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llil257\Desktop\Temp-UL\"/>
    </mc:Choice>
  </mc:AlternateContent>
  <xr:revisionPtr revIDLastSave="0" documentId="13_ncr:1_{AFAD2A42-7AF0-4E98-92F5-8102AA4ADC91}" xr6:coauthVersionLast="36" xr6:coauthVersionMax="36" xr10:uidLastSave="{00000000-0000-0000-0000-000000000000}"/>
  <workbookProtection workbookAlgorithmName="SHA-512" workbookHashValue="C5TpybZ64Y1pgqngiJTT8I7M7Smor0AsmIcXt7FFgDGhdSgXj4peGOgXL1OQrc+J5LAbc9JNS4sPhzFnVwWRmA==" workbookSaltValue="HCnrxiQxhdxIivnX++NOAQ==" workbookSpinCount="100000" lockStructure="1"/>
  <bookViews>
    <workbookView xWindow="0" yWindow="0" windowWidth="48285" windowHeight="27030" tabRatio="825" activeTab="2" xr2:uid="{00000000-000D-0000-FFFF-FFFF00000000}"/>
  </bookViews>
  <sheets>
    <sheet name="Title page, Please read!" sheetId="12" r:id="rId1"/>
    <sheet name="Address and samples info" sheetId="11" r:id="rId2"/>
    <sheet name="Samples 96" sheetId="3" r:id="rId3"/>
    <sheet name="Plate labelling" sheetId="7" r:id="rId4"/>
  </sheets>
  <externalReferences>
    <externalReference r:id="rId5"/>
  </externalReferences>
  <definedNames>
    <definedName name="AfterProject">'Address and samples info'!$G$32:$G$32</definedName>
    <definedName name="ConcMeas">'Address and samples info'!$G$3:$G$7</definedName>
    <definedName name="ConcPolicy">'Address and samples info'!$G$39:$G$41</definedName>
    <definedName name="Package">'Address and samples info'!$G$46:$G$49</definedName>
    <definedName name="PanelHeight" localSheetId="0">'[1]Samples 96'!$X$2</definedName>
    <definedName name="PanelHeight">'Samples 96'!$W$2</definedName>
    <definedName name="_xlnm.Print_Area" localSheetId="1">'Address and samples info'!$A$1:$H$62</definedName>
    <definedName name="SamplesDissolved">'Address and samples info'!$G$14:$G$19</definedName>
    <definedName name="SampleSeries">'Address and samples info'!$D$59</definedName>
    <definedName name="SamplesExtractedFrom">'Address and samples info'!$G$20:$G$24</definedName>
    <definedName name="SampleType">'Address and samples info'!$G$25:$G$29</definedName>
    <definedName name="Species">'Address and samples info'!$G$51:$G$53</definedName>
    <definedName name="StartRow" localSheetId="0">'[1]Samples 96'!$X$1</definedName>
    <definedName name="StartRow">'Samples 96'!$W$1</definedName>
    <definedName name="TestedPCR">'Address and samples info'!$G$9:$G$12</definedName>
    <definedName name="WellsInPlate" localSheetId="0">'[1]Samples 96'!$X$3</definedName>
    <definedName name="WellsInPlate">'Samples 96'!$W$3</definedName>
  </definedNames>
  <calcPr calcId="191029"/>
</workbook>
</file>

<file path=xl/calcChain.xml><?xml version="1.0" encoding="utf-8"?>
<calcChain xmlns="http://schemas.openxmlformats.org/spreadsheetml/2006/main">
  <c r="A4" i="3" l="1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2524" i="3"/>
  <c r="A2525" i="3"/>
  <c r="A2526" i="3"/>
  <c r="A2527" i="3"/>
  <c r="A2528" i="3"/>
  <c r="A2529" i="3"/>
  <c r="A2530" i="3"/>
  <c r="A2531" i="3"/>
  <c r="A2532" i="3"/>
  <c r="A2533" i="3"/>
  <c r="A2534" i="3"/>
  <c r="A2535" i="3"/>
  <c r="A2536" i="3"/>
  <c r="A2537" i="3"/>
  <c r="A2538" i="3"/>
  <c r="A2539" i="3"/>
  <c r="A2540" i="3"/>
  <c r="A2541" i="3"/>
  <c r="A2542" i="3"/>
  <c r="A2543" i="3"/>
  <c r="A2544" i="3"/>
  <c r="A2545" i="3"/>
  <c r="A2546" i="3"/>
  <c r="A2547" i="3"/>
  <c r="A2548" i="3"/>
  <c r="A2549" i="3"/>
  <c r="A2550" i="3"/>
  <c r="A2551" i="3"/>
  <c r="A2552" i="3"/>
  <c r="A2553" i="3"/>
  <c r="A2554" i="3"/>
  <c r="A2555" i="3"/>
  <c r="A2556" i="3"/>
  <c r="A2557" i="3"/>
  <c r="A2558" i="3"/>
  <c r="A2559" i="3"/>
  <c r="A2560" i="3"/>
  <c r="A2561" i="3"/>
  <c r="A2562" i="3"/>
  <c r="A2563" i="3"/>
  <c r="A2564" i="3"/>
  <c r="A2565" i="3"/>
  <c r="A2566" i="3"/>
  <c r="A2567" i="3"/>
  <c r="A2568" i="3"/>
  <c r="A2569" i="3"/>
  <c r="A2570" i="3"/>
  <c r="A2571" i="3"/>
  <c r="A2572" i="3"/>
  <c r="A2573" i="3"/>
  <c r="A2574" i="3"/>
  <c r="A2575" i="3"/>
  <c r="A2576" i="3"/>
  <c r="A2577" i="3"/>
  <c r="A2578" i="3"/>
  <c r="A2579" i="3"/>
  <c r="A2580" i="3"/>
  <c r="A2581" i="3"/>
  <c r="A2582" i="3"/>
  <c r="A2583" i="3"/>
  <c r="A2584" i="3"/>
  <c r="A2585" i="3"/>
  <c r="A2586" i="3"/>
  <c r="A2587" i="3"/>
  <c r="A2588" i="3"/>
  <c r="A2589" i="3"/>
  <c r="A2590" i="3"/>
  <c r="A2591" i="3"/>
  <c r="A2592" i="3"/>
  <c r="A2593" i="3"/>
  <c r="A2594" i="3"/>
  <c r="A2595" i="3"/>
  <c r="A2596" i="3"/>
  <c r="A2597" i="3"/>
  <c r="A2598" i="3"/>
  <c r="A2599" i="3"/>
  <c r="A2600" i="3"/>
  <c r="A2601" i="3"/>
  <c r="A2602" i="3"/>
  <c r="A2603" i="3"/>
  <c r="A2604" i="3"/>
  <c r="A2605" i="3"/>
  <c r="A2606" i="3"/>
  <c r="A2607" i="3"/>
  <c r="A2608" i="3"/>
  <c r="A2609" i="3"/>
  <c r="A2610" i="3"/>
  <c r="A2611" i="3"/>
  <c r="A2612" i="3"/>
  <c r="A2613" i="3"/>
  <c r="A2614" i="3"/>
  <c r="A2615" i="3"/>
  <c r="A2616" i="3"/>
  <c r="A2617" i="3"/>
  <c r="A2618" i="3"/>
  <c r="A2619" i="3"/>
  <c r="A2620" i="3"/>
  <c r="A2621" i="3"/>
  <c r="A2622" i="3"/>
  <c r="A2623" i="3"/>
  <c r="A2624" i="3"/>
  <c r="A2625" i="3"/>
  <c r="A2626" i="3"/>
  <c r="A2627" i="3"/>
  <c r="A2628" i="3"/>
  <c r="A2629" i="3"/>
  <c r="A2630" i="3"/>
  <c r="A2631" i="3"/>
  <c r="A2632" i="3"/>
  <c r="A2633" i="3"/>
  <c r="A2634" i="3"/>
  <c r="A2635" i="3"/>
  <c r="A2636" i="3"/>
  <c r="A2637" i="3"/>
  <c r="A2638" i="3"/>
  <c r="A2639" i="3"/>
  <c r="A2640" i="3"/>
  <c r="A2641" i="3"/>
  <c r="A2642" i="3"/>
  <c r="A2643" i="3"/>
  <c r="A2644" i="3"/>
  <c r="A2645" i="3"/>
  <c r="A2646" i="3"/>
  <c r="A2647" i="3"/>
  <c r="A2648" i="3"/>
  <c r="A2649" i="3"/>
  <c r="A2650" i="3"/>
  <c r="A2651" i="3"/>
  <c r="A2652" i="3"/>
  <c r="A2653" i="3"/>
  <c r="A2654" i="3"/>
  <c r="A2655" i="3"/>
  <c r="A2656" i="3"/>
  <c r="A2657" i="3"/>
  <c r="A2658" i="3"/>
  <c r="A2659" i="3"/>
  <c r="A2660" i="3"/>
  <c r="A2661" i="3"/>
  <c r="A2662" i="3"/>
  <c r="A2663" i="3"/>
  <c r="A2664" i="3"/>
  <c r="A2665" i="3"/>
  <c r="A2666" i="3"/>
  <c r="A2667" i="3"/>
  <c r="A2668" i="3"/>
  <c r="A2669" i="3"/>
  <c r="A2670" i="3"/>
  <c r="A2671" i="3"/>
  <c r="A2672" i="3"/>
  <c r="A2673" i="3"/>
  <c r="A2674" i="3"/>
  <c r="A2675" i="3"/>
  <c r="A2676" i="3"/>
  <c r="A2677" i="3"/>
  <c r="A2678" i="3"/>
  <c r="A2679" i="3"/>
  <c r="A2680" i="3"/>
  <c r="A2681" i="3"/>
  <c r="A2682" i="3"/>
  <c r="A2683" i="3"/>
  <c r="A2684" i="3"/>
  <c r="A2685" i="3"/>
  <c r="A2686" i="3"/>
  <c r="A2687" i="3"/>
  <c r="A2688" i="3"/>
  <c r="A2689" i="3"/>
  <c r="A2690" i="3"/>
  <c r="A2691" i="3"/>
  <c r="A2692" i="3"/>
  <c r="A2693" i="3"/>
  <c r="A2694" i="3"/>
  <c r="A2695" i="3"/>
  <c r="A2696" i="3"/>
  <c r="A2697" i="3"/>
  <c r="A2698" i="3"/>
  <c r="A2699" i="3"/>
  <c r="A2700" i="3"/>
  <c r="A2701" i="3"/>
  <c r="A2702" i="3"/>
  <c r="A2703" i="3"/>
  <c r="A2704" i="3"/>
  <c r="A2705" i="3"/>
  <c r="A2706" i="3"/>
  <c r="A2707" i="3"/>
  <c r="A2708" i="3"/>
  <c r="A2709" i="3"/>
  <c r="A2710" i="3"/>
  <c r="A2711" i="3"/>
  <c r="A2712" i="3"/>
  <c r="A2713" i="3"/>
  <c r="A2714" i="3"/>
  <c r="A2715" i="3"/>
  <c r="A2716" i="3"/>
  <c r="A2717" i="3"/>
  <c r="A2718" i="3"/>
  <c r="A2719" i="3"/>
  <c r="A2720" i="3"/>
  <c r="A2721" i="3"/>
  <c r="A2722" i="3"/>
  <c r="A2723" i="3"/>
  <c r="A2724" i="3"/>
  <c r="A2725" i="3"/>
  <c r="A2726" i="3"/>
  <c r="A2727" i="3"/>
  <c r="A2728" i="3"/>
  <c r="A2729" i="3"/>
  <c r="A2730" i="3"/>
  <c r="A2731" i="3"/>
  <c r="A2732" i="3"/>
  <c r="A2733" i="3"/>
  <c r="A2734" i="3"/>
  <c r="A2735" i="3"/>
  <c r="A2736" i="3"/>
  <c r="A2737" i="3"/>
  <c r="A2738" i="3"/>
  <c r="A2739" i="3"/>
  <c r="A2740" i="3"/>
  <c r="A2741" i="3"/>
  <c r="A2742" i="3"/>
  <c r="A2743" i="3"/>
  <c r="A2744" i="3"/>
  <c r="A2745" i="3"/>
  <c r="A2746" i="3"/>
  <c r="A2747" i="3"/>
  <c r="A2748" i="3"/>
  <c r="A2749" i="3"/>
  <c r="A2750" i="3"/>
  <c r="A2751" i="3"/>
  <c r="A2752" i="3"/>
  <c r="A2753" i="3"/>
  <c r="A2754" i="3"/>
  <c r="A2755" i="3"/>
  <c r="A2756" i="3"/>
  <c r="A2757" i="3"/>
  <c r="A2758" i="3"/>
  <c r="A2759" i="3"/>
  <c r="A2760" i="3"/>
  <c r="A2761" i="3"/>
  <c r="A2762" i="3"/>
  <c r="A2763" i="3"/>
  <c r="A2764" i="3"/>
  <c r="A2765" i="3"/>
  <c r="A2766" i="3"/>
  <c r="A2767" i="3"/>
  <c r="A2768" i="3"/>
  <c r="A2769" i="3"/>
  <c r="A2770" i="3"/>
  <c r="A2771" i="3"/>
  <c r="A2772" i="3"/>
  <c r="A2773" i="3"/>
  <c r="A2774" i="3"/>
  <c r="A2775" i="3"/>
  <c r="A2776" i="3"/>
  <c r="A2777" i="3"/>
  <c r="A2778" i="3"/>
  <c r="A2779" i="3"/>
  <c r="A2780" i="3"/>
  <c r="A2781" i="3"/>
  <c r="A2782" i="3"/>
  <c r="A2783" i="3"/>
  <c r="A2784" i="3"/>
  <c r="A2785" i="3"/>
  <c r="A2786" i="3"/>
  <c r="A2787" i="3"/>
  <c r="A2788" i="3"/>
  <c r="A2789" i="3"/>
  <c r="A2790" i="3"/>
  <c r="A2791" i="3"/>
  <c r="A2792" i="3"/>
  <c r="A2793" i="3"/>
  <c r="A2794" i="3"/>
  <c r="A2795" i="3"/>
  <c r="A2796" i="3"/>
  <c r="A2797" i="3"/>
  <c r="A2798" i="3"/>
  <c r="A2799" i="3"/>
  <c r="A2800" i="3"/>
  <c r="A2801" i="3"/>
  <c r="A2802" i="3"/>
  <c r="A2803" i="3"/>
  <c r="A2804" i="3"/>
  <c r="A2805" i="3"/>
  <c r="A2806" i="3"/>
  <c r="A2807" i="3"/>
  <c r="A2808" i="3"/>
  <c r="A2809" i="3"/>
  <c r="A2810" i="3"/>
  <c r="A2811" i="3"/>
  <c r="A2812" i="3"/>
  <c r="A2813" i="3"/>
  <c r="A2814" i="3"/>
  <c r="A2815" i="3"/>
  <c r="A2816" i="3"/>
  <c r="A2817" i="3"/>
  <c r="A2818" i="3"/>
  <c r="A2819" i="3"/>
  <c r="A2820" i="3"/>
  <c r="A2821" i="3"/>
  <c r="A2822" i="3"/>
  <c r="A2823" i="3"/>
  <c r="A2824" i="3"/>
  <c r="A2825" i="3"/>
  <c r="A2826" i="3"/>
  <c r="A2827" i="3"/>
  <c r="A2828" i="3"/>
  <c r="A2829" i="3"/>
  <c r="A2830" i="3"/>
  <c r="A2831" i="3"/>
  <c r="A2832" i="3"/>
  <c r="A2833" i="3"/>
  <c r="A2834" i="3"/>
  <c r="A2835" i="3"/>
  <c r="A2836" i="3"/>
  <c r="A2837" i="3"/>
  <c r="A2838" i="3"/>
  <c r="A2839" i="3"/>
  <c r="A2840" i="3"/>
  <c r="A2841" i="3"/>
  <c r="A2842" i="3"/>
  <c r="A2843" i="3"/>
  <c r="A2844" i="3"/>
  <c r="A2845" i="3"/>
  <c r="A2846" i="3"/>
  <c r="A2847" i="3"/>
  <c r="A2848" i="3"/>
  <c r="A2849" i="3"/>
  <c r="A2850" i="3"/>
  <c r="A2851" i="3"/>
  <c r="A2852" i="3"/>
  <c r="A2853" i="3"/>
  <c r="A2854" i="3"/>
  <c r="A2855" i="3"/>
  <c r="A2856" i="3"/>
  <c r="A2857" i="3"/>
  <c r="A2858" i="3"/>
  <c r="A2859" i="3"/>
  <c r="A2860" i="3"/>
  <c r="A2861" i="3"/>
  <c r="A2862" i="3"/>
  <c r="A2863" i="3"/>
  <c r="A2864" i="3"/>
  <c r="A2865" i="3"/>
  <c r="A2866" i="3"/>
  <c r="A2867" i="3"/>
  <c r="A2868" i="3"/>
  <c r="A2869" i="3"/>
  <c r="A2870" i="3"/>
  <c r="A2871" i="3"/>
  <c r="A2872" i="3"/>
  <c r="A2873" i="3"/>
  <c r="A2874" i="3"/>
  <c r="A2875" i="3"/>
  <c r="A2876" i="3"/>
  <c r="A2877" i="3"/>
  <c r="A2878" i="3"/>
  <c r="A2879" i="3"/>
  <c r="A2880" i="3"/>
  <c r="A2881" i="3"/>
  <c r="A2882" i="3"/>
  <c r="A2883" i="3"/>
  <c r="A2884" i="3"/>
  <c r="A2885" i="3"/>
  <c r="A2886" i="3"/>
  <c r="A2887" i="3"/>
  <c r="A2888" i="3"/>
  <c r="A2889" i="3"/>
  <c r="A2890" i="3"/>
  <c r="A2891" i="3"/>
  <c r="A2892" i="3"/>
  <c r="A2893" i="3"/>
  <c r="A2894" i="3"/>
  <c r="A2895" i="3"/>
  <c r="A2896" i="3"/>
  <c r="A2897" i="3"/>
  <c r="A2898" i="3"/>
  <c r="A2899" i="3"/>
  <c r="A2900" i="3"/>
  <c r="A2901" i="3"/>
  <c r="A2902" i="3"/>
  <c r="A2903" i="3"/>
  <c r="A2904" i="3"/>
  <c r="A2905" i="3"/>
  <c r="A2906" i="3"/>
  <c r="A2907" i="3"/>
  <c r="A2908" i="3"/>
  <c r="A2909" i="3"/>
  <c r="A2910" i="3"/>
  <c r="A2911" i="3"/>
  <c r="A2912" i="3"/>
  <c r="A2913" i="3"/>
  <c r="A2914" i="3"/>
  <c r="A2915" i="3"/>
  <c r="A2916" i="3"/>
  <c r="A2917" i="3"/>
  <c r="A2918" i="3"/>
  <c r="A2919" i="3"/>
  <c r="A2920" i="3"/>
  <c r="A2921" i="3"/>
  <c r="A2922" i="3"/>
  <c r="A2923" i="3"/>
  <c r="A2924" i="3"/>
  <c r="A2925" i="3"/>
  <c r="A2926" i="3"/>
  <c r="A2927" i="3"/>
  <c r="A2928" i="3"/>
  <c r="A2929" i="3"/>
  <c r="A2930" i="3"/>
  <c r="A2931" i="3"/>
  <c r="A2932" i="3"/>
  <c r="A2933" i="3"/>
  <c r="A2934" i="3"/>
  <c r="A2935" i="3"/>
  <c r="A2936" i="3"/>
  <c r="A2937" i="3"/>
  <c r="A2938" i="3"/>
  <c r="A2939" i="3"/>
  <c r="A2940" i="3"/>
  <c r="A2941" i="3"/>
  <c r="A2942" i="3"/>
  <c r="A2943" i="3"/>
  <c r="A2944" i="3"/>
  <c r="A2945" i="3"/>
  <c r="A2946" i="3"/>
  <c r="A2947" i="3"/>
  <c r="A2948" i="3"/>
  <c r="A2949" i="3"/>
  <c r="A2950" i="3"/>
  <c r="A2951" i="3"/>
  <c r="A2952" i="3"/>
  <c r="A2953" i="3"/>
  <c r="A2954" i="3"/>
  <c r="A2955" i="3"/>
  <c r="A2956" i="3"/>
  <c r="A2957" i="3"/>
  <c r="A2958" i="3"/>
  <c r="A2959" i="3"/>
  <c r="A2960" i="3"/>
  <c r="A2961" i="3"/>
  <c r="A2962" i="3"/>
  <c r="A2963" i="3"/>
  <c r="A2964" i="3"/>
  <c r="A2965" i="3"/>
  <c r="A2966" i="3"/>
  <c r="A2967" i="3"/>
  <c r="A2968" i="3"/>
  <c r="A2969" i="3"/>
  <c r="A2970" i="3"/>
  <c r="A2971" i="3"/>
  <c r="A2972" i="3"/>
  <c r="A2973" i="3"/>
  <c r="A2974" i="3"/>
  <c r="A2975" i="3"/>
  <c r="A2976" i="3"/>
  <c r="A2977" i="3"/>
  <c r="A2978" i="3"/>
  <c r="A2979" i="3"/>
  <c r="A2980" i="3"/>
  <c r="A2981" i="3"/>
  <c r="A2982" i="3"/>
  <c r="A2983" i="3"/>
  <c r="A2984" i="3"/>
  <c r="A2985" i="3"/>
  <c r="A2986" i="3"/>
  <c r="A2987" i="3"/>
  <c r="A2988" i="3"/>
  <c r="A2989" i="3"/>
  <c r="A2990" i="3"/>
  <c r="A2991" i="3"/>
  <c r="A2992" i="3"/>
  <c r="A2993" i="3"/>
  <c r="A2994" i="3"/>
  <c r="A2995" i="3"/>
  <c r="A2996" i="3"/>
  <c r="A2997" i="3"/>
  <c r="A2998" i="3"/>
  <c r="A2999" i="3"/>
  <c r="A3000" i="3"/>
  <c r="A3001" i="3"/>
  <c r="A3002" i="3"/>
  <c r="A3003" i="3"/>
  <c r="A3004" i="3"/>
  <c r="A3005" i="3"/>
  <c r="A3006" i="3"/>
  <c r="A3007" i="3"/>
  <c r="A3008" i="3"/>
  <c r="A3009" i="3"/>
  <c r="A3010" i="3"/>
  <c r="A3011" i="3"/>
  <c r="A3012" i="3"/>
  <c r="A3013" i="3"/>
  <c r="A3014" i="3"/>
  <c r="A3015" i="3"/>
  <c r="A3016" i="3"/>
  <c r="A3017" i="3"/>
  <c r="A3018" i="3"/>
  <c r="A3019" i="3"/>
  <c r="A3020" i="3"/>
  <c r="A3021" i="3"/>
  <c r="A3022" i="3"/>
  <c r="A3023" i="3"/>
  <c r="A3024" i="3"/>
  <c r="A3025" i="3"/>
  <c r="A3026" i="3"/>
  <c r="A3027" i="3"/>
  <c r="A3028" i="3"/>
  <c r="A3029" i="3"/>
  <c r="A3030" i="3"/>
  <c r="A3031" i="3"/>
  <c r="A3032" i="3"/>
  <c r="A3033" i="3"/>
  <c r="A3034" i="3"/>
  <c r="A3035" i="3"/>
  <c r="A3036" i="3"/>
  <c r="A3037" i="3"/>
  <c r="A3038" i="3"/>
  <c r="A3039" i="3"/>
  <c r="A3040" i="3"/>
  <c r="A3041" i="3"/>
  <c r="A3042" i="3"/>
  <c r="A3043" i="3"/>
  <c r="A3044" i="3"/>
  <c r="A3045" i="3"/>
  <c r="A3046" i="3"/>
  <c r="A3047" i="3"/>
  <c r="A3048" i="3"/>
  <c r="A3049" i="3"/>
  <c r="A3050" i="3"/>
  <c r="A3051" i="3"/>
  <c r="A3052" i="3"/>
  <c r="A3053" i="3"/>
  <c r="A3054" i="3"/>
  <c r="A3055" i="3"/>
  <c r="A3056" i="3"/>
  <c r="A3057" i="3"/>
  <c r="A3058" i="3"/>
  <c r="A3059" i="3"/>
  <c r="A3060" i="3"/>
  <c r="A3061" i="3"/>
  <c r="A3062" i="3"/>
  <c r="A3063" i="3"/>
  <c r="A3064" i="3"/>
  <c r="A3065" i="3"/>
  <c r="A3066" i="3"/>
  <c r="A3067" i="3"/>
  <c r="A3068" i="3"/>
  <c r="A3069" i="3"/>
  <c r="A3070" i="3"/>
  <c r="A3071" i="3"/>
  <c r="A3072" i="3"/>
  <c r="A3073" i="3"/>
  <c r="A3074" i="3"/>
  <c r="A3075" i="3"/>
  <c r="A3076" i="3"/>
  <c r="A3077" i="3"/>
  <c r="A3078" i="3"/>
  <c r="A3079" i="3"/>
  <c r="A3080" i="3"/>
  <c r="A3081" i="3"/>
  <c r="A3082" i="3"/>
  <c r="A3083" i="3"/>
  <c r="A3084" i="3"/>
  <c r="A3085" i="3"/>
  <c r="A3086" i="3"/>
  <c r="A3087" i="3"/>
  <c r="A3088" i="3"/>
  <c r="A3089" i="3"/>
  <c r="A3090" i="3"/>
  <c r="A3091" i="3"/>
  <c r="A3092" i="3"/>
  <c r="A3093" i="3"/>
  <c r="A3094" i="3"/>
  <c r="A3095" i="3"/>
  <c r="A3096" i="3"/>
  <c r="A3097" i="3"/>
  <c r="A3098" i="3"/>
  <c r="A3099" i="3"/>
  <c r="A3100" i="3"/>
  <c r="A3101" i="3"/>
  <c r="A3102" i="3"/>
  <c r="A3103" i="3"/>
  <c r="A3104" i="3"/>
  <c r="A3105" i="3"/>
  <c r="A3106" i="3"/>
  <c r="A3107" i="3"/>
  <c r="A3108" i="3"/>
  <c r="A3109" i="3"/>
  <c r="A3110" i="3"/>
  <c r="A3111" i="3"/>
  <c r="A3112" i="3"/>
  <c r="A3113" i="3"/>
  <c r="A3114" i="3"/>
  <c r="A3115" i="3"/>
  <c r="A3116" i="3"/>
  <c r="A3117" i="3"/>
  <c r="A3118" i="3"/>
  <c r="A3119" i="3"/>
  <c r="A3120" i="3"/>
  <c r="A3121" i="3"/>
  <c r="A3122" i="3"/>
  <c r="A3123" i="3"/>
  <c r="A3124" i="3"/>
  <c r="A3125" i="3"/>
  <c r="A3126" i="3"/>
  <c r="A3127" i="3"/>
  <c r="A3128" i="3"/>
  <c r="A3129" i="3"/>
  <c r="A3130" i="3"/>
  <c r="A3131" i="3"/>
  <c r="A3132" i="3"/>
  <c r="A3133" i="3"/>
  <c r="A3134" i="3"/>
  <c r="A3135" i="3"/>
  <c r="A3136" i="3"/>
  <c r="A3137" i="3"/>
  <c r="A3138" i="3"/>
  <c r="A3139" i="3"/>
  <c r="A3140" i="3"/>
  <c r="A3141" i="3"/>
  <c r="A3142" i="3"/>
  <c r="A3143" i="3"/>
  <c r="A3144" i="3"/>
  <c r="A3145" i="3"/>
  <c r="A3146" i="3"/>
  <c r="A3147" i="3"/>
  <c r="A3148" i="3"/>
  <c r="A3149" i="3"/>
  <c r="A3150" i="3"/>
  <c r="A3151" i="3"/>
  <c r="A3152" i="3"/>
  <c r="A3153" i="3"/>
  <c r="A3154" i="3"/>
  <c r="A3155" i="3"/>
  <c r="A3156" i="3"/>
  <c r="A3157" i="3"/>
  <c r="A3158" i="3"/>
  <c r="A3159" i="3"/>
  <c r="A3160" i="3"/>
  <c r="A3161" i="3"/>
  <c r="A3162" i="3"/>
  <c r="A3163" i="3"/>
  <c r="A3164" i="3"/>
  <c r="A3165" i="3"/>
  <c r="A3166" i="3"/>
  <c r="A3167" i="3"/>
  <c r="A3168" i="3"/>
  <c r="A3169" i="3"/>
  <c r="A3170" i="3"/>
  <c r="A3171" i="3"/>
  <c r="A3172" i="3"/>
  <c r="A3173" i="3"/>
  <c r="A3174" i="3"/>
  <c r="A3175" i="3"/>
  <c r="A3176" i="3"/>
  <c r="A3177" i="3"/>
  <c r="A3178" i="3"/>
  <c r="A3179" i="3"/>
  <c r="A3180" i="3"/>
  <c r="A3181" i="3"/>
  <c r="A3182" i="3"/>
  <c r="A3183" i="3"/>
  <c r="A3184" i="3"/>
  <c r="A3185" i="3"/>
  <c r="A3186" i="3"/>
  <c r="A3187" i="3"/>
  <c r="A3188" i="3"/>
  <c r="A3189" i="3"/>
  <c r="A3190" i="3"/>
  <c r="A3191" i="3"/>
  <c r="A3192" i="3"/>
  <c r="A3193" i="3"/>
  <c r="A3194" i="3"/>
  <c r="A3195" i="3"/>
  <c r="A3196" i="3"/>
  <c r="A3197" i="3"/>
  <c r="A3198" i="3"/>
  <c r="A3199" i="3"/>
  <c r="A3200" i="3"/>
  <c r="A3201" i="3"/>
  <c r="A3202" i="3"/>
  <c r="A3203" i="3"/>
  <c r="A3204" i="3"/>
  <c r="A3205" i="3"/>
  <c r="A3206" i="3"/>
  <c r="A3207" i="3"/>
  <c r="A3208" i="3"/>
  <c r="A3209" i="3"/>
  <c r="A3210" i="3"/>
  <c r="A3211" i="3"/>
  <c r="A3212" i="3"/>
  <c r="A3213" i="3"/>
  <c r="A3214" i="3"/>
  <c r="A3215" i="3"/>
  <c r="A3216" i="3"/>
  <c r="A3217" i="3"/>
  <c r="A3218" i="3"/>
  <c r="A3219" i="3"/>
  <c r="A3220" i="3"/>
  <c r="A3221" i="3"/>
  <c r="A3222" i="3"/>
  <c r="A3223" i="3"/>
  <c r="A3224" i="3"/>
  <c r="A3225" i="3"/>
  <c r="A3226" i="3"/>
  <c r="A3227" i="3"/>
  <c r="A3228" i="3"/>
  <c r="A3229" i="3"/>
  <c r="A3230" i="3"/>
  <c r="A3231" i="3"/>
  <c r="A3232" i="3"/>
  <c r="A3233" i="3"/>
  <c r="A3234" i="3"/>
  <c r="A3235" i="3"/>
  <c r="A3236" i="3"/>
  <c r="A3237" i="3"/>
  <c r="A3238" i="3"/>
  <c r="A3239" i="3"/>
  <c r="A3240" i="3"/>
  <c r="A3241" i="3"/>
  <c r="A3242" i="3"/>
  <c r="A3243" i="3"/>
  <c r="A3244" i="3"/>
  <c r="A3245" i="3"/>
  <c r="A3246" i="3"/>
  <c r="A3247" i="3"/>
  <c r="A3248" i="3"/>
  <c r="A3249" i="3"/>
  <c r="A3250" i="3"/>
  <c r="A3251" i="3"/>
  <c r="A3252" i="3"/>
  <c r="A3253" i="3"/>
  <c r="A3254" i="3"/>
  <c r="A3255" i="3"/>
  <c r="A3256" i="3"/>
  <c r="A3257" i="3"/>
  <c r="A3258" i="3"/>
  <c r="A3259" i="3"/>
  <c r="A3260" i="3"/>
  <c r="A3261" i="3"/>
  <c r="A3262" i="3"/>
  <c r="A3263" i="3"/>
  <c r="A3264" i="3"/>
  <c r="A3265" i="3"/>
  <c r="A3266" i="3"/>
  <c r="A3267" i="3"/>
  <c r="A3268" i="3"/>
  <c r="A3269" i="3"/>
  <c r="A3270" i="3"/>
  <c r="A3271" i="3"/>
  <c r="A3272" i="3"/>
  <c r="A3273" i="3"/>
  <c r="A3274" i="3"/>
  <c r="A3275" i="3"/>
  <c r="A3276" i="3"/>
  <c r="A3277" i="3"/>
  <c r="A3278" i="3"/>
  <c r="A3279" i="3"/>
  <c r="A3280" i="3"/>
  <c r="A3281" i="3"/>
  <c r="A3282" i="3"/>
  <c r="A3283" i="3"/>
  <c r="A3284" i="3"/>
  <c r="A3285" i="3"/>
  <c r="A3286" i="3"/>
  <c r="A3287" i="3"/>
  <c r="A3288" i="3"/>
  <c r="A3289" i="3"/>
  <c r="A3290" i="3"/>
  <c r="A3291" i="3"/>
  <c r="A3292" i="3"/>
  <c r="A3293" i="3"/>
  <c r="A3294" i="3"/>
  <c r="A3295" i="3"/>
  <c r="A3296" i="3"/>
  <c r="A3297" i="3"/>
  <c r="A3298" i="3"/>
  <c r="A3299" i="3"/>
  <c r="A3300" i="3"/>
  <c r="A3301" i="3"/>
  <c r="A3302" i="3"/>
  <c r="A3303" i="3"/>
  <c r="A3304" i="3"/>
  <c r="A3305" i="3"/>
  <c r="A3306" i="3"/>
  <c r="A3307" i="3"/>
  <c r="A3308" i="3"/>
  <c r="A3309" i="3"/>
  <c r="A3310" i="3"/>
  <c r="A3311" i="3"/>
  <c r="A3312" i="3"/>
  <c r="A3313" i="3"/>
  <c r="A3314" i="3"/>
  <c r="A3315" i="3"/>
  <c r="A3316" i="3"/>
  <c r="A3317" i="3"/>
  <c r="A3318" i="3"/>
  <c r="A3319" i="3"/>
  <c r="A3320" i="3"/>
  <c r="A3321" i="3"/>
  <c r="A3322" i="3"/>
  <c r="A3323" i="3"/>
  <c r="A3324" i="3"/>
  <c r="A3325" i="3"/>
  <c r="A3326" i="3"/>
  <c r="A3327" i="3"/>
  <c r="A3328" i="3"/>
  <c r="A3329" i="3"/>
  <c r="A3330" i="3"/>
  <c r="A3331" i="3"/>
  <c r="A3332" i="3"/>
  <c r="A3333" i="3"/>
  <c r="A3334" i="3"/>
  <c r="A3335" i="3"/>
  <c r="A3336" i="3"/>
  <c r="A3337" i="3"/>
  <c r="A3338" i="3"/>
  <c r="A3339" i="3"/>
  <c r="A3340" i="3"/>
  <c r="A3341" i="3"/>
  <c r="A3342" i="3"/>
  <c r="A3343" i="3"/>
  <c r="A3344" i="3"/>
  <c r="A3345" i="3"/>
  <c r="A3346" i="3"/>
  <c r="A3347" i="3"/>
  <c r="A3348" i="3"/>
  <c r="A3349" i="3"/>
  <c r="A3350" i="3"/>
  <c r="A3351" i="3"/>
  <c r="A3352" i="3"/>
  <c r="A3353" i="3"/>
  <c r="A3354" i="3"/>
  <c r="A3355" i="3"/>
  <c r="A3356" i="3"/>
  <c r="A3357" i="3"/>
  <c r="A3358" i="3"/>
  <c r="A3359" i="3"/>
  <c r="A3360" i="3"/>
  <c r="A3361" i="3"/>
  <c r="A3362" i="3"/>
  <c r="A3363" i="3"/>
  <c r="A3364" i="3"/>
  <c r="A3365" i="3"/>
  <c r="A3366" i="3"/>
  <c r="A3367" i="3"/>
  <c r="A3368" i="3"/>
  <c r="A3369" i="3"/>
  <c r="A3370" i="3"/>
  <c r="A3371" i="3"/>
  <c r="A3372" i="3"/>
  <c r="A3373" i="3"/>
  <c r="A3374" i="3"/>
  <c r="A3375" i="3"/>
  <c r="A3376" i="3"/>
  <c r="A3377" i="3"/>
  <c r="A3378" i="3"/>
  <c r="A3379" i="3"/>
  <c r="A3380" i="3"/>
  <c r="A3381" i="3"/>
  <c r="A3382" i="3"/>
  <c r="A3383" i="3"/>
  <c r="A3384" i="3"/>
  <c r="A3385" i="3"/>
  <c r="A3386" i="3"/>
  <c r="A3387" i="3"/>
  <c r="A3388" i="3"/>
  <c r="A3389" i="3"/>
  <c r="A3390" i="3"/>
  <c r="A3391" i="3"/>
  <c r="A3392" i="3"/>
  <c r="A3393" i="3"/>
  <c r="A3394" i="3"/>
  <c r="A3395" i="3"/>
  <c r="A3396" i="3"/>
  <c r="A3397" i="3"/>
  <c r="A3398" i="3"/>
  <c r="A3399" i="3"/>
  <c r="A3400" i="3"/>
  <c r="A3401" i="3"/>
  <c r="A3402" i="3"/>
  <c r="A3403" i="3"/>
  <c r="A3404" i="3"/>
  <c r="A3405" i="3"/>
  <c r="A3406" i="3"/>
  <c r="A3407" i="3"/>
  <c r="A3408" i="3"/>
  <c r="A3409" i="3"/>
  <c r="A3410" i="3"/>
  <c r="A3411" i="3"/>
  <c r="A3412" i="3"/>
  <c r="A3413" i="3"/>
  <c r="A3414" i="3"/>
  <c r="A3415" i="3"/>
  <c r="A3416" i="3"/>
  <c r="A3417" i="3"/>
  <c r="A3418" i="3"/>
  <c r="A3419" i="3"/>
  <c r="A3420" i="3"/>
  <c r="A3421" i="3"/>
  <c r="A3422" i="3"/>
  <c r="A3423" i="3"/>
  <c r="A3424" i="3"/>
  <c r="A3425" i="3"/>
  <c r="A3426" i="3"/>
  <c r="A3427" i="3"/>
  <c r="A3428" i="3"/>
  <c r="A3429" i="3"/>
  <c r="A3430" i="3"/>
  <c r="A3431" i="3"/>
  <c r="A3432" i="3"/>
  <c r="A3433" i="3"/>
  <c r="A3434" i="3"/>
  <c r="A3435" i="3"/>
  <c r="A3436" i="3"/>
  <c r="A3437" i="3"/>
  <c r="A3438" i="3"/>
  <c r="A3439" i="3"/>
  <c r="A3440" i="3"/>
  <c r="A3441" i="3"/>
  <c r="A3442" i="3"/>
  <c r="A3" i="3"/>
  <c r="AA5" i="3" l="1"/>
  <c r="AE3446" i="3" l="1"/>
  <c r="AE3445" i="3"/>
  <c r="AE3447" i="3"/>
  <c r="AE3448" i="3"/>
  <c r="AE3449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7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13" i="3"/>
  <c r="AE314" i="3"/>
  <c r="AE315" i="3"/>
  <c r="AE316" i="3"/>
  <c r="AE317" i="3"/>
  <c r="AE318" i="3"/>
  <c r="AE319" i="3"/>
  <c r="AE320" i="3"/>
  <c r="AE321" i="3"/>
  <c r="AE322" i="3"/>
  <c r="AE323" i="3"/>
  <c r="AE324" i="3"/>
  <c r="AE325" i="3"/>
  <c r="AE326" i="3"/>
  <c r="AE327" i="3"/>
  <c r="AE328" i="3"/>
  <c r="AE329" i="3"/>
  <c r="AE330" i="3"/>
  <c r="AE331" i="3"/>
  <c r="AE332" i="3"/>
  <c r="AE333" i="3"/>
  <c r="AE334" i="3"/>
  <c r="AE335" i="3"/>
  <c r="AE336" i="3"/>
  <c r="AE337" i="3"/>
  <c r="AE338" i="3"/>
  <c r="AE339" i="3"/>
  <c r="AE340" i="3"/>
  <c r="AE341" i="3"/>
  <c r="AE342" i="3"/>
  <c r="AE343" i="3"/>
  <c r="AE344" i="3"/>
  <c r="AE345" i="3"/>
  <c r="AE346" i="3"/>
  <c r="AE347" i="3"/>
  <c r="AE348" i="3"/>
  <c r="AE349" i="3"/>
  <c r="AE350" i="3"/>
  <c r="AE351" i="3"/>
  <c r="AE352" i="3"/>
  <c r="AE353" i="3"/>
  <c r="AE354" i="3"/>
  <c r="AE355" i="3"/>
  <c r="AE356" i="3"/>
  <c r="AE357" i="3"/>
  <c r="AE358" i="3"/>
  <c r="AE359" i="3"/>
  <c r="AE360" i="3"/>
  <c r="AE361" i="3"/>
  <c r="AE362" i="3"/>
  <c r="AE363" i="3"/>
  <c r="AE364" i="3"/>
  <c r="AE365" i="3"/>
  <c r="AE366" i="3"/>
  <c r="AE367" i="3"/>
  <c r="AE368" i="3"/>
  <c r="AE369" i="3"/>
  <c r="AE370" i="3"/>
  <c r="AE371" i="3"/>
  <c r="AE372" i="3"/>
  <c r="AE373" i="3"/>
  <c r="AE374" i="3"/>
  <c r="AE375" i="3"/>
  <c r="AE376" i="3"/>
  <c r="AE377" i="3"/>
  <c r="AE378" i="3"/>
  <c r="AE379" i="3"/>
  <c r="AE380" i="3"/>
  <c r="AE381" i="3"/>
  <c r="AE382" i="3"/>
  <c r="AE383" i="3"/>
  <c r="AE384" i="3"/>
  <c r="AE385" i="3"/>
  <c r="AE386" i="3"/>
  <c r="AE387" i="3"/>
  <c r="AE388" i="3"/>
  <c r="AE389" i="3"/>
  <c r="AE390" i="3"/>
  <c r="AE391" i="3"/>
  <c r="AE392" i="3"/>
  <c r="AE393" i="3"/>
  <c r="AE394" i="3"/>
  <c r="AE395" i="3"/>
  <c r="AE396" i="3"/>
  <c r="AE397" i="3"/>
  <c r="AE398" i="3"/>
  <c r="AE399" i="3"/>
  <c r="AE400" i="3"/>
  <c r="AE401" i="3"/>
  <c r="AE402" i="3"/>
  <c r="AE403" i="3"/>
  <c r="AE404" i="3"/>
  <c r="AE405" i="3"/>
  <c r="AE406" i="3"/>
  <c r="AE407" i="3"/>
  <c r="AE408" i="3"/>
  <c r="AE409" i="3"/>
  <c r="AE410" i="3"/>
  <c r="AE411" i="3"/>
  <c r="AE412" i="3"/>
  <c r="AE413" i="3"/>
  <c r="AE414" i="3"/>
  <c r="AE415" i="3"/>
  <c r="AE416" i="3"/>
  <c r="AE417" i="3"/>
  <c r="AE418" i="3"/>
  <c r="AE419" i="3"/>
  <c r="AE420" i="3"/>
  <c r="AE421" i="3"/>
  <c r="AE422" i="3"/>
  <c r="AE423" i="3"/>
  <c r="AE424" i="3"/>
  <c r="AE425" i="3"/>
  <c r="AE426" i="3"/>
  <c r="AE427" i="3"/>
  <c r="AE428" i="3"/>
  <c r="AE429" i="3"/>
  <c r="AE430" i="3"/>
  <c r="AE431" i="3"/>
  <c r="AE432" i="3"/>
  <c r="AE433" i="3"/>
  <c r="AE434" i="3"/>
  <c r="AE435" i="3"/>
  <c r="AE436" i="3"/>
  <c r="AE437" i="3"/>
  <c r="AE438" i="3"/>
  <c r="AE439" i="3"/>
  <c r="AE440" i="3"/>
  <c r="AE441" i="3"/>
  <c r="AE442" i="3"/>
  <c r="AE443" i="3"/>
  <c r="AE444" i="3"/>
  <c r="AE445" i="3"/>
  <c r="AE446" i="3"/>
  <c r="AE447" i="3"/>
  <c r="AE448" i="3"/>
  <c r="AE449" i="3"/>
  <c r="AE450" i="3"/>
  <c r="AE451" i="3"/>
  <c r="AE452" i="3"/>
  <c r="AE453" i="3"/>
  <c r="AE454" i="3"/>
  <c r="AE455" i="3"/>
  <c r="AE456" i="3"/>
  <c r="AE457" i="3"/>
  <c r="AE458" i="3"/>
  <c r="AE459" i="3"/>
  <c r="AE460" i="3"/>
  <c r="AE461" i="3"/>
  <c r="AE462" i="3"/>
  <c r="AE463" i="3"/>
  <c r="AE464" i="3"/>
  <c r="AE465" i="3"/>
  <c r="AE466" i="3"/>
  <c r="AE467" i="3"/>
  <c r="AE468" i="3"/>
  <c r="AE469" i="3"/>
  <c r="AE470" i="3"/>
  <c r="AE471" i="3"/>
  <c r="AE472" i="3"/>
  <c r="AE473" i="3"/>
  <c r="AE474" i="3"/>
  <c r="AE475" i="3"/>
  <c r="AE476" i="3"/>
  <c r="AE477" i="3"/>
  <c r="AE478" i="3"/>
  <c r="AE479" i="3"/>
  <c r="AE480" i="3"/>
  <c r="AE481" i="3"/>
  <c r="AE482" i="3"/>
  <c r="AE483" i="3"/>
  <c r="AE484" i="3"/>
  <c r="AE485" i="3"/>
  <c r="AE486" i="3"/>
  <c r="AE487" i="3"/>
  <c r="AE488" i="3"/>
  <c r="AE489" i="3"/>
  <c r="AE490" i="3"/>
  <c r="AE491" i="3"/>
  <c r="AE492" i="3"/>
  <c r="AE493" i="3"/>
  <c r="AE494" i="3"/>
  <c r="AE495" i="3"/>
  <c r="AE496" i="3"/>
  <c r="AE497" i="3"/>
  <c r="AE498" i="3"/>
  <c r="AE499" i="3"/>
  <c r="AE500" i="3"/>
  <c r="AE501" i="3"/>
  <c r="AE502" i="3"/>
  <c r="AE503" i="3"/>
  <c r="AE504" i="3"/>
  <c r="AE505" i="3"/>
  <c r="AE506" i="3"/>
  <c r="AE507" i="3"/>
  <c r="AE508" i="3"/>
  <c r="AE509" i="3"/>
  <c r="AE510" i="3"/>
  <c r="AE511" i="3"/>
  <c r="AE512" i="3"/>
  <c r="AE513" i="3"/>
  <c r="AE514" i="3"/>
  <c r="AE515" i="3"/>
  <c r="AE516" i="3"/>
  <c r="AE517" i="3"/>
  <c r="AE518" i="3"/>
  <c r="AE519" i="3"/>
  <c r="AE520" i="3"/>
  <c r="AE521" i="3"/>
  <c r="AE522" i="3"/>
  <c r="AE523" i="3"/>
  <c r="AE524" i="3"/>
  <c r="AE525" i="3"/>
  <c r="AE526" i="3"/>
  <c r="AE527" i="3"/>
  <c r="AE528" i="3"/>
  <c r="AE529" i="3"/>
  <c r="AE530" i="3"/>
  <c r="AE531" i="3"/>
  <c r="AE532" i="3"/>
  <c r="AE533" i="3"/>
  <c r="AE534" i="3"/>
  <c r="AE535" i="3"/>
  <c r="AE536" i="3"/>
  <c r="AE537" i="3"/>
  <c r="AE538" i="3"/>
  <c r="AE539" i="3"/>
  <c r="AE540" i="3"/>
  <c r="AE541" i="3"/>
  <c r="AE542" i="3"/>
  <c r="AE543" i="3"/>
  <c r="AE544" i="3"/>
  <c r="AE545" i="3"/>
  <c r="AE546" i="3"/>
  <c r="AE547" i="3"/>
  <c r="AE548" i="3"/>
  <c r="AE549" i="3"/>
  <c r="AE550" i="3"/>
  <c r="AE551" i="3"/>
  <c r="AE552" i="3"/>
  <c r="AE553" i="3"/>
  <c r="AE554" i="3"/>
  <c r="AE555" i="3"/>
  <c r="AE556" i="3"/>
  <c r="AE557" i="3"/>
  <c r="AE558" i="3"/>
  <c r="AE559" i="3"/>
  <c r="AE560" i="3"/>
  <c r="AE561" i="3"/>
  <c r="AE562" i="3"/>
  <c r="AE563" i="3"/>
  <c r="AE564" i="3"/>
  <c r="AE565" i="3"/>
  <c r="AE566" i="3"/>
  <c r="AE567" i="3"/>
  <c r="AE568" i="3"/>
  <c r="AE569" i="3"/>
  <c r="AE570" i="3"/>
  <c r="AE571" i="3"/>
  <c r="AE572" i="3"/>
  <c r="AE573" i="3"/>
  <c r="AE574" i="3"/>
  <c r="AE575" i="3"/>
  <c r="AE576" i="3"/>
  <c r="AE577" i="3"/>
  <c r="AE578" i="3"/>
  <c r="AE579" i="3"/>
  <c r="AE580" i="3"/>
  <c r="AE581" i="3"/>
  <c r="AE582" i="3"/>
  <c r="AE583" i="3"/>
  <c r="AE584" i="3"/>
  <c r="AE585" i="3"/>
  <c r="AE586" i="3"/>
  <c r="AE587" i="3"/>
  <c r="AE588" i="3"/>
  <c r="AE589" i="3"/>
  <c r="AE590" i="3"/>
  <c r="AE591" i="3"/>
  <c r="AE592" i="3"/>
  <c r="AE593" i="3"/>
  <c r="AE594" i="3"/>
  <c r="AE595" i="3"/>
  <c r="AE596" i="3"/>
  <c r="AE597" i="3"/>
  <c r="AE598" i="3"/>
  <c r="AE599" i="3"/>
  <c r="AE600" i="3"/>
  <c r="AE601" i="3"/>
  <c r="AE602" i="3"/>
  <c r="AE603" i="3"/>
  <c r="AE604" i="3"/>
  <c r="AE605" i="3"/>
  <c r="AE606" i="3"/>
  <c r="AE607" i="3"/>
  <c r="AE608" i="3"/>
  <c r="AE609" i="3"/>
  <c r="AE610" i="3"/>
  <c r="AE611" i="3"/>
  <c r="AE612" i="3"/>
  <c r="AE613" i="3"/>
  <c r="AE614" i="3"/>
  <c r="AE615" i="3"/>
  <c r="AE616" i="3"/>
  <c r="AE617" i="3"/>
  <c r="AE618" i="3"/>
  <c r="AE619" i="3"/>
  <c r="AE620" i="3"/>
  <c r="AE621" i="3"/>
  <c r="AE622" i="3"/>
  <c r="AE623" i="3"/>
  <c r="AE624" i="3"/>
  <c r="AE625" i="3"/>
  <c r="AE626" i="3"/>
  <c r="AE627" i="3"/>
  <c r="AE628" i="3"/>
  <c r="AE629" i="3"/>
  <c r="AE630" i="3"/>
  <c r="AE631" i="3"/>
  <c r="AE632" i="3"/>
  <c r="AE633" i="3"/>
  <c r="AE634" i="3"/>
  <c r="AE635" i="3"/>
  <c r="AE636" i="3"/>
  <c r="AE637" i="3"/>
  <c r="AE638" i="3"/>
  <c r="AE639" i="3"/>
  <c r="AE640" i="3"/>
  <c r="AE641" i="3"/>
  <c r="AE642" i="3"/>
  <c r="AE643" i="3"/>
  <c r="AE644" i="3"/>
  <c r="AE645" i="3"/>
  <c r="AE646" i="3"/>
  <c r="AE647" i="3"/>
  <c r="AE648" i="3"/>
  <c r="AE649" i="3"/>
  <c r="AE650" i="3"/>
  <c r="AE651" i="3"/>
  <c r="AE652" i="3"/>
  <c r="AE653" i="3"/>
  <c r="AE654" i="3"/>
  <c r="AE655" i="3"/>
  <c r="AE656" i="3"/>
  <c r="AE657" i="3"/>
  <c r="AE658" i="3"/>
  <c r="AE659" i="3"/>
  <c r="AE660" i="3"/>
  <c r="AE661" i="3"/>
  <c r="AE662" i="3"/>
  <c r="AE663" i="3"/>
  <c r="AE664" i="3"/>
  <c r="AE665" i="3"/>
  <c r="AE666" i="3"/>
  <c r="AE667" i="3"/>
  <c r="AE668" i="3"/>
  <c r="AE669" i="3"/>
  <c r="AE670" i="3"/>
  <c r="AE671" i="3"/>
  <c r="AE672" i="3"/>
  <c r="AE673" i="3"/>
  <c r="AE674" i="3"/>
  <c r="AE675" i="3"/>
  <c r="AE676" i="3"/>
  <c r="AE677" i="3"/>
  <c r="AE678" i="3"/>
  <c r="AE679" i="3"/>
  <c r="AE680" i="3"/>
  <c r="AE681" i="3"/>
  <c r="AE682" i="3"/>
  <c r="AE683" i="3"/>
  <c r="AE684" i="3"/>
  <c r="AE685" i="3"/>
  <c r="AE686" i="3"/>
  <c r="AE687" i="3"/>
  <c r="AE688" i="3"/>
  <c r="AE689" i="3"/>
  <c r="AE690" i="3"/>
  <c r="AE691" i="3"/>
  <c r="AE692" i="3"/>
  <c r="AE693" i="3"/>
  <c r="AE694" i="3"/>
  <c r="AE695" i="3"/>
  <c r="AE696" i="3"/>
  <c r="AE697" i="3"/>
  <c r="AE698" i="3"/>
  <c r="AE699" i="3"/>
  <c r="AE700" i="3"/>
  <c r="AE701" i="3"/>
  <c r="AE702" i="3"/>
  <c r="AE703" i="3"/>
  <c r="AE704" i="3"/>
  <c r="AE705" i="3"/>
  <c r="AE706" i="3"/>
  <c r="AE707" i="3"/>
  <c r="AE708" i="3"/>
  <c r="AE709" i="3"/>
  <c r="AE710" i="3"/>
  <c r="AE711" i="3"/>
  <c r="AE712" i="3"/>
  <c r="AE713" i="3"/>
  <c r="AE714" i="3"/>
  <c r="AE715" i="3"/>
  <c r="AE716" i="3"/>
  <c r="AE717" i="3"/>
  <c r="AE718" i="3"/>
  <c r="AE719" i="3"/>
  <c r="AE720" i="3"/>
  <c r="AE721" i="3"/>
  <c r="AE722" i="3"/>
  <c r="AE723" i="3"/>
  <c r="AE724" i="3"/>
  <c r="AE725" i="3"/>
  <c r="AE726" i="3"/>
  <c r="AE727" i="3"/>
  <c r="AE728" i="3"/>
  <c r="AE729" i="3"/>
  <c r="AE730" i="3"/>
  <c r="AE731" i="3"/>
  <c r="AE732" i="3"/>
  <c r="AE733" i="3"/>
  <c r="AE734" i="3"/>
  <c r="AE735" i="3"/>
  <c r="AE736" i="3"/>
  <c r="AE737" i="3"/>
  <c r="AE738" i="3"/>
  <c r="AE739" i="3"/>
  <c r="AE740" i="3"/>
  <c r="AE741" i="3"/>
  <c r="AE742" i="3"/>
  <c r="AE743" i="3"/>
  <c r="AE744" i="3"/>
  <c r="AE745" i="3"/>
  <c r="AE746" i="3"/>
  <c r="AE747" i="3"/>
  <c r="AE748" i="3"/>
  <c r="AE749" i="3"/>
  <c r="AE750" i="3"/>
  <c r="AE751" i="3"/>
  <c r="AE752" i="3"/>
  <c r="AE753" i="3"/>
  <c r="AE754" i="3"/>
  <c r="AE755" i="3"/>
  <c r="AE756" i="3"/>
  <c r="AE757" i="3"/>
  <c r="AE758" i="3"/>
  <c r="AE759" i="3"/>
  <c r="AE760" i="3"/>
  <c r="AE761" i="3"/>
  <c r="AE762" i="3"/>
  <c r="AE763" i="3"/>
  <c r="AE764" i="3"/>
  <c r="AE765" i="3"/>
  <c r="AE766" i="3"/>
  <c r="AE767" i="3"/>
  <c r="AE768" i="3"/>
  <c r="AE769" i="3"/>
  <c r="AE770" i="3"/>
  <c r="AE771" i="3"/>
  <c r="AE772" i="3"/>
  <c r="AE773" i="3"/>
  <c r="AE774" i="3"/>
  <c r="AE775" i="3"/>
  <c r="AE776" i="3"/>
  <c r="AE777" i="3"/>
  <c r="AE778" i="3"/>
  <c r="AE779" i="3"/>
  <c r="AE780" i="3"/>
  <c r="AE781" i="3"/>
  <c r="AE782" i="3"/>
  <c r="AE783" i="3"/>
  <c r="AE784" i="3"/>
  <c r="AE785" i="3"/>
  <c r="AE786" i="3"/>
  <c r="AE787" i="3"/>
  <c r="AE788" i="3"/>
  <c r="AE789" i="3"/>
  <c r="AE790" i="3"/>
  <c r="AE791" i="3"/>
  <c r="AE792" i="3"/>
  <c r="AE793" i="3"/>
  <c r="AE794" i="3"/>
  <c r="AE795" i="3"/>
  <c r="AE796" i="3"/>
  <c r="AE797" i="3"/>
  <c r="AE798" i="3"/>
  <c r="AE799" i="3"/>
  <c r="AE800" i="3"/>
  <c r="AE801" i="3"/>
  <c r="AE802" i="3"/>
  <c r="AE803" i="3"/>
  <c r="AE804" i="3"/>
  <c r="AE805" i="3"/>
  <c r="AE806" i="3"/>
  <c r="AE807" i="3"/>
  <c r="AE808" i="3"/>
  <c r="AE809" i="3"/>
  <c r="AE810" i="3"/>
  <c r="AE811" i="3"/>
  <c r="AE812" i="3"/>
  <c r="AE813" i="3"/>
  <c r="AE814" i="3"/>
  <c r="AE815" i="3"/>
  <c r="AE816" i="3"/>
  <c r="AE817" i="3"/>
  <c r="AE818" i="3"/>
  <c r="AE819" i="3"/>
  <c r="AE820" i="3"/>
  <c r="AE821" i="3"/>
  <c r="AE822" i="3"/>
  <c r="AE823" i="3"/>
  <c r="AE824" i="3"/>
  <c r="AE825" i="3"/>
  <c r="AE826" i="3"/>
  <c r="AE827" i="3"/>
  <c r="AE828" i="3"/>
  <c r="AE829" i="3"/>
  <c r="AE830" i="3"/>
  <c r="AE831" i="3"/>
  <c r="AE832" i="3"/>
  <c r="AE833" i="3"/>
  <c r="AE834" i="3"/>
  <c r="AE835" i="3"/>
  <c r="AE836" i="3"/>
  <c r="AE837" i="3"/>
  <c r="AE838" i="3"/>
  <c r="AE839" i="3"/>
  <c r="AE840" i="3"/>
  <c r="AE841" i="3"/>
  <c r="AE842" i="3"/>
  <c r="AE843" i="3"/>
  <c r="AE844" i="3"/>
  <c r="AE845" i="3"/>
  <c r="AE846" i="3"/>
  <c r="AE847" i="3"/>
  <c r="AE848" i="3"/>
  <c r="AE849" i="3"/>
  <c r="AE850" i="3"/>
  <c r="AE851" i="3"/>
  <c r="AE852" i="3"/>
  <c r="AE853" i="3"/>
  <c r="AE854" i="3"/>
  <c r="AE855" i="3"/>
  <c r="AE856" i="3"/>
  <c r="AE857" i="3"/>
  <c r="AE858" i="3"/>
  <c r="AE859" i="3"/>
  <c r="AE860" i="3"/>
  <c r="AE861" i="3"/>
  <c r="AE862" i="3"/>
  <c r="AE863" i="3"/>
  <c r="AE864" i="3"/>
  <c r="AE865" i="3"/>
  <c r="AE866" i="3"/>
  <c r="AE867" i="3"/>
  <c r="AE868" i="3"/>
  <c r="AE869" i="3"/>
  <c r="AE870" i="3"/>
  <c r="AE871" i="3"/>
  <c r="AE872" i="3"/>
  <c r="AE873" i="3"/>
  <c r="AE874" i="3"/>
  <c r="AE875" i="3"/>
  <c r="AE876" i="3"/>
  <c r="AE877" i="3"/>
  <c r="AE878" i="3"/>
  <c r="AE879" i="3"/>
  <c r="AE880" i="3"/>
  <c r="AE881" i="3"/>
  <c r="AE882" i="3"/>
  <c r="AE883" i="3"/>
  <c r="AE884" i="3"/>
  <c r="AE885" i="3"/>
  <c r="AE886" i="3"/>
  <c r="AE887" i="3"/>
  <c r="AE888" i="3"/>
  <c r="AE889" i="3"/>
  <c r="AE890" i="3"/>
  <c r="AE891" i="3"/>
  <c r="AE892" i="3"/>
  <c r="AE893" i="3"/>
  <c r="AE894" i="3"/>
  <c r="AE895" i="3"/>
  <c r="AE896" i="3"/>
  <c r="AE897" i="3"/>
  <c r="AE898" i="3"/>
  <c r="AE899" i="3"/>
  <c r="AE900" i="3"/>
  <c r="AE901" i="3"/>
  <c r="AE902" i="3"/>
  <c r="AE903" i="3"/>
  <c r="AE904" i="3"/>
  <c r="AE905" i="3"/>
  <c r="AE906" i="3"/>
  <c r="AE907" i="3"/>
  <c r="AE908" i="3"/>
  <c r="AE909" i="3"/>
  <c r="AE910" i="3"/>
  <c r="AE911" i="3"/>
  <c r="AE912" i="3"/>
  <c r="AE913" i="3"/>
  <c r="AE914" i="3"/>
  <c r="AE915" i="3"/>
  <c r="AE916" i="3"/>
  <c r="AE917" i="3"/>
  <c r="AE918" i="3"/>
  <c r="AE919" i="3"/>
  <c r="AE920" i="3"/>
  <c r="AE921" i="3"/>
  <c r="AE922" i="3"/>
  <c r="AE923" i="3"/>
  <c r="AE924" i="3"/>
  <c r="AE925" i="3"/>
  <c r="AE926" i="3"/>
  <c r="AE927" i="3"/>
  <c r="AE928" i="3"/>
  <c r="AE929" i="3"/>
  <c r="AE930" i="3"/>
  <c r="AE931" i="3"/>
  <c r="AE932" i="3"/>
  <c r="AE933" i="3"/>
  <c r="AE934" i="3"/>
  <c r="AE935" i="3"/>
  <c r="AE936" i="3"/>
  <c r="AE937" i="3"/>
  <c r="AE938" i="3"/>
  <c r="AE939" i="3"/>
  <c r="AE940" i="3"/>
  <c r="AE941" i="3"/>
  <c r="AE942" i="3"/>
  <c r="AE943" i="3"/>
  <c r="AE944" i="3"/>
  <c r="AE945" i="3"/>
  <c r="AE946" i="3"/>
  <c r="AE947" i="3"/>
  <c r="AE948" i="3"/>
  <c r="AE949" i="3"/>
  <c r="AE950" i="3"/>
  <c r="AE951" i="3"/>
  <c r="AE952" i="3"/>
  <c r="AE953" i="3"/>
  <c r="AE954" i="3"/>
  <c r="AE955" i="3"/>
  <c r="AE956" i="3"/>
  <c r="AE957" i="3"/>
  <c r="AE958" i="3"/>
  <c r="AE959" i="3"/>
  <c r="AE960" i="3"/>
  <c r="AE961" i="3"/>
  <c r="AE962" i="3"/>
  <c r="AE963" i="3"/>
  <c r="AE964" i="3"/>
  <c r="AE965" i="3"/>
  <c r="AE966" i="3"/>
  <c r="AE967" i="3"/>
  <c r="AE968" i="3"/>
  <c r="AE969" i="3"/>
  <c r="AE970" i="3"/>
  <c r="AE971" i="3"/>
  <c r="AE972" i="3"/>
  <c r="AE973" i="3"/>
  <c r="AE974" i="3"/>
  <c r="AE975" i="3"/>
  <c r="AE976" i="3"/>
  <c r="AE977" i="3"/>
  <c r="AE978" i="3"/>
  <c r="AE979" i="3"/>
  <c r="AE980" i="3"/>
  <c r="AE981" i="3"/>
  <c r="AE982" i="3"/>
  <c r="AE983" i="3"/>
  <c r="AE984" i="3"/>
  <c r="AE985" i="3"/>
  <c r="AE986" i="3"/>
  <c r="AE987" i="3"/>
  <c r="AE988" i="3"/>
  <c r="AE989" i="3"/>
  <c r="AE990" i="3"/>
  <c r="AE991" i="3"/>
  <c r="AE992" i="3"/>
  <c r="AE993" i="3"/>
  <c r="AE994" i="3"/>
  <c r="AE995" i="3"/>
  <c r="AE996" i="3"/>
  <c r="AE997" i="3"/>
  <c r="AE998" i="3"/>
  <c r="AE999" i="3"/>
  <c r="AE1000" i="3"/>
  <c r="AE1001" i="3"/>
  <c r="AE1002" i="3"/>
  <c r="AE1003" i="3"/>
  <c r="AE1004" i="3"/>
  <c r="AE1005" i="3"/>
  <c r="AE1006" i="3"/>
  <c r="AE1007" i="3"/>
  <c r="AE1008" i="3"/>
  <c r="AE1009" i="3"/>
  <c r="AE1010" i="3"/>
  <c r="AE1011" i="3"/>
  <c r="AE1012" i="3"/>
  <c r="AE1013" i="3"/>
  <c r="AE1014" i="3"/>
  <c r="AE1015" i="3"/>
  <c r="AE1016" i="3"/>
  <c r="AE1017" i="3"/>
  <c r="AE1018" i="3"/>
  <c r="AE1019" i="3"/>
  <c r="AE1020" i="3"/>
  <c r="AE1021" i="3"/>
  <c r="AE1022" i="3"/>
  <c r="AE1023" i="3"/>
  <c r="AE1024" i="3"/>
  <c r="AE1025" i="3"/>
  <c r="AE1026" i="3"/>
  <c r="AE1027" i="3"/>
  <c r="AE1028" i="3"/>
  <c r="AE1029" i="3"/>
  <c r="AE1030" i="3"/>
  <c r="AE1031" i="3"/>
  <c r="AE1032" i="3"/>
  <c r="AE1033" i="3"/>
  <c r="AE1034" i="3"/>
  <c r="AE1035" i="3"/>
  <c r="AE1036" i="3"/>
  <c r="AE1037" i="3"/>
  <c r="AE1038" i="3"/>
  <c r="AE1039" i="3"/>
  <c r="AE1040" i="3"/>
  <c r="AE1041" i="3"/>
  <c r="AE1042" i="3"/>
  <c r="AE1043" i="3"/>
  <c r="AE1044" i="3"/>
  <c r="AE1045" i="3"/>
  <c r="AE1046" i="3"/>
  <c r="AE1047" i="3"/>
  <c r="AE1048" i="3"/>
  <c r="AE1049" i="3"/>
  <c r="AE1050" i="3"/>
  <c r="AE1051" i="3"/>
  <c r="AE1052" i="3"/>
  <c r="AE1053" i="3"/>
  <c r="AE1054" i="3"/>
  <c r="AE1055" i="3"/>
  <c r="AE1056" i="3"/>
  <c r="AE1057" i="3"/>
  <c r="AE1058" i="3"/>
  <c r="AE1059" i="3"/>
  <c r="AE1060" i="3"/>
  <c r="AE1061" i="3"/>
  <c r="AE1062" i="3"/>
  <c r="AE1063" i="3"/>
  <c r="AE1064" i="3"/>
  <c r="AE1065" i="3"/>
  <c r="AE1066" i="3"/>
  <c r="AE1067" i="3"/>
  <c r="AE1068" i="3"/>
  <c r="AE1069" i="3"/>
  <c r="AE1070" i="3"/>
  <c r="AE1071" i="3"/>
  <c r="AE1072" i="3"/>
  <c r="AE1073" i="3"/>
  <c r="AE1074" i="3"/>
  <c r="AE1075" i="3"/>
  <c r="AE1076" i="3"/>
  <c r="AE1077" i="3"/>
  <c r="AE1078" i="3"/>
  <c r="AE1079" i="3"/>
  <c r="AE1080" i="3"/>
  <c r="AE1081" i="3"/>
  <c r="AE1082" i="3"/>
  <c r="AE1083" i="3"/>
  <c r="AE1084" i="3"/>
  <c r="AE1085" i="3"/>
  <c r="AE1086" i="3"/>
  <c r="AE1087" i="3"/>
  <c r="AE1088" i="3"/>
  <c r="AE1089" i="3"/>
  <c r="AE1090" i="3"/>
  <c r="AE1091" i="3"/>
  <c r="AE1092" i="3"/>
  <c r="AE1093" i="3"/>
  <c r="AE1094" i="3"/>
  <c r="AE1095" i="3"/>
  <c r="AE1096" i="3"/>
  <c r="AE1097" i="3"/>
  <c r="AE1098" i="3"/>
  <c r="AE1099" i="3"/>
  <c r="AE1100" i="3"/>
  <c r="AE1101" i="3"/>
  <c r="AE1102" i="3"/>
  <c r="AE1103" i="3"/>
  <c r="AE1104" i="3"/>
  <c r="AE1105" i="3"/>
  <c r="AE1106" i="3"/>
  <c r="AE1107" i="3"/>
  <c r="AE1108" i="3"/>
  <c r="AE1109" i="3"/>
  <c r="AE1110" i="3"/>
  <c r="AE1111" i="3"/>
  <c r="AE1112" i="3"/>
  <c r="AE1113" i="3"/>
  <c r="AE1114" i="3"/>
  <c r="AE1115" i="3"/>
  <c r="AE1116" i="3"/>
  <c r="AE1117" i="3"/>
  <c r="AE1118" i="3"/>
  <c r="AE1119" i="3"/>
  <c r="AE1120" i="3"/>
  <c r="AE1121" i="3"/>
  <c r="AE1122" i="3"/>
  <c r="AE1123" i="3"/>
  <c r="AE1124" i="3"/>
  <c r="AE1125" i="3"/>
  <c r="AE1126" i="3"/>
  <c r="AE1127" i="3"/>
  <c r="AE1128" i="3"/>
  <c r="AE1129" i="3"/>
  <c r="AE1130" i="3"/>
  <c r="AE1131" i="3"/>
  <c r="AE1132" i="3"/>
  <c r="AE1133" i="3"/>
  <c r="AE1134" i="3"/>
  <c r="AE1135" i="3"/>
  <c r="AE1136" i="3"/>
  <c r="AE1137" i="3"/>
  <c r="AE1138" i="3"/>
  <c r="AE1139" i="3"/>
  <c r="AE1140" i="3"/>
  <c r="AE1141" i="3"/>
  <c r="AE1142" i="3"/>
  <c r="AE1143" i="3"/>
  <c r="AE1144" i="3"/>
  <c r="AE1145" i="3"/>
  <c r="AE1146" i="3"/>
  <c r="AE1147" i="3"/>
  <c r="AE1148" i="3"/>
  <c r="AE1149" i="3"/>
  <c r="AE1150" i="3"/>
  <c r="AE1151" i="3"/>
  <c r="AE1152" i="3"/>
  <c r="AE1153" i="3"/>
  <c r="AE1154" i="3"/>
  <c r="AE1155" i="3"/>
  <c r="AE1156" i="3"/>
  <c r="AE1157" i="3"/>
  <c r="AE1158" i="3"/>
  <c r="AE1159" i="3"/>
  <c r="AE1160" i="3"/>
  <c r="AE1161" i="3"/>
  <c r="AE1162" i="3"/>
  <c r="AE1163" i="3"/>
  <c r="AE1164" i="3"/>
  <c r="AE1165" i="3"/>
  <c r="AE1166" i="3"/>
  <c r="AE1167" i="3"/>
  <c r="AE1168" i="3"/>
  <c r="AE1169" i="3"/>
  <c r="AE1170" i="3"/>
  <c r="AE1171" i="3"/>
  <c r="AE1172" i="3"/>
  <c r="AE1173" i="3"/>
  <c r="AE1174" i="3"/>
  <c r="AE1175" i="3"/>
  <c r="AE1176" i="3"/>
  <c r="AE1177" i="3"/>
  <c r="AE1178" i="3"/>
  <c r="AE1179" i="3"/>
  <c r="AE1180" i="3"/>
  <c r="AE1181" i="3"/>
  <c r="AE1182" i="3"/>
  <c r="AE1183" i="3"/>
  <c r="AE1184" i="3"/>
  <c r="AE1185" i="3"/>
  <c r="AE1186" i="3"/>
  <c r="AE1187" i="3"/>
  <c r="AE1188" i="3"/>
  <c r="AE1189" i="3"/>
  <c r="AE1190" i="3"/>
  <c r="AE1191" i="3"/>
  <c r="AE1192" i="3"/>
  <c r="AE1193" i="3"/>
  <c r="AE1194" i="3"/>
  <c r="AE1195" i="3"/>
  <c r="AE1196" i="3"/>
  <c r="AE1197" i="3"/>
  <c r="AE1198" i="3"/>
  <c r="AE1199" i="3"/>
  <c r="AE1200" i="3"/>
  <c r="AE1201" i="3"/>
  <c r="AE1202" i="3"/>
  <c r="AE1203" i="3"/>
  <c r="AE1204" i="3"/>
  <c r="AE1205" i="3"/>
  <c r="AE1206" i="3"/>
  <c r="AE1207" i="3"/>
  <c r="AE1208" i="3"/>
  <c r="AE1209" i="3"/>
  <c r="AE1210" i="3"/>
  <c r="AE1211" i="3"/>
  <c r="AE1212" i="3"/>
  <c r="AE1213" i="3"/>
  <c r="AE1214" i="3"/>
  <c r="AE1215" i="3"/>
  <c r="AE1216" i="3"/>
  <c r="AE1217" i="3"/>
  <c r="AE1218" i="3"/>
  <c r="AE1219" i="3"/>
  <c r="AE1220" i="3"/>
  <c r="AE1221" i="3"/>
  <c r="AE1222" i="3"/>
  <c r="AE1223" i="3"/>
  <c r="AE1224" i="3"/>
  <c r="AE1225" i="3"/>
  <c r="AE1226" i="3"/>
  <c r="AE1227" i="3"/>
  <c r="AE1228" i="3"/>
  <c r="AE1229" i="3"/>
  <c r="AE1230" i="3"/>
  <c r="AE1231" i="3"/>
  <c r="AE1232" i="3"/>
  <c r="AE1233" i="3"/>
  <c r="AE1234" i="3"/>
  <c r="AE1235" i="3"/>
  <c r="AE1236" i="3"/>
  <c r="AE1237" i="3"/>
  <c r="AE1238" i="3"/>
  <c r="AE1239" i="3"/>
  <c r="AE1240" i="3"/>
  <c r="AE1241" i="3"/>
  <c r="AE1242" i="3"/>
  <c r="AE1243" i="3"/>
  <c r="AE1244" i="3"/>
  <c r="AE1245" i="3"/>
  <c r="AE1246" i="3"/>
  <c r="AE1247" i="3"/>
  <c r="AE1248" i="3"/>
  <c r="AE1249" i="3"/>
  <c r="AE1250" i="3"/>
  <c r="AE1251" i="3"/>
  <c r="AE1252" i="3"/>
  <c r="AE1253" i="3"/>
  <c r="AE1254" i="3"/>
  <c r="AE1255" i="3"/>
  <c r="AE1256" i="3"/>
  <c r="AE1257" i="3"/>
  <c r="AE1258" i="3"/>
  <c r="AE1259" i="3"/>
  <c r="AE1260" i="3"/>
  <c r="AE1261" i="3"/>
  <c r="AE1262" i="3"/>
  <c r="AE1263" i="3"/>
  <c r="AE1264" i="3"/>
  <c r="AE1265" i="3"/>
  <c r="AE1266" i="3"/>
  <c r="AE1267" i="3"/>
  <c r="AE1268" i="3"/>
  <c r="AE1269" i="3"/>
  <c r="AE1270" i="3"/>
  <c r="AE1271" i="3"/>
  <c r="AE1272" i="3"/>
  <c r="AE1273" i="3"/>
  <c r="AE1274" i="3"/>
  <c r="AE1275" i="3"/>
  <c r="AE1276" i="3"/>
  <c r="AE1277" i="3"/>
  <c r="AE1278" i="3"/>
  <c r="AE1279" i="3"/>
  <c r="AE1280" i="3"/>
  <c r="AE1281" i="3"/>
  <c r="AE1282" i="3"/>
  <c r="AE1283" i="3"/>
  <c r="AE1284" i="3"/>
  <c r="AE1285" i="3"/>
  <c r="AE1286" i="3"/>
  <c r="AE1287" i="3"/>
  <c r="AE1288" i="3"/>
  <c r="AE1289" i="3"/>
  <c r="AE1290" i="3"/>
  <c r="AE1291" i="3"/>
  <c r="AE1292" i="3"/>
  <c r="AE1293" i="3"/>
  <c r="AE1294" i="3"/>
  <c r="AE1295" i="3"/>
  <c r="AE1296" i="3"/>
  <c r="AE1297" i="3"/>
  <c r="AE1298" i="3"/>
  <c r="AE1299" i="3"/>
  <c r="AE1300" i="3"/>
  <c r="AE1301" i="3"/>
  <c r="AE1302" i="3"/>
  <c r="AE1303" i="3"/>
  <c r="AE1304" i="3"/>
  <c r="AE1305" i="3"/>
  <c r="AE1306" i="3"/>
  <c r="AE1307" i="3"/>
  <c r="AE1308" i="3"/>
  <c r="AE1309" i="3"/>
  <c r="AE1310" i="3"/>
  <c r="AE1311" i="3"/>
  <c r="AE1312" i="3"/>
  <c r="AE1313" i="3"/>
  <c r="AE1314" i="3"/>
  <c r="AE1315" i="3"/>
  <c r="AE1316" i="3"/>
  <c r="AE1317" i="3"/>
  <c r="AE1318" i="3"/>
  <c r="AE1319" i="3"/>
  <c r="AE1320" i="3"/>
  <c r="AE1321" i="3"/>
  <c r="AE1322" i="3"/>
  <c r="AE1323" i="3"/>
  <c r="AE1324" i="3"/>
  <c r="AE1325" i="3"/>
  <c r="AE1326" i="3"/>
  <c r="AE1327" i="3"/>
  <c r="AE1328" i="3"/>
  <c r="AE1329" i="3"/>
  <c r="AE1330" i="3"/>
  <c r="AE1331" i="3"/>
  <c r="AE1332" i="3"/>
  <c r="AE1333" i="3"/>
  <c r="AE1334" i="3"/>
  <c r="AE1335" i="3"/>
  <c r="AE1336" i="3"/>
  <c r="AE1337" i="3"/>
  <c r="AE1338" i="3"/>
  <c r="AE1339" i="3"/>
  <c r="AE1340" i="3"/>
  <c r="AE1341" i="3"/>
  <c r="AE1342" i="3"/>
  <c r="AE1343" i="3"/>
  <c r="AE1344" i="3"/>
  <c r="AE1345" i="3"/>
  <c r="AE1346" i="3"/>
  <c r="AE1347" i="3"/>
  <c r="AE1348" i="3"/>
  <c r="AE1349" i="3"/>
  <c r="AE1350" i="3"/>
  <c r="AE1351" i="3"/>
  <c r="AE1352" i="3"/>
  <c r="AE1353" i="3"/>
  <c r="AE1354" i="3"/>
  <c r="AE1355" i="3"/>
  <c r="AE1356" i="3"/>
  <c r="AE1357" i="3"/>
  <c r="AE1358" i="3"/>
  <c r="AE1359" i="3"/>
  <c r="AE1360" i="3"/>
  <c r="AE1361" i="3"/>
  <c r="AE1362" i="3"/>
  <c r="AE1363" i="3"/>
  <c r="AE1364" i="3"/>
  <c r="AE1365" i="3"/>
  <c r="AE1366" i="3"/>
  <c r="AE1367" i="3"/>
  <c r="AE1368" i="3"/>
  <c r="AE1369" i="3"/>
  <c r="AE1370" i="3"/>
  <c r="AE1371" i="3"/>
  <c r="AE1372" i="3"/>
  <c r="AE1373" i="3"/>
  <c r="AE1374" i="3"/>
  <c r="AE1375" i="3"/>
  <c r="AE1376" i="3"/>
  <c r="AE1377" i="3"/>
  <c r="AE1378" i="3"/>
  <c r="AE1379" i="3"/>
  <c r="AE1380" i="3"/>
  <c r="AE1381" i="3"/>
  <c r="AE1382" i="3"/>
  <c r="AE1383" i="3"/>
  <c r="AE1384" i="3"/>
  <c r="AE1385" i="3"/>
  <c r="AE1386" i="3"/>
  <c r="AE1387" i="3"/>
  <c r="AE1388" i="3"/>
  <c r="AE1389" i="3"/>
  <c r="AE1390" i="3"/>
  <c r="AE1391" i="3"/>
  <c r="AE1392" i="3"/>
  <c r="AE1393" i="3"/>
  <c r="AE1394" i="3"/>
  <c r="AE1395" i="3"/>
  <c r="AE1396" i="3"/>
  <c r="AE1397" i="3"/>
  <c r="AE1398" i="3"/>
  <c r="AE1399" i="3"/>
  <c r="AE1400" i="3"/>
  <c r="AE1401" i="3"/>
  <c r="AE1402" i="3"/>
  <c r="AE1403" i="3"/>
  <c r="AE1404" i="3"/>
  <c r="AE1405" i="3"/>
  <c r="AE1406" i="3"/>
  <c r="AE1407" i="3"/>
  <c r="AE1408" i="3"/>
  <c r="AE1409" i="3"/>
  <c r="AE1410" i="3"/>
  <c r="AE1411" i="3"/>
  <c r="AE1412" i="3"/>
  <c r="AE1413" i="3"/>
  <c r="AE1414" i="3"/>
  <c r="AE1415" i="3"/>
  <c r="AE1416" i="3"/>
  <c r="AE1417" i="3"/>
  <c r="AE1418" i="3"/>
  <c r="AE1419" i="3"/>
  <c r="AE1420" i="3"/>
  <c r="AE1421" i="3"/>
  <c r="AE1422" i="3"/>
  <c r="AE1423" i="3"/>
  <c r="AE1424" i="3"/>
  <c r="AE1425" i="3"/>
  <c r="AE1426" i="3"/>
  <c r="AE1427" i="3"/>
  <c r="AE1428" i="3"/>
  <c r="AE1429" i="3"/>
  <c r="AE1430" i="3"/>
  <c r="AE1431" i="3"/>
  <c r="AE1432" i="3"/>
  <c r="AE1433" i="3"/>
  <c r="AE1434" i="3"/>
  <c r="AE1435" i="3"/>
  <c r="AE1436" i="3"/>
  <c r="AE1437" i="3"/>
  <c r="AE1438" i="3"/>
  <c r="AE1439" i="3"/>
  <c r="AE1440" i="3"/>
  <c r="AE1441" i="3"/>
  <c r="AE1442" i="3"/>
  <c r="AE1443" i="3"/>
  <c r="AE1444" i="3"/>
  <c r="AE1445" i="3"/>
  <c r="AE1446" i="3"/>
  <c r="AE1447" i="3"/>
  <c r="AE1448" i="3"/>
  <c r="AE1449" i="3"/>
  <c r="AE1450" i="3"/>
  <c r="AE1451" i="3"/>
  <c r="AE1452" i="3"/>
  <c r="AE1453" i="3"/>
  <c r="AE1454" i="3"/>
  <c r="AE1455" i="3"/>
  <c r="AE1456" i="3"/>
  <c r="AE1457" i="3"/>
  <c r="AE1458" i="3"/>
  <c r="AE1459" i="3"/>
  <c r="AE1460" i="3"/>
  <c r="AE1461" i="3"/>
  <c r="AE1462" i="3"/>
  <c r="AE1463" i="3"/>
  <c r="AE1464" i="3"/>
  <c r="AE1465" i="3"/>
  <c r="AE1466" i="3"/>
  <c r="AE1467" i="3"/>
  <c r="AE1468" i="3"/>
  <c r="AE1469" i="3"/>
  <c r="AE1470" i="3"/>
  <c r="AE1471" i="3"/>
  <c r="AE1472" i="3"/>
  <c r="AE1473" i="3"/>
  <c r="AE1474" i="3"/>
  <c r="AE1475" i="3"/>
  <c r="AE1476" i="3"/>
  <c r="AE1477" i="3"/>
  <c r="AE1478" i="3"/>
  <c r="AE1479" i="3"/>
  <c r="AE1480" i="3"/>
  <c r="AE1481" i="3"/>
  <c r="AE1482" i="3"/>
  <c r="AE1483" i="3"/>
  <c r="AE1484" i="3"/>
  <c r="AE1485" i="3"/>
  <c r="AE1486" i="3"/>
  <c r="AE1487" i="3"/>
  <c r="AE1488" i="3"/>
  <c r="AE1489" i="3"/>
  <c r="AE1490" i="3"/>
  <c r="AE1491" i="3"/>
  <c r="AE1492" i="3"/>
  <c r="AE1493" i="3"/>
  <c r="AE1494" i="3"/>
  <c r="AE1495" i="3"/>
  <c r="AE1496" i="3"/>
  <c r="AE1497" i="3"/>
  <c r="AE1498" i="3"/>
  <c r="AE1499" i="3"/>
  <c r="AE1500" i="3"/>
  <c r="AE1501" i="3"/>
  <c r="AE1502" i="3"/>
  <c r="AE1503" i="3"/>
  <c r="AE1504" i="3"/>
  <c r="AE1505" i="3"/>
  <c r="AE1506" i="3"/>
  <c r="AE1507" i="3"/>
  <c r="AE1508" i="3"/>
  <c r="AE1509" i="3"/>
  <c r="AE1510" i="3"/>
  <c r="AE1511" i="3"/>
  <c r="AE1512" i="3"/>
  <c r="AE1513" i="3"/>
  <c r="AE1514" i="3"/>
  <c r="AE1515" i="3"/>
  <c r="AE1516" i="3"/>
  <c r="AE1517" i="3"/>
  <c r="AE1518" i="3"/>
  <c r="AE1519" i="3"/>
  <c r="AE1520" i="3"/>
  <c r="AE1521" i="3"/>
  <c r="AE1522" i="3"/>
  <c r="AE1523" i="3"/>
  <c r="AE1524" i="3"/>
  <c r="AE1525" i="3"/>
  <c r="AE1526" i="3"/>
  <c r="AE1527" i="3"/>
  <c r="AE1528" i="3"/>
  <c r="AE1529" i="3"/>
  <c r="AE1530" i="3"/>
  <c r="AE1531" i="3"/>
  <c r="AE1532" i="3"/>
  <c r="AE1533" i="3"/>
  <c r="AE1534" i="3"/>
  <c r="AE1535" i="3"/>
  <c r="AE1536" i="3"/>
  <c r="AE1537" i="3"/>
  <c r="AE1538" i="3"/>
  <c r="AE1539" i="3"/>
  <c r="AE1540" i="3"/>
  <c r="AE1541" i="3"/>
  <c r="AE1542" i="3"/>
  <c r="AE1543" i="3"/>
  <c r="AE1544" i="3"/>
  <c r="AE1545" i="3"/>
  <c r="AE1546" i="3"/>
  <c r="AE1547" i="3"/>
  <c r="AE1548" i="3"/>
  <c r="AE1549" i="3"/>
  <c r="AE1550" i="3"/>
  <c r="AE1551" i="3"/>
  <c r="AE1552" i="3"/>
  <c r="AE1553" i="3"/>
  <c r="AE1554" i="3"/>
  <c r="AE1555" i="3"/>
  <c r="AE1556" i="3"/>
  <c r="AE1557" i="3"/>
  <c r="AE1558" i="3"/>
  <c r="AE1559" i="3"/>
  <c r="AE1560" i="3"/>
  <c r="AE1561" i="3"/>
  <c r="AE1562" i="3"/>
  <c r="AE1563" i="3"/>
  <c r="AE1564" i="3"/>
  <c r="AE1565" i="3"/>
  <c r="AE1566" i="3"/>
  <c r="AE1567" i="3"/>
  <c r="AE1568" i="3"/>
  <c r="AE1569" i="3"/>
  <c r="AE1570" i="3"/>
  <c r="AE1571" i="3"/>
  <c r="AE1572" i="3"/>
  <c r="AE1573" i="3"/>
  <c r="AE1574" i="3"/>
  <c r="AE1575" i="3"/>
  <c r="AE1576" i="3"/>
  <c r="AE1577" i="3"/>
  <c r="AE1578" i="3"/>
  <c r="AE1579" i="3"/>
  <c r="AE1580" i="3"/>
  <c r="AE1581" i="3"/>
  <c r="AE1582" i="3"/>
  <c r="AE1583" i="3"/>
  <c r="AE1584" i="3"/>
  <c r="AE1585" i="3"/>
  <c r="AE1586" i="3"/>
  <c r="AE1587" i="3"/>
  <c r="AE1588" i="3"/>
  <c r="AE1589" i="3"/>
  <c r="AE1590" i="3"/>
  <c r="AE1591" i="3"/>
  <c r="AE1592" i="3"/>
  <c r="AE1593" i="3"/>
  <c r="AE1594" i="3"/>
  <c r="AE1595" i="3"/>
  <c r="AE1596" i="3"/>
  <c r="AE1597" i="3"/>
  <c r="AE1598" i="3"/>
  <c r="AE1599" i="3"/>
  <c r="AE1600" i="3"/>
  <c r="AE1601" i="3"/>
  <c r="AE1602" i="3"/>
  <c r="AE1603" i="3"/>
  <c r="AE1604" i="3"/>
  <c r="AE1605" i="3"/>
  <c r="AE1606" i="3"/>
  <c r="AE1607" i="3"/>
  <c r="AE1608" i="3"/>
  <c r="AE1609" i="3"/>
  <c r="AE1610" i="3"/>
  <c r="AE1611" i="3"/>
  <c r="AE1612" i="3"/>
  <c r="AE1613" i="3"/>
  <c r="AE1614" i="3"/>
  <c r="AE1615" i="3"/>
  <c r="AE1616" i="3"/>
  <c r="AE1617" i="3"/>
  <c r="AE1618" i="3"/>
  <c r="AE1619" i="3"/>
  <c r="AE1620" i="3"/>
  <c r="AE1621" i="3"/>
  <c r="AE1622" i="3"/>
  <c r="AE1623" i="3"/>
  <c r="AE1624" i="3"/>
  <c r="AE1625" i="3"/>
  <c r="AE1626" i="3"/>
  <c r="AE1627" i="3"/>
  <c r="AE1628" i="3"/>
  <c r="AE1629" i="3"/>
  <c r="AE1630" i="3"/>
  <c r="AE1631" i="3"/>
  <c r="AE1632" i="3"/>
  <c r="AE1633" i="3"/>
  <c r="AE1634" i="3"/>
  <c r="AE1635" i="3"/>
  <c r="AE1636" i="3"/>
  <c r="AE1637" i="3"/>
  <c r="AE1638" i="3"/>
  <c r="AE1639" i="3"/>
  <c r="AE1640" i="3"/>
  <c r="AE1641" i="3"/>
  <c r="AE1642" i="3"/>
  <c r="AE1643" i="3"/>
  <c r="AE1644" i="3"/>
  <c r="AE1645" i="3"/>
  <c r="AE1646" i="3"/>
  <c r="AE1647" i="3"/>
  <c r="AE1648" i="3"/>
  <c r="AE1649" i="3"/>
  <c r="AE1650" i="3"/>
  <c r="AE1651" i="3"/>
  <c r="AE1652" i="3"/>
  <c r="AE1653" i="3"/>
  <c r="AE1654" i="3"/>
  <c r="AE1655" i="3"/>
  <c r="AE1656" i="3"/>
  <c r="AE1657" i="3"/>
  <c r="AE1658" i="3"/>
  <c r="AE1659" i="3"/>
  <c r="AE1660" i="3"/>
  <c r="AE1661" i="3"/>
  <c r="AE1662" i="3"/>
  <c r="AE1663" i="3"/>
  <c r="AE1664" i="3"/>
  <c r="AE1665" i="3"/>
  <c r="AE1666" i="3"/>
  <c r="AE1667" i="3"/>
  <c r="AE1668" i="3"/>
  <c r="AE1669" i="3"/>
  <c r="AE1670" i="3"/>
  <c r="AE1671" i="3"/>
  <c r="AE1672" i="3"/>
  <c r="AE1673" i="3"/>
  <c r="AE1674" i="3"/>
  <c r="AE1675" i="3"/>
  <c r="AE1676" i="3"/>
  <c r="AE1677" i="3"/>
  <c r="AE1678" i="3"/>
  <c r="AE1679" i="3"/>
  <c r="AE1680" i="3"/>
  <c r="AE1681" i="3"/>
  <c r="AE1682" i="3"/>
  <c r="AE1683" i="3"/>
  <c r="AE1684" i="3"/>
  <c r="AE1685" i="3"/>
  <c r="AE1686" i="3"/>
  <c r="AE1687" i="3"/>
  <c r="AE1688" i="3"/>
  <c r="AE1689" i="3"/>
  <c r="AE1690" i="3"/>
  <c r="AE1691" i="3"/>
  <c r="AE1692" i="3"/>
  <c r="AE1693" i="3"/>
  <c r="AE1694" i="3"/>
  <c r="AE1695" i="3"/>
  <c r="AE1696" i="3"/>
  <c r="AE1697" i="3"/>
  <c r="AE1698" i="3"/>
  <c r="AE1699" i="3"/>
  <c r="AE1700" i="3"/>
  <c r="AE1701" i="3"/>
  <c r="AE1702" i="3"/>
  <c r="AE1703" i="3"/>
  <c r="AE1704" i="3"/>
  <c r="AE1705" i="3"/>
  <c r="AE1706" i="3"/>
  <c r="AE1707" i="3"/>
  <c r="AE1708" i="3"/>
  <c r="AE1709" i="3"/>
  <c r="AE1710" i="3"/>
  <c r="AE1711" i="3"/>
  <c r="AE1712" i="3"/>
  <c r="AE1713" i="3"/>
  <c r="AE1714" i="3"/>
  <c r="AE1715" i="3"/>
  <c r="AE1716" i="3"/>
  <c r="AE1717" i="3"/>
  <c r="AE1718" i="3"/>
  <c r="AE1719" i="3"/>
  <c r="AE1720" i="3"/>
  <c r="AE1721" i="3"/>
  <c r="AE1722" i="3"/>
  <c r="AE1723" i="3"/>
  <c r="AE1724" i="3"/>
  <c r="AE1725" i="3"/>
  <c r="AE1726" i="3"/>
  <c r="AE1727" i="3"/>
  <c r="AE1728" i="3"/>
  <c r="AE1729" i="3"/>
  <c r="AE1730" i="3"/>
  <c r="AE1731" i="3"/>
  <c r="AE1732" i="3"/>
  <c r="AE1733" i="3"/>
  <c r="AE1734" i="3"/>
  <c r="AE1735" i="3"/>
  <c r="AE1736" i="3"/>
  <c r="AE1737" i="3"/>
  <c r="AE1738" i="3"/>
  <c r="AE1739" i="3"/>
  <c r="AE1740" i="3"/>
  <c r="AE1741" i="3"/>
  <c r="AE1742" i="3"/>
  <c r="AE1743" i="3"/>
  <c r="AE1744" i="3"/>
  <c r="AE1745" i="3"/>
  <c r="AE1746" i="3"/>
  <c r="AE1747" i="3"/>
  <c r="AE1748" i="3"/>
  <c r="AE1749" i="3"/>
  <c r="AE1750" i="3"/>
  <c r="AE1751" i="3"/>
  <c r="AE1752" i="3"/>
  <c r="AE1753" i="3"/>
  <c r="AE1754" i="3"/>
  <c r="AE1755" i="3"/>
  <c r="AE1756" i="3"/>
  <c r="AE1757" i="3"/>
  <c r="AE1758" i="3"/>
  <c r="AE1759" i="3"/>
  <c r="AE1760" i="3"/>
  <c r="AE1761" i="3"/>
  <c r="AE1762" i="3"/>
  <c r="AE1763" i="3"/>
  <c r="AE1764" i="3"/>
  <c r="AE1765" i="3"/>
  <c r="AE1766" i="3"/>
  <c r="AE1767" i="3"/>
  <c r="AE1768" i="3"/>
  <c r="AE1769" i="3"/>
  <c r="AE1770" i="3"/>
  <c r="AE1771" i="3"/>
  <c r="AE1772" i="3"/>
  <c r="AE1773" i="3"/>
  <c r="AE1774" i="3"/>
  <c r="AE1775" i="3"/>
  <c r="AE1776" i="3"/>
  <c r="AE1777" i="3"/>
  <c r="AE1778" i="3"/>
  <c r="AE1779" i="3"/>
  <c r="AE1780" i="3"/>
  <c r="AE1781" i="3"/>
  <c r="AE1782" i="3"/>
  <c r="AE1783" i="3"/>
  <c r="AE1784" i="3"/>
  <c r="AE1785" i="3"/>
  <c r="AE1786" i="3"/>
  <c r="AE1787" i="3"/>
  <c r="AE1788" i="3"/>
  <c r="AE1789" i="3"/>
  <c r="AE1790" i="3"/>
  <c r="AE1791" i="3"/>
  <c r="AE1792" i="3"/>
  <c r="AE1793" i="3"/>
  <c r="AE1794" i="3"/>
  <c r="AE1795" i="3"/>
  <c r="AE1796" i="3"/>
  <c r="AE1797" i="3"/>
  <c r="AE1798" i="3"/>
  <c r="AE1799" i="3"/>
  <c r="AE1800" i="3"/>
  <c r="AE1801" i="3"/>
  <c r="AE1802" i="3"/>
  <c r="AE1803" i="3"/>
  <c r="AE1804" i="3"/>
  <c r="AE1805" i="3"/>
  <c r="AE1806" i="3"/>
  <c r="AE1807" i="3"/>
  <c r="AE1808" i="3"/>
  <c r="AE1809" i="3"/>
  <c r="AE1810" i="3"/>
  <c r="AE1811" i="3"/>
  <c r="AE1812" i="3"/>
  <c r="AE1813" i="3"/>
  <c r="AE1814" i="3"/>
  <c r="AE1815" i="3"/>
  <c r="AE1816" i="3"/>
  <c r="AE1817" i="3"/>
  <c r="AE1818" i="3"/>
  <c r="AE1819" i="3"/>
  <c r="AE1820" i="3"/>
  <c r="AE1821" i="3"/>
  <c r="AE1822" i="3"/>
  <c r="AE1823" i="3"/>
  <c r="AE1824" i="3"/>
  <c r="AE1825" i="3"/>
  <c r="AE1826" i="3"/>
  <c r="AE1827" i="3"/>
  <c r="AE1828" i="3"/>
  <c r="AE1829" i="3"/>
  <c r="AE1830" i="3"/>
  <c r="AE1831" i="3"/>
  <c r="AE1832" i="3"/>
  <c r="AE1833" i="3"/>
  <c r="AE1834" i="3"/>
  <c r="AE1835" i="3"/>
  <c r="AE1836" i="3"/>
  <c r="AE1837" i="3"/>
  <c r="AE1838" i="3"/>
  <c r="AE1839" i="3"/>
  <c r="AE1840" i="3"/>
  <c r="AE1841" i="3"/>
  <c r="AE1842" i="3"/>
  <c r="AE1843" i="3"/>
  <c r="AE1844" i="3"/>
  <c r="AE1845" i="3"/>
  <c r="AE1846" i="3"/>
  <c r="AE1847" i="3"/>
  <c r="AE1848" i="3"/>
  <c r="AE1849" i="3"/>
  <c r="AE1850" i="3"/>
  <c r="AE1851" i="3"/>
  <c r="AE1852" i="3"/>
  <c r="AE1853" i="3"/>
  <c r="AE1854" i="3"/>
  <c r="AE1855" i="3"/>
  <c r="AE1856" i="3"/>
  <c r="AE1857" i="3"/>
  <c r="AE1858" i="3"/>
  <c r="AE1859" i="3"/>
  <c r="AE1860" i="3"/>
  <c r="AE1861" i="3"/>
  <c r="AE1862" i="3"/>
  <c r="AE1863" i="3"/>
  <c r="AE1864" i="3"/>
  <c r="AE1865" i="3"/>
  <c r="AE1866" i="3"/>
  <c r="AE1867" i="3"/>
  <c r="AE1868" i="3"/>
  <c r="AE1869" i="3"/>
  <c r="AE1870" i="3"/>
  <c r="AE1871" i="3"/>
  <c r="AE1872" i="3"/>
  <c r="AE1873" i="3"/>
  <c r="AE1874" i="3"/>
  <c r="AE1875" i="3"/>
  <c r="AE1876" i="3"/>
  <c r="AE1877" i="3"/>
  <c r="AE1878" i="3"/>
  <c r="AE1879" i="3"/>
  <c r="AE1880" i="3"/>
  <c r="AE1881" i="3"/>
  <c r="AE1882" i="3"/>
  <c r="AE1883" i="3"/>
  <c r="AE1884" i="3"/>
  <c r="AE1885" i="3"/>
  <c r="AE1886" i="3"/>
  <c r="AE1887" i="3"/>
  <c r="AE1888" i="3"/>
  <c r="AE1889" i="3"/>
  <c r="AE1890" i="3"/>
  <c r="AE1891" i="3"/>
  <c r="AE1892" i="3"/>
  <c r="AE1893" i="3"/>
  <c r="AE1894" i="3"/>
  <c r="AE1895" i="3"/>
  <c r="AE1896" i="3"/>
  <c r="AE1897" i="3"/>
  <c r="AE1898" i="3"/>
  <c r="AE1899" i="3"/>
  <c r="AE1900" i="3"/>
  <c r="AE1901" i="3"/>
  <c r="AE1902" i="3"/>
  <c r="AE1903" i="3"/>
  <c r="AE1904" i="3"/>
  <c r="AE1905" i="3"/>
  <c r="AE1906" i="3"/>
  <c r="AE1907" i="3"/>
  <c r="AE1908" i="3"/>
  <c r="AE1909" i="3"/>
  <c r="AE1910" i="3"/>
  <c r="AE1911" i="3"/>
  <c r="AE1912" i="3"/>
  <c r="AE1913" i="3"/>
  <c r="AE1914" i="3"/>
  <c r="AE1915" i="3"/>
  <c r="AE1916" i="3"/>
  <c r="AE1917" i="3"/>
  <c r="AE1918" i="3"/>
  <c r="AE1919" i="3"/>
  <c r="AE1920" i="3"/>
  <c r="AE1921" i="3"/>
  <c r="AE1922" i="3"/>
  <c r="AE1923" i="3"/>
  <c r="AE1924" i="3"/>
  <c r="AE1925" i="3"/>
  <c r="AE1926" i="3"/>
  <c r="AE1927" i="3"/>
  <c r="AE1928" i="3"/>
  <c r="AE1929" i="3"/>
  <c r="AE1930" i="3"/>
  <c r="AE1931" i="3"/>
  <c r="AE1932" i="3"/>
  <c r="AE1933" i="3"/>
  <c r="AE1934" i="3"/>
  <c r="AE1935" i="3"/>
  <c r="AE1936" i="3"/>
  <c r="AE1937" i="3"/>
  <c r="AE1938" i="3"/>
  <c r="AE1939" i="3"/>
  <c r="AE1940" i="3"/>
  <c r="AE1941" i="3"/>
  <c r="AE1942" i="3"/>
  <c r="AE1943" i="3"/>
  <c r="AE1944" i="3"/>
  <c r="AE1945" i="3"/>
  <c r="AE1946" i="3"/>
  <c r="AE1947" i="3"/>
  <c r="AE1948" i="3"/>
  <c r="AE1949" i="3"/>
  <c r="AE1950" i="3"/>
  <c r="AE1951" i="3"/>
  <c r="AE1952" i="3"/>
  <c r="AE1953" i="3"/>
  <c r="AE1954" i="3"/>
  <c r="AE1955" i="3"/>
  <c r="AE1956" i="3"/>
  <c r="AE1957" i="3"/>
  <c r="AE1958" i="3"/>
  <c r="AE1959" i="3"/>
  <c r="AE1960" i="3"/>
  <c r="AE1961" i="3"/>
  <c r="AE1962" i="3"/>
  <c r="AE1963" i="3"/>
  <c r="AE1964" i="3"/>
  <c r="AE1965" i="3"/>
  <c r="AE1966" i="3"/>
  <c r="AE1967" i="3"/>
  <c r="AE1968" i="3"/>
  <c r="AE1969" i="3"/>
  <c r="AE1970" i="3"/>
  <c r="AE1971" i="3"/>
  <c r="AE1972" i="3"/>
  <c r="AE1973" i="3"/>
  <c r="AE1974" i="3"/>
  <c r="AE1975" i="3"/>
  <c r="AE1976" i="3"/>
  <c r="AE1977" i="3"/>
  <c r="AE1978" i="3"/>
  <c r="AE1979" i="3"/>
  <c r="AE1980" i="3"/>
  <c r="AE1981" i="3"/>
  <c r="AE1982" i="3"/>
  <c r="AE1983" i="3"/>
  <c r="AE1984" i="3"/>
  <c r="AE1985" i="3"/>
  <c r="AE1986" i="3"/>
  <c r="AE1987" i="3"/>
  <c r="AE1988" i="3"/>
  <c r="AE1989" i="3"/>
  <c r="AE1990" i="3"/>
  <c r="AE1991" i="3"/>
  <c r="AE1992" i="3"/>
  <c r="AE1993" i="3"/>
  <c r="AE1994" i="3"/>
  <c r="AE1995" i="3"/>
  <c r="AE1996" i="3"/>
  <c r="AE1997" i="3"/>
  <c r="AE1998" i="3"/>
  <c r="AE1999" i="3"/>
  <c r="AE2000" i="3"/>
  <c r="AE2001" i="3"/>
  <c r="AE2002" i="3"/>
  <c r="AE2003" i="3"/>
  <c r="AE2004" i="3"/>
  <c r="AE2005" i="3"/>
  <c r="AE2006" i="3"/>
  <c r="AE2007" i="3"/>
  <c r="AE2008" i="3"/>
  <c r="AE2009" i="3"/>
  <c r="AE2010" i="3"/>
  <c r="AE2011" i="3"/>
  <c r="AE2012" i="3"/>
  <c r="AE2013" i="3"/>
  <c r="AE2014" i="3"/>
  <c r="AE2015" i="3"/>
  <c r="AE2016" i="3"/>
  <c r="AE2017" i="3"/>
  <c r="AE2018" i="3"/>
  <c r="AE2019" i="3"/>
  <c r="AE2020" i="3"/>
  <c r="AE2021" i="3"/>
  <c r="AE2022" i="3"/>
  <c r="AE2023" i="3"/>
  <c r="AE2024" i="3"/>
  <c r="AE2025" i="3"/>
  <c r="AE2026" i="3"/>
  <c r="AE2027" i="3"/>
  <c r="AE2028" i="3"/>
  <c r="AE2029" i="3"/>
  <c r="AE2030" i="3"/>
  <c r="AE2031" i="3"/>
  <c r="AE2032" i="3"/>
  <c r="AE2033" i="3"/>
  <c r="AE2034" i="3"/>
  <c r="AE2035" i="3"/>
  <c r="AE2036" i="3"/>
  <c r="AE2037" i="3"/>
  <c r="AE2038" i="3"/>
  <c r="AE2039" i="3"/>
  <c r="AE2040" i="3"/>
  <c r="AE2041" i="3"/>
  <c r="AE2042" i="3"/>
  <c r="AE2043" i="3"/>
  <c r="AE2044" i="3"/>
  <c r="AE2045" i="3"/>
  <c r="AE2046" i="3"/>
  <c r="AE2047" i="3"/>
  <c r="AE2048" i="3"/>
  <c r="AE2049" i="3"/>
  <c r="AE2050" i="3"/>
  <c r="AE2051" i="3"/>
  <c r="AE2052" i="3"/>
  <c r="AE2053" i="3"/>
  <c r="AE2054" i="3"/>
  <c r="AE2055" i="3"/>
  <c r="AE2056" i="3"/>
  <c r="AE2057" i="3"/>
  <c r="AE2058" i="3"/>
  <c r="AE2059" i="3"/>
  <c r="AE2060" i="3"/>
  <c r="AE2061" i="3"/>
  <c r="AE2062" i="3"/>
  <c r="AE2063" i="3"/>
  <c r="AE2064" i="3"/>
  <c r="AE2065" i="3"/>
  <c r="AE2066" i="3"/>
  <c r="AE2067" i="3"/>
  <c r="AE2068" i="3"/>
  <c r="AE2069" i="3"/>
  <c r="AE2070" i="3"/>
  <c r="AE2071" i="3"/>
  <c r="AE2072" i="3"/>
  <c r="AE2073" i="3"/>
  <c r="AE2074" i="3"/>
  <c r="AE2075" i="3"/>
  <c r="AE2076" i="3"/>
  <c r="AE2077" i="3"/>
  <c r="AE2078" i="3"/>
  <c r="AE2079" i="3"/>
  <c r="AE2080" i="3"/>
  <c r="AE2081" i="3"/>
  <c r="AE2082" i="3"/>
  <c r="AE2083" i="3"/>
  <c r="AE2084" i="3"/>
  <c r="AE2085" i="3"/>
  <c r="AE2086" i="3"/>
  <c r="AE2087" i="3"/>
  <c r="AE2088" i="3"/>
  <c r="AE2089" i="3"/>
  <c r="AE2090" i="3"/>
  <c r="AE2091" i="3"/>
  <c r="AE2092" i="3"/>
  <c r="AE2093" i="3"/>
  <c r="AE2094" i="3"/>
  <c r="AE2095" i="3"/>
  <c r="AE2096" i="3"/>
  <c r="AE2097" i="3"/>
  <c r="AE2098" i="3"/>
  <c r="AE2099" i="3"/>
  <c r="AE2100" i="3"/>
  <c r="AE2101" i="3"/>
  <c r="AE2102" i="3"/>
  <c r="AE2103" i="3"/>
  <c r="AE2104" i="3"/>
  <c r="AE2105" i="3"/>
  <c r="AE2106" i="3"/>
  <c r="AE2107" i="3"/>
  <c r="AE2108" i="3"/>
  <c r="AE2109" i="3"/>
  <c r="AE2110" i="3"/>
  <c r="AE2111" i="3"/>
  <c r="AE2112" i="3"/>
  <c r="AE2113" i="3"/>
  <c r="AE2114" i="3"/>
  <c r="AE2115" i="3"/>
  <c r="AE2116" i="3"/>
  <c r="AE2117" i="3"/>
  <c r="AE2118" i="3"/>
  <c r="AE2119" i="3"/>
  <c r="AE2120" i="3"/>
  <c r="AE2121" i="3"/>
  <c r="AE2122" i="3"/>
  <c r="AE2123" i="3"/>
  <c r="AE2124" i="3"/>
  <c r="AE2125" i="3"/>
  <c r="AE2126" i="3"/>
  <c r="AE2127" i="3"/>
  <c r="AE2128" i="3"/>
  <c r="AE2129" i="3"/>
  <c r="AE2130" i="3"/>
  <c r="AE2131" i="3"/>
  <c r="AE2132" i="3"/>
  <c r="AE2133" i="3"/>
  <c r="AE2134" i="3"/>
  <c r="AE2135" i="3"/>
  <c r="AE2136" i="3"/>
  <c r="AE2137" i="3"/>
  <c r="AE2138" i="3"/>
  <c r="AE2139" i="3"/>
  <c r="AE2140" i="3"/>
  <c r="AE2141" i="3"/>
  <c r="AE2142" i="3"/>
  <c r="AE2143" i="3"/>
  <c r="AE2144" i="3"/>
  <c r="AE2145" i="3"/>
  <c r="AE2146" i="3"/>
  <c r="AE2147" i="3"/>
  <c r="AE2148" i="3"/>
  <c r="AE2149" i="3"/>
  <c r="AE2150" i="3"/>
  <c r="AE2151" i="3"/>
  <c r="AE2152" i="3"/>
  <c r="AE2153" i="3"/>
  <c r="AE2154" i="3"/>
  <c r="AE2155" i="3"/>
  <c r="AE2156" i="3"/>
  <c r="AE2157" i="3"/>
  <c r="AE2158" i="3"/>
  <c r="AE2159" i="3"/>
  <c r="AE2160" i="3"/>
  <c r="AE2161" i="3"/>
  <c r="AE2162" i="3"/>
  <c r="AE2163" i="3"/>
  <c r="AE2164" i="3"/>
  <c r="AE2165" i="3"/>
  <c r="AE2166" i="3"/>
  <c r="AE2167" i="3"/>
  <c r="AE2168" i="3"/>
  <c r="AE2169" i="3"/>
  <c r="AE2170" i="3"/>
  <c r="AE2171" i="3"/>
  <c r="AE2172" i="3"/>
  <c r="AE2173" i="3"/>
  <c r="AE2174" i="3"/>
  <c r="AE2175" i="3"/>
  <c r="AE2176" i="3"/>
  <c r="AE2177" i="3"/>
  <c r="AE2178" i="3"/>
  <c r="AE2179" i="3"/>
  <c r="AE2180" i="3"/>
  <c r="AE2181" i="3"/>
  <c r="AE2182" i="3"/>
  <c r="AE2183" i="3"/>
  <c r="AE2184" i="3"/>
  <c r="AE2185" i="3"/>
  <c r="AE2186" i="3"/>
  <c r="AE2187" i="3"/>
  <c r="AE2188" i="3"/>
  <c r="AE2189" i="3"/>
  <c r="AE2190" i="3"/>
  <c r="AE2191" i="3"/>
  <c r="AE2192" i="3"/>
  <c r="AE2193" i="3"/>
  <c r="AE2194" i="3"/>
  <c r="AE2195" i="3"/>
  <c r="AE2196" i="3"/>
  <c r="AE2197" i="3"/>
  <c r="AE2198" i="3"/>
  <c r="AE2199" i="3"/>
  <c r="AE2200" i="3"/>
  <c r="AE2201" i="3"/>
  <c r="AE2202" i="3"/>
  <c r="AE2203" i="3"/>
  <c r="AE2204" i="3"/>
  <c r="AE2205" i="3"/>
  <c r="AE2206" i="3"/>
  <c r="AE2207" i="3"/>
  <c r="AE2208" i="3"/>
  <c r="AE2209" i="3"/>
  <c r="AE2210" i="3"/>
  <c r="AE2211" i="3"/>
  <c r="AE2212" i="3"/>
  <c r="AE2213" i="3"/>
  <c r="AE2214" i="3"/>
  <c r="AE2215" i="3"/>
  <c r="AE2216" i="3"/>
  <c r="AE2217" i="3"/>
  <c r="AE2218" i="3"/>
  <c r="AE2219" i="3"/>
  <c r="AE2220" i="3"/>
  <c r="AE2221" i="3"/>
  <c r="AE2222" i="3"/>
  <c r="AE2223" i="3"/>
  <c r="AE2224" i="3"/>
  <c r="AE2225" i="3"/>
  <c r="AE2226" i="3"/>
  <c r="AE2227" i="3"/>
  <c r="AE2228" i="3"/>
  <c r="AE2229" i="3"/>
  <c r="AE2230" i="3"/>
  <c r="AE2231" i="3"/>
  <c r="AE2232" i="3"/>
  <c r="AE2233" i="3"/>
  <c r="AE2234" i="3"/>
  <c r="AE2235" i="3"/>
  <c r="AE2236" i="3"/>
  <c r="AE2237" i="3"/>
  <c r="AE2238" i="3"/>
  <c r="AE2239" i="3"/>
  <c r="AE2240" i="3"/>
  <c r="AE2241" i="3"/>
  <c r="AE2242" i="3"/>
  <c r="AE2243" i="3"/>
  <c r="AE2244" i="3"/>
  <c r="AE2245" i="3"/>
  <c r="AE2246" i="3"/>
  <c r="AE2247" i="3"/>
  <c r="AE2248" i="3"/>
  <c r="AE2249" i="3"/>
  <c r="AE2250" i="3"/>
  <c r="AE2251" i="3"/>
  <c r="AE2252" i="3"/>
  <c r="AE2253" i="3"/>
  <c r="AE2254" i="3"/>
  <c r="AE2255" i="3"/>
  <c r="AE2256" i="3"/>
  <c r="AE2257" i="3"/>
  <c r="AE2258" i="3"/>
  <c r="AE2259" i="3"/>
  <c r="AE2260" i="3"/>
  <c r="AE2261" i="3"/>
  <c r="AE2262" i="3"/>
  <c r="AE2263" i="3"/>
  <c r="AE2264" i="3"/>
  <c r="AE2265" i="3"/>
  <c r="AE2266" i="3"/>
  <c r="AE2267" i="3"/>
  <c r="AE2268" i="3"/>
  <c r="AE2269" i="3"/>
  <c r="AE2270" i="3"/>
  <c r="AE2271" i="3"/>
  <c r="AE2272" i="3"/>
  <c r="AE2273" i="3"/>
  <c r="AE2274" i="3"/>
  <c r="AE2275" i="3"/>
  <c r="AE2276" i="3"/>
  <c r="AE2277" i="3"/>
  <c r="AE2278" i="3"/>
  <c r="AE2279" i="3"/>
  <c r="AE2280" i="3"/>
  <c r="AE2281" i="3"/>
  <c r="AE2282" i="3"/>
  <c r="AE2283" i="3"/>
  <c r="AE2284" i="3"/>
  <c r="AE2285" i="3"/>
  <c r="AE2286" i="3"/>
  <c r="AE2287" i="3"/>
  <c r="AE2288" i="3"/>
  <c r="AE2289" i="3"/>
  <c r="AE2290" i="3"/>
  <c r="AE2291" i="3"/>
  <c r="AE2292" i="3"/>
  <c r="AE2293" i="3"/>
  <c r="AE2294" i="3"/>
  <c r="AE2295" i="3"/>
  <c r="AE2296" i="3"/>
  <c r="AE2297" i="3"/>
  <c r="AE2298" i="3"/>
  <c r="AE2299" i="3"/>
  <c r="AE2300" i="3"/>
  <c r="AE2301" i="3"/>
  <c r="AE2302" i="3"/>
  <c r="AE2303" i="3"/>
  <c r="AE2304" i="3"/>
  <c r="AE2305" i="3"/>
  <c r="AE2306" i="3"/>
  <c r="AE2307" i="3"/>
  <c r="AE2308" i="3"/>
  <c r="AE2309" i="3"/>
  <c r="AE2310" i="3"/>
  <c r="AE2311" i="3"/>
  <c r="AE2312" i="3"/>
  <c r="AE2313" i="3"/>
  <c r="AE2314" i="3"/>
  <c r="AE2315" i="3"/>
  <c r="AE2316" i="3"/>
  <c r="AE2317" i="3"/>
  <c r="AE2318" i="3"/>
  <c r="AE2319" i="3"/>
  <c r="AE2320" i="3"/>
  <c r="AE2321" i="3"/>
  <c r="AE2322" i="3"/>
  <c r="AE2323" i="3"/>
  <c r="AE2324" i="3"/>
  <c r="AE2325" i="3"/>
  <c r="AE2326" i="3"/>
  <c r="AE2327" i="3"/>
  <c r="AE2328" i="3"/>
  <c r="AE2329" i="3"/>
  <c r="AE2330" i="3"/>
  <c r="AE2331" i="3"/>
  <c r="AE2332" i="3"/>
  <c r="AE2333" i="3"/>
  <c r="AE2334" i="3"/>
  <c r="AE2335" i="3"/>
  <c r="AE2336" i="3"/>
  <c r="AE2337" i="3"/>
  <c r="AE2338" i="3"/>
  <c r="AE2339" i="3"/>
  <c r="AE2340" i="3"/>
  <c r="AE2341" i="3"/>
  <c r="AE2342" i="3"/>
  <c r="AE2343" i="3"/>
  <c r="AE2344" i="3"/>
  <c r="AE2345" i="3"/>
  <c r="AE2346" i="3"/>
  <c r="AE2347" i="3"/>
  <c r="AE2348" i="3"/>
  <c r="AE2349" i="3"/>
  <c r="AE2350" i="3"/>
  <c r="AE2351" i="3"/>
  <c r="AE2352" i="3"/>
  <c r="AE2353" i="3"/>
  <c r="AE2354" i="3"/>
  <c r="AE2355" i="3"/>
  <c r="AE2356" i="3"/>
  <c r="AE2357" i="3"/>
  <c r="AE2358" i="3"/>
  <c r="AE2359" i="3"/>
  <c r="AE2360" i="3"/>
  <c r="AE2361" i="3"/>
  <c r="AE2362" i="3"/>
  <c r="AE2363" i="3"/>
  <c r="AE2364" i="3"/>
  <c r="AE2365" i="3"/>
  <c r="AE2366" i="3"/>
  <c r="AE2367" i="3"/>
  <c r="AE2368" i="3"/>
  <c r="AE2369" i="3"/>
  <c r="AE2370" i="3"/>
  <c r="AE2371" i="3"/>
  <c r="AE2372" i="3"/>
  <c r="AE2373" i="3"/>
  <c r="AE2374" i="3"/>
  <c r="AE2375" i="3"/>
  <c r="AE2376" i="3"/>
  <c r="AE2377" i="3"/>
  <c r="AE2378" i="3"/>
  <c r="AE2379" i="3"/>
  <c r="AE2380" i="3"/>
  <c r="AE2381" i="3"/>
  <c r="AE2382" i="3"/>
  <c r="AE2383" i="3"/>
  <c r="AE2384" i="3"/>
  <c r="AE2385" i="3"/>
  <c r="AE2386" i="3"/>
  <c r="AE2387" i="3"/>
  <c r="AE2388" i="3"/>
  <c r="AE2389" i="3"/>
  <c r="AE2390" i="3"/>
  <c r="AE2391" i="3"/>
  <c r="AE2392" i="3"/>
  <c r="AE2393" i="3"/>
  <c r="AE2394" i="3"/>
  <c r="AE2395" i="3"/>
  <c r="AE2396" i="3"/>
  <c r="AE2397" i="3"/>
  <c r="AE2398" i="3"/>
  <c r="AE2399" i="3"/>
  <c r="AE2400" i="3"/>
  <c r="AE2401" i="3"/>
  <c r="AE2402" i="3"/>
  <c r="AE2403" i="3"/>
  <c r="AE2404" i="3"/>
  <c r="AE2405" i="3"/>
  <c r="AE2406" i="3"/>
  <c r="AE2407" i="3"/>
  <c r="AE2408" i="3"/>
  <c r="AE2409" i="3"/>
  <c r="AE2410" i="3"/>
  <c r="AE2411" i="3"/>
  <c r="AE2412" i="3"/>
  <c r="AE2413" i="3"/>
  <c r="AE2414" i="3"/>
  <c r="AE2415" i="3"/>
  <c r="AE2416" i="3"/>
  <c r="AE2417" i="3"/>
  <c r="AE2418" i="3"/>
  <c r="AE2419" i="3"/>
  <c r="AE2420" i="3"/>
  <c r="AE2421" i="3"/>
  <c r="AE2422" i="3"/>
  <c r="AE2423" i="3"/>
  <c r="AE2424" i="3"/>
  <c r="AE2425" i="3"/>
  <c r="AE2426" i="3"/>
  <c r="AE2427" i="3"/>
  <c r="AE2428" i="3"/>
  <c r="AE2429" i="3"/>
  <c r="AE2430" i="3"/>
  <c r="AE2431" i="3"/>
  <c r="AE2432" i="3"/>
  <c r="AE2433" i="3"/>
  <c r="AE2434" i="3"/>
  <c r="AE2435" i="3"/>
  <c r="AE2436" i="3"/>
  <c r="AE2437" i="3"/>
  <c r="AE2438" i="3"/>
  <c r="AE2439" i="3"/>
  <c r="AE2440" i="3"/>
  <c r="AE2441" i="3"/>
  <c r="AE2442" i="3"/>
  <c r="AE2443" i="3"/>
  <c r="AE2444" i="3"/>
  <c r="AE2445" i="3"/>
  <c r="AE2446" i="3"/>
  <c r="AE2447" i="3"/>
  <c r="AE2448" i="3"/>
  <c r="AE2449" i="3"/>
  <c r="AE2450" i="3"/>
  <c r="AE2451" i="3"/>
  <c r="AE2452" i="3"/>
  <c r="AE2453" i="3"/>
  <c r="AE2454" i="3"/>
  <c r="AE2455" i="3"/>
  <c r="AE2456" i="3"/>
  <c r="AE2457" i="3"/>
  <c r="AE2458" i="3"/>
  <c r="AE2459" i="3"/>
  <c r="AE2460" i="3"/>
  <c r="AE2461" i="3"/>
  <c r="AE2462" i="3"/>
  <c r="AE2463" i="3"/>
  <c r="AE2464" i="3"/>
  <c r="AE2465" i="3"/>
  <c r="AE2466" i="3"/>
  <c r="AE2467" i="3"/>
  <c r="AE2468" i="3"/>
  <c r="AE2469" i="3"/>
  <c r="AE2470" i="3"/>
  <c r="AE2471" i="3"/>
  <c r="AE2472" i="3"/>
  <c r="AE2473" i="3"/>
  <c r="AE2474" i="3"/>
  <c r="AE2475" i="3"/>
  <c r="AE2476" i="3"/>
  <c r="AE2477" i="3"/>
  <c r="AE2478" i="3"/>
  <c r="AE2479" i="3"/>
  <c r="AE2480" i="3"/>
  <c r="AE2481" i="3"/>
  <c r="AE2482" i="3"/>
  <c r="AE2483" i="3"/>
  <c r="AE2484" i="3"/>
  <c r="AE2485" i="3"/>
  <c r="AE2486" i="3"/>
  <c r="AE2487" i="3"/>
  <c r="AE2488" i="3"/>
  <c r="AE2489" i="3"/>
  <c r="AE2490" i="3"/>
  <c r="AE2491" i="3"/>
  <c r="AE2492" i="3"/>
  <c r="AE2493" i="3"/>
  <c r="AE2494" i="3"/>
  <c r="AE2495" i="3"/>
  <c r="AE2496" i="3"/>
  <c r="AE2497" i="3"/>
  <c r="AE2498" i="3"/>
  <c r="AE2499" i="3"/>
  <c r="AE2500" i="3"/>
  <c r="AE2501" i="3"/>
  <c r="AE2502" i="3"/>
  <c r="AE2503" i="3"/>
  <c r="AE2504" i="3"/>
  <c r="AE2505" i="3"/>
  <c r="AE2506" i="3"/>
  <c r="AE2507" i="3"/>
  <c r="AE2508" i="3"/>
  <c r="AE2509" i="3"/>
  <c r="AE2510" i="3"/>
  <c r="AE2511" i="3"/>
  <c r="AE2512" i="3"/>
  <c r="AE2513" i="3"/>
  <c r="AE2514" i="3"/>
  <c r="AE2515" i="3"/>
  <c r="AE2516" i="3"/>
  <c r="AE2517" i="3"/>
  <c r="AE2518" i="3"/>
  <c r="AE2519" i="3"/>
  <c r="AE2520" i="3"/>
  <c r="AE2521" i="3"/>
  <c r="AE2522" i="3"/>
  <c r="AE2523" i="3"/>
  <c r="AE2524" i="3"/>
  <c r="AE2525" i="3"/>
  <c r="AE2526" i="3"/>
  <c r="AE2527" i="3"/>
  <c r="AE2528" i="3"/>
  <c r="AE2529" i="3"/>
  <c r="AE2530" i="3"/>
  <c r="AE2531" i="3"/>
  <c r="AE2532" i="3"/>
  <c r="AE2533" i="3"/>
  <c r="AE2534" i="3"/>
  <c r="AE2535" i="3"/>
  <c r="AE2536" i="3"/>
  <c r="AE2537" i="3"/>
  <c r="AE2538" i="3"/>
  <c r="AE2539" i="3"/>
  <c r="AE2540" i="3"/>
  <c r="AE2541" i="3"/>
  <c r="AE2542" i="3"/>
  <c r="AE2543" i="3"/>
  <c r="AE2544" i="3"/>
  <c r="AE2545" i="3"/>
  <c r="AE2546" i="3"/>
  <c r="AE2547" i="3"/>
  <c r="AE2548" i="3"/>
  <c r="AE2549" i="3"/>
  <c r="AE2550" i="3"/>
  <c r="AE2551" i="3"/>
  <c r="AE2552" i="3"/>
  <c r="AE2553" i="3"/>
  <c r="AE2554" i="3"/>
  <c r="AE2555" i="3"/>
  <c r="AE2556" i="3"/>
  <c r="AE2557" i="3"/>
  <c r="AE2558" i="3"/>
  <c r="AE2559" i="3"/>
  <c r="AE2560" i="3"/>
  <c r="AE2561" i="3"/>
  <c r="AE2562" i="3"/>
  <c r="AE2563" i="3"/>
  <c r="AE2564" i="3"/>
  <c r="AE2565" i="3"/>
  <c r="AE2566" i="3"/>
  <c r="AE2567" i="3"/>
  <c r="AE2568" i="3"/>
  <c r="AE2569" i="3"/>
  <c r="AE2570" i="3"/>
  <c r="AE2571" i="3"/>
  <c r="AE2572" i="3"/>
  <c r="AE2573" i="3"/>
  <c r="AE2574" i="3"/>
  <c r="AE2575" i="3"/>
  <c r="AE2576" i="3"/>
  <c r="AE2577" i="3"/>
  <c r="AE2578" i="3"/>
  <c r="AE2579" i="3"/>
  <c r="AE2580" i="3"/>
  <c r="AE2581" i="3"/>
  <c r="AE2582" i="3"/>
  <c r="AE2583" i="3"/>
  <c r="AE2584" i="3"/>
  <c r="AE2585" i="3"/>
  <c r="AE2586" i="3"/>
  <c r="AE2587" i="3"/>
  <c r="AE2588" i="3"/>
  <c r="AE2589" i="3"/>
  <c r="AE2590" i="3"/>
  <c r="AE2591" i="3"/>
  <c r="AE2592" i="3"/>
  <c r="AE2593" i="3"/>
  <c r="AE2594" i="3"/>
  <c r="AE2595" i="3"/>
  <c r="AE2596" i="3"/>
  <c r="AE2597" i="3"/>
  <c r="AE2598" i="3"/>
  <c r="AE2599" i="3"/>
  <c r="AE2600" i="3"/>
  <c r="AE2601" i="3"/>
  <c r="AE2602" i="3"/>
  <c r="AE2603" i="3"/>
  <c r="AE2604" i="3"/>
  <c r="AE2605" i="3"/>
  <c r="AE2606" i="3"/>
  <c r="AE2607" i="3"/>
  <c r="AE2608" i="3"/>
  <c r="AE2609" i="3"/>
  <c r="AE2610" i="3"/>
  <c r="AE2611" i="3"/>
  <c r="AE2612" i="3"/>
  <c r="AE2613" i="3"/>
  <c r="AE2614" i="3"/>
  <c r="AE2615" i="3"/>
  <c r="AE2616" i="3"/>
  <c r="AE2617" i="3"/>
  <c r="AE2618" i="3"/>
  <c r="AE2619" i="3"/>
  <c r="AE2620" i="3"/>
  <c r="AE2621" i="3"/>
  <c r="AE2622" i="3"/>
  <c r="AE2623" i="3"/>
  <c r="AE2624" i="3"/>
  <c r="AE2625" i="3"/>
  <c r="AE2626" i="3"/>
  <c r="AE2627" i="3"/>
  <c r="AE2628" i="3"/>
  <c r="AE2629" i="3"/>
  <c r="AE2630" i="3"/>
  <c r="AE2631" i="3"/>
  <c r="AE2632" i="3"/>
  <c r="AE2633" i="3"/>
  <c r="AE2634" i="3"/>
  <c r="AE2635" i="3"/>
  <c r="AE2636" i="3"/>
  <c r="AE2637" i="3"/>
  <c r="AE2638" i="3"/>
  <c r="AE2639" i="3"/>
  <c r="AE2640" i="3"/>
  <c r="AE2641" i="3"/>
  <c r="AE2642" i="3"/>
  <c r="AE2643" i="3"/>
  <c r="AE2644" i="3"/>
  <c r="AE2645" i="3"/>
  <c r="AE2646" i="3"/>
  <c r="AE2647" i="3"/>
  <c r="AE2648" i="3"/>
  <c r="AE2649" i="3"/>
  <c r="AE2650" i="3"/>
  <c r="AE2651" i="3"/>
  <c r="AE2652" i="3"/>
  <c r="AE2653" i="3"/>
  <c r="AE2654" i="3"/>
  <c r="AE2655" i="3"/>
  <c r="AE2656" i="3"/>
  <c r="AE2657" i="3"/>
  <c r="AE2658" i="3"/>
  <c r="AE2659" i="3"/>
  <c r="AE2660" i="3"/>
  <c r="AE2661" i="3"/>
  <c r="AE2662" i="3"/>
  <c r="AE2663" i="3"/>
  <c r="AE2664" i="3"/>
  <c r="AE2665" i="3"/>
  <c r="AE2666" i="3"/>
  <c r="AE2667" i="3"/>
  <c r="AE2668" i="3"/>
  <c r="AE2669" i="3"/>
  <c r="AE2670" i="3"/>
  <c r="AE2671" i="3"/>
  <c r="AE2672" i="3"/>
  <c r="AE2673" i="3"/>
  <c r="AE2674" i="3"/>
  <c r="AE2675" i="3"/>
  <c r="AE2676" i="3"/>
  <c r="AE2677" i="3"/>
  <c r="AE2678" i="3"/>
  <c r="AE2679" i="3"/>
  <c r="AE2680" i="3"/>
  <c r="AE2681" i="3"/>
  <c r="AE2682" i="3"/>
  <c r="AE2683" i="3"/>
  <c r="AE2684" i="3"/>
  <c r="AE2685" i="3"/>
  <c r="AE2686" i="3"/>
  <c r="AE2687" i="3"/>
  <c r="AE2688" i="3"/>
  <c r="AE2689" i="3"/>
  <c r="AE2690" i="3"/>
  <c r="AE2691" i="3"/>
  <c r="AE2692" i="3"/>
  <c r="AE2693" i="3"/>
  <c r="AE2694" i="3"/>
  <c r="AE2695" i="3"/>
  <c r="AE2696" i="3"/>
  <c r="AE2697" i="3"/>
  <c r="AE2698" i="3"/>
  <c r="AE2699" i="3"/>
  <c r="AE2700" i="3"/>
  <c r="AE2701" i="3"/>
  <c r="AE2702" i="3"/>
  <c r="AE2703" i="3"/>
  <c r="AE2704" i="3"/>
  <c r="AE2705" i="3"/>
  <c r="AE2706" i="3"/>
  <c r="AE2707" i="3"/>
  <c r="AE2708" i="3"/>
  <c r="AE2709" i="3"/>
  <c r="AE2710" i="3"/>
  <c r="AE2711" i="3"/>
  <c r="AE2712" i="3"/>
  <c r="AE2713" i="3"/>
  <c r="AE2714" i="3"/>
  <c r="AE2715" i="3"/>
  <c r="AE2716" i="3"/>
  <c r="AE2717" i="3"/>
  <c r="AE2718" i="3"/>
  <c r="AE2719" i="3"/>
  <c r="AE2720" i="3"/>
  <c r="AE2721" i="3"/>
  <c r="AE2722" i="3"/>
  <c r="AE2723" i="3"/>
  <c r="AE2724" i="3"/>
  <c r="AE2725" i="3"/>
  <c r="AE2726" i="3"/>
  <c r="AE2727" i="3"/>
  <c r="AE2728" i="3"/>
  <c r="AE2729" i="3"/>
  <c r="AE2730" i="3"/>
  <c r="AE2731" i="3"/>
  <c r="AE2732" i="3"/>
  <c r="AE2733" i="3"/>
  <c r="AE2734" i="3"/>
  <c r="AE2735" i="3"/>
  <c r="AE2736" i="3"/>
  <c r="AE2737" i="3"/>
  <c r="AE2738" i="3"/>
  <c r="AE2739" i="3"/>
  <c r="AE2740" i="3"/>
  <c r="AE2741" i="3"/>
  <c r="AE2742" i="3"/>
  <c r="AE2743" i="3"/>
  <c r="AE2744" i="3"/>
  <c r="AE2745" i="3"/>
  <c r="AE2746" i="3"/>
  <c r="AE2747" i="3"/>
  <c r="AE2748" i="3"/>
  <c r="AE2749" i="3"/>
  <c r="AE2750" i="3"/>
  <c r="AE2751" i="3"/>
  <c r="AE2752" i="3"/>
  <c r="AE2753" i="3"/>
  <c r="AE2754" i="3"/>
  <c r="AE2755" i="3"/>
  <c r="AE2756" i="3"/>
  <c r="AE2757" i="3"/>
  <c r="AE2758" i="3"/>
  <c r="AE2759" i="3"/>
  <c r="AE2760" i="3"/>
  <c r="AE2761" i="3"/>
  <c r="AE2762" i="3"/>
  <c r="AE2763" i="3"/>
  <c r="AE2764" i="3"/>
  <c r="AE2765" i="3"/>
  <c r="AE2766" i="3"/>
  <c r="AE2767" i="3"/>
  <c r="AE2768" i="3"/>
  <c r="AE2769" i="3"/>
  <c r="AE2770" i="3"/>
  <c r="AE2771" i="3"/>
  <c r="AE2772" i="3"/>
  <c r="AE2773" i="3"/>
  <c r="AE2774" i="3"/>
  <c r="AE2775" i="3"/>
  <c r="AE2776" i="3"/>
  <c r="AE2777" i="3"/>
  <c r="AE2778" i="3"/>
  <c r="AE2779" i="3"/>
  <c r="AE2780" i="3"/>
  <c r="AE2781" i="3"/>
  <c r="AE2782" i="3"/>
  <c r="AE2783" i="3"/>
  <c r="AE2784" i="3"/>
  <c r="AE2785" i="3"/>
  <c r="AE2786" i="3"/>
  <c r="AE2787" i="3"/>
  <c r="AE2788" i="3"/>
  <c r="AE2789" i="3"/>
  <c r="AE2790" i="3"/>
  <c r="AE2791" i="3"/>
  <c r="AE2792" i="3"/>
  <c r="AE2793" i="3"/>
  <c r="AE2794" i="3"/>
  <c r="AE2795" i="3"/>
  <c r="AE2796" i="3"/>
  <c r="AE2797" i="3"/>
  <c r="AE2798" i="3"/>
  <c r="AE2799" i="3"/>
  <c r="AE2800" i="3"/>
  <c r="AE2801" i="3"/>
  <c r="AE2802" i="3"/>
  <c r="AE2803" i="3"/>
  <c r="AE2804" i="3"/>
  <c r="AE2805" i="3"/>
  <c r="AE2806" i="3"/>
  <c r="AE2807" i="3"/>
  <c r="AE2808" i="3"/>
  <c r="AE2809" i="3"/>
  <c r="AE2810" i="3"/>
  <c r="AE2811" i="3"/>
  <c r="AE2812" i="3"/>
  <c r="AE2813" i="3"/>
  <c r="AE2814" i="3"/>
  <c r="AE2815" i="3"/>
  <c r="AE2816" i="3"/>
  <c r="AE2817" i="3"/>
  <c r="AE2818" i="3"/>
  <c r="AE2819" i="3"/>
  <c r="AE2820" i="3"/>
  <c r="AE2821" i="3"/>
  <c r="AE2822" i="3"/>
  <c r="AE2823" i="3"/>
  <c r="AE2824" i="3"/>
  <c r="AE2825" i="3"/>
  <c r="AE2826" i="3"/>
  <c r="AE2827" i="3"/>
  <c r="AE2828" i="3"/>
  <c r="AE2829" i="3"/>
  <c r="AE2830" i="3"/>
  <c r="AE2831" i="3"/>
  <c r="AE2832" i="3"/>
  <c r="AE2833" i="3"/>
  <c r="AE2834" i="3"/>
  <c r="AE2835" i="3"/>
  <c r="AE2836" i="3"/>
  <c r="AE2837" i="3"/>
  <c r="AE2838" i="3"/>
  <c r="AE2839" i="3"/>
  <c r="AE2840" i="3"/>
  <c r="AE2841" i="3"/>
  <c r="AE2842" i="3"/>
  <c r="AE2843" i="3"/>
  <c r="AE2844" i="3"/>
  <c r="AE2845" i="3"/>
  <c r="AE2846" i="3"/>
  <c r="AE2847" i="3"/>
  <c r="AE2848" i="3"/>
  <c r="AE2849" i="3"/>
  <c r="AE2850" i="3"/>
  <c r="AE2851" i="3"/>
  <c r="AE2852" i="3"/>
  <c r="AE2853" i="3"/>
  <c r="AE2854" i="3"/>
  <c r="AE2855" i="3"/>
  <c r="AE2856" i="3"/>
  <c r="AE2857" i="3"/>
  <c r="AE2858" i="3"/>
  <c r="AE2859" i="3"/>
  <c r="AE2860" i="3"/>
  <c r="AE2861" i="3"/>
  <c r="AE2862" i="3"/>
  <c r="AE2863" i="3"/>
  <c r="AE2864" i="3"/>
  <c r="AE2865" i="3"/>
  <c r="AE2866" i="3"/>
  <c r="AE2867" i="3"/>
  <c r="AE2868" i="3"/>
  <c r="AE2869" i="3"/>
  <c r="AE2870" i="3"/>
  <c r="AE2871" i="3"/>
  <c r="AE2872" i="3"/>
  <c r="AE2873" i="3"/>
  <c r="AE2874" i="3"/>
  <c r="AE2875" i="3"/>
  <c r="AE2876" i="3"/>
  <c r="AE2877" i="3"/>
  <c r="AE2878" i="3"/>
  <c r="AE2879" i="3"/>
  <c r="AE2880" i="3"/>
  <c r="AE2881" i="3"/>
  <c r="AE2882" i="3"/>
  <c r="AE2883" i="3"/>
  <c r="AE2884" i="3"/>
  <c r="AE2885" i="3"/>
  <c r="AE2886" i="3"/>
  <c r="AE2887" i="3"/>
  <c r="AE2888" i="3"/>
  <c r="AE2889" i="3"/>
  <c r="AE2890" i="3"/>
  <c r="AE2891" i="3"/>
  <c r="AE2892" i="3"/>
  <c r="AE2893" i="3"/>
  <c r="AE2894" i="3"/>
  <c r="AE2895" i="3"/>
  <c r="AE2896" i="3"/>
  <c r="AE2897" i="3"/>
  <c r="AE2898" i="3"/>
  <c r="AE2899" i="3"/>
  <c r="AE2900" i="3"/>
  <c r="AE2901" i="3"/>
  <c r="AE2902" i="3"/>
  <c r="AE2903" i="3"/>
  <c r="AE2904" i="3"/>
  <c r="AE2905" i="3"/>
  <c r="AE2906" i="3"/>
  <c r="AE2907" i="3"/>
  <c r="AE2908" i="3"/>
  <c r="AE2909" i="3"/>
  <c r="AE2910" i="3"/>
  <c r="AE2911" i="3"/>
  <c r="AE2912" i="3"/>
  <c r="AE2913" i="3"/>
  <c r="AE2914" i="3"/>
  <c r="AE2915" i="3"/>
  <c r="AE2916" i="3"/>
  <c r="AE2917" i="3"/>
  <c r="AE2918" i="3"/>
  <c r="AE2919" i="3"/>
  <c r="AE2920" i="3"/>
  <c r="AE2921" i="3"/>
  <c r="AE2922" i="3"/>
  <c r="AE2923" i="3"/>
  <c r="AE2924" i="3"/>
  <c r="AE2925" i="3"/>
  <c r="AE2926" i="3"/>
  <c r="AE2927" i="3"/>
  <c r="AE2928" i="3"/>
  <c r="AE2929" i="3"/>
  <c r="AE2930" i="3"/>
  <c r="AE2931" i="3"/>
  <c r="AE2932" i="3"/>
  <c r="AE2933" i="3"/>
  <c r="AE2934" i="3"/>
  <c r="AE2935" i="3"/>
  <c r="AE2936" i="3"/>
  <c r="AE2937" i="3"/>
  <c r="AE2938" i="3"/>
  <c r="AE2939" i="3"/>
  <c r="AE2940" i="3"/>
  <c r="AE2941" i="3"/>
  <c r="AE2942" i="3"/>
  <c r="AE2943" i="3"/>
  <c r="AE2944" i="3"/>
  <c r="AE2945" i="3"/>
  <c r="AE2946" i="3"/>
  <c r="AE2947" i="3"/>
  <c r="AE2948" i="3"/>
  <c r="AE2949" i="3"/>
  <c r="AE2950" i="3"/>
  <c r="AE2951" i="3"/>
  <c r="AE2952" i="3"/>
  <c r="AE2953" i="3"/>
  <c r="AE2954" i="3"/>
  <c r="AE2955" i="3"/>
  <c r="AE2956" i="3"/>
  <c r="AE2957" i="3"/>
  <c r="AE2958" i="3"/>
  <c r="AE2959" i="3"/>
  <c r="AE2960" i="3"/>
  <c r="AE2961" i="3"/>
  <c r="AE2962" i="3"/>
  <c r="AE2963" i="3"/>
  <c r="AE2964" i="3"/>
  <c r="AE2965" i="3"/>
  <c r="AE2966" i="3"/>
  <c r="AE2967" i="3"/>
  <c r="AE2968" i="3"/>
  <c r="AE2969" i="3"/>
  <c r="AE2970" i="3"/>
  <c r="AE2971" i="3"/>
  <c r="AE2972" i="3"/>
  <c r="AE2973" i="3"/>
  <c r="AE2974" i="3"/>
  <c r="AE2975" i="3"/>
  <c r="AE2976" i="3"/>
  <c r="AE2977" i="3"/>
  <c r="AE2978" i="3"/>
  <c r="AE2979" i="3"/>
  <c r="AE2980" i="3"/>
  <c r="AE2981" i="3"/>
  <c r="AE2982" i="3"/>
  <c r="AE2983" i="3"/>
  <c r="AE2984" i="3"/>
  <c r="AE2985" i="3"/>
  <c r="AE2986" i="3"/>
  <c r="AE2987" i="3"/>
  <c r="AE2988" i="3"/>
  <c r="AE2989" i="3"/>
  <c r="AE2990" i="3"/>
  <c r="AE2991" i="3"/>
  <c r="AE2992" i="3"/>
  <c r="AE2993" i="3"/>
  <c r="AE2994" i="3"/>
  <c r="AE2995" i="3"/>
  <c r="AE2996" i="3"/>
  <c r="AE2997" i="3"/>
  <c r="AE2998" i="3"/>
  <c r="AE2999" i="3"/>
  <c r="AE3000" i="3"/>
  <c r="AE3001" i="3"/>
  <c r="AE3002" i="3"/>
  <c r="AE3003" i="3"/>
  <c r="AE3004" i="3"/>
  <c r="AE3005" i="3"/>
  <c r="AE3006" i="3"/>
  <c r="AE3007" i="3"/>
  <c r="AE3008" i="3"/>
  <c r="AE3009" i="3"/>
  <c r="AE3010" i="3"/>
  <c r="AE3011" i="3"/>
  <c r="AE3012" i="3"/>
  <c r="AE3013" i="3"/>
  <c r="AE3014" i="3"/>
  <c r="AE3015" i="3"/>
  <c r="AE3016" i="3"/>
  <c r="AE3017" i="3"/>
  <c r="AE3018" i="3"/>
  <c r="AE3019" i="3"/>
  <c r="AE3020" i="3"/>
  <c r="AE3021" i="3"/>
  <c r="AE3022" i="3"/>
  <c r="AE3023" i="3"/>
  <c r="AE3024" i="3"/>
  <c r="AE3025" i="3"/>
  <c r="AE3026" i="3"/>
  <c r="AE3027" i="3"/>
  <c r="AE3028" i="3"/>
  <c r="AE3029" i="3"/>
  <c r="AE3030" i="3"/>
  <c r="AE3031" i="3"/>
  <c r="AE3032" i="3"/>
  <c r="AE3033" i="3"/>
  <c r="AE3034" i="3"/>
  <c r="AE3035" i="3"/>
  <c r="AE3036" i="3"/>
  <c r="AE3037" i="3"/>
  <c r="AE3038" i="3"/>
  <c r="AE3039" i="3"/>
  <c r="AE3040" i="3"/>
  <c r="AE3041" i="3"/>
  <c r="AE3042" i="3"/>
  <c r="AE3043" i="3"/>
  <c r="AE3044" i="3"/>
  <c r="AE3045" i="3"/>
  <c r="AE3046" i="3"/>
  <c r="AE3047" i="3"/>
  <c r="AE3048" i="3"/>
  <c r="AE3049" i="3"/>
  <c r="AE3050" i="3"/>
  <c r="AE3051" i="3"/>
  <c r="AE3052" i="3"/>
  <c r="AE3053" i="3"/>
  <c r="AE3054" i="3"/>
  <c r="AE3055" i="3"/>
  <c r="AE3056" i="3"/>
  <c r="AE3057" i="3"/>
  <c r="AE3058" i="3"/>
  <c r="AE3059" i="3"/>
  <c r="AE3060" i="3"/>
  <c r="AE3061" i="3"/>
  <c r="AE3062" i="3"/>
  <c r="AE3063" i="3"/>
  <c r="AE3064" i="3"/>
  <c r="AE3065" i="3"/>
  <c r="AE3066" i="3"/>
  <c r="AE3067" i="3"/>
  <c r="AE3068" i="3"/>
  <c r="AE3069" i="3"/>
  <c r="AE3070" i="3"/>
  <c r="AE3071" i="3"/>
  <c r="AE3072" i="3"/>
  <c r="AE3073" i="3"/>
  <c r="AE3074" i="3"/>
  <c r="AE3075" i="3"/>
  <c r="AE3076" i="3"/>
  <c r="AE3077" i="3"/>
  <c r="AE3078" i="3"/>
  <c r="AE3079" i="3"/>
  <c r="AE3080" i="3"/>
  <c r="AE3081" i="3"/>
  <c r="AE3082" i="3"/>
  <c r="AE3083" i="3"/>
  <c r="AE3084" i="3"/>
  <c r="AE3085" i="3"/>
  <c r="AE3086" i="3"/>
  <c r="AE3087" i="3"/>
  <c r="AE3088" i="3"/>
  <c r="AE3089" i="3"/>
  <c r="AE3090" i="3"/>
  <c r="AE3091" i="3"/>
  <c r="AE3092" i="3"/>
  <c r="AE3093" i="3"/>
  <c r="AE3094" i="3"/>
  <c r="AE3095" i="3"/>
  <c r="AE3096" i="3"/>
  <c r="AE3097" i="3"/>
  <c r="AE3098" i="3"/>
  <c r="AE3099" i="3"/>
  <c r="AE3100" i="3"/>
  <c r="AE3101" i="3"/>
  <c r="AE3102" i="3"/>
  <c r="AE3103" i="3"/>
  <c r="AE3104" i="3"/>
  <c r="AE3105" i="3"/>
  <c r="AE3106" i="3"/>
  <c r="AE3107" i="3"/>
  <c r="AE3108" i="3"/>
  <c r="AE3109" i="3"/>
  <c r="AE3110" i="3"/>
  <c r="AE3111" i="3"/>
  <c r="AE3112" i="3"/>
  <c r="AE3113" i="3"/>
  <c r="AE3114" i="3"/>
  <c r="AE3115" i="3"/>
  <c r="AE3116" i="3"/>
  <c r="AE3117" i="3"/>
  <c r="AE3118" i="3"/>
  <c r="AE3119" i="3"/>
  <c r="AE3120" i="3"/>
  <c r="AE3121" i="3"/>
  <c r="AE3122" i="3"/>
  <c r="AE3123" i="3"/>
  <c r="AE3124" i="3"/>
  <c r="AE3125" i="3"/>
  <c r="AE3126" i="3"/>
  <c r="AE3127" i="3"/>
  <c r="AE3128" i="3"/>
  <c r="AE3129" i="3"/>
  <c r="AE3130" i="3"/>
  <c r="AE3131" i="3"/>
  <c r="AE3132" i="3"/>
  <c r="AE3133" i="3"/>
  <c r="AE3134" i="3"/>
  <c r="AE3135" i="3"/>
  <c r="AE3136" i="3"/>
  <c r="AE3137" i="3"/>
  <c r="AE3138" i="3"/>
  <c r="AE3139" i="3"/>
  <c r="AE3140" i="3"/>
  <c r="AE3141" i="3"/>
  <c r="AE3142" i="3"/>
  <c r="AE3143" i="3"/>
  <c r="AE3144" i="3"/>
  <c r="AE3145" i="3"/>
  <c r="AE3146" i="3"/>
  <c r="AE3147" i="3"/>
  <c r="AE3148" i="3"/>
  <c r="AE3149" i="3"/>
  <c r="AE3150" i="3"/>
  <c r="AE3151" i="3"/>
  <c r="AE3152" i="3"/>
  <c r="AE3153" i="3"/>
  <c r="AE3154" i="3"/>
  <c r="AE3155" i="3"/>
  <c r="AE3156" i="3"/>
  <c r="AE3157" i="3"/>
  <c r="AE3158" i="3"/>
  <c r="AE3159" i="3"/>
  <c r="AE3160" i="3"/>
  <c r="AE3161" i="3"/>
  <c r="AE3162" i="3"/>
  <c r="AE3163" i="3"/>
  <c r="AE3164" i="3"/>
  <c r="AE3165" i="3"/>
  <c r="AE3166" i="3"/>
  <c r="AE3167" i="3"/>
  <c r="AE3168" i="3"/>
  <c r="AE3169" i="3"/>
  <c r="AE3170" i="3"/>
  <c r="AE3171" i="3"/>
  <c r="AE3172" i="3"/>
  <c r="AE3173" i="3"/>
  <c r="AE3174" i="3"/>
  <c r="AE3175" i="3"/>
  <c r="AE3176" i="3"/>
  <c r="AE3177" i="3"/>
  <c r="AE3178" i="3"/>
  <c r="AE3179" i="3"/>
  <c r="AE3180" i="3"/>
  <c r="AE3181" i="3"/>
  <c r="AE3182" i="3"/>
  <c r="AE3183" i="3"/>
  <c r="AE3184" i="3"/>
  <c r="AE3185" i="3"/>
  <c r="AE3186" i="3"/>
  <c r="AE3187" i="3"/>
  <c r="AE3188" i="3"/>
  <c r="AE3189" i="3"/>
  <c r="AE3190" i="3"/>
  <c r="AE3191" i="3"/>
  <c r="AE3192" i="3"/>
  <c r="AE3193" i="3"/>
  <c r="AE3194" i="3"/>
  <c r="AE3195" i="3"/>
  <c r="AE3196" i="3"/>
  <c r="AE3197" i="3"/>
  <c r="AE3198" i="3"/>
  <c r="AE3199" i="3"/>
  <c r="AE3200" i="3"/>
  <c r="AE3201" i="3"/>
  <c r="AE3202" i="3"/>
  <c r="AE3203" i="3"/>
  <c r="AE3204" i="3"/>
  <c r="AE3205" i="3"/>
  <c r="AE3206" i="3"/>
  <c r="AE3207" i="3"/>
  <c r="AE3208" i="3"/>
  <c r="AE3209" i="3"/>
  <c r="AE3210" i="3"/>
  <c r="AE3211" i="3"/>
  <c r="AE3212" i="3"/>
  <c r="AE3213" i="3"/>
  <c r="AE3214" i="3"/>
  <c r="AE3215" i="3"/>
  <c r="AE3216" i="3"/>
  <c r="AE3217" i="3"/>
  <c r="AE3218" i="3"/>
  <c r="AE3219" i="3"/>
  <c r="AE3220" i="3"/>
  <c r="AE3221" i="3"/>
  <c r="AE3222" i="3"/>
  <c r="AE3223" i="3"/>
  <c r="AE3224" i="3"/>
  <c r="AE3225" i="3"/>
  <c r="AE3226" i="3"/>
  <c r="AE3227" i="3"/>
  <c r="AE3228" i="3"/>
  <c r="AE3229" i="3"/>
  <c r="AE3230" i="3"/>
  <c r="AE3231" i="3"/>
  <c r="AE3232" i="3"/>
  <c r="AE3233" i="3"/>
  <c r="AE3234" i="3"/>
  <c r="AE3235" i="3"/>
  <c r="AE3236" i="3"/>
  <c r="AE3237" i="3"/>
  <c r="AE3238" i="3"/>
  <c r="AE3239" i="3"/>
  <c r="AE3240" i="3"/>
  <c r="AE3241" i="3"/>
  <c r="AE3242" i="3"/>
  <c r="AE3243" i="3"/>
  <c r="AE3244" i="3"/>
  <c r="AE3245" i="3"/>
  <c r="AE3246" i="3"/>
  <c r="AE3247" i="3"/>
  <c r="AE3248" i="3"/>
  <c r="AE3249" i="3"/>
  <c r="AE3250" i="3"/>
  <c r="AE3251" i="3"/>
  <c r="AE3252" i="3"/>
  <c r="AE3253" i="3"/>
  <c r="AE3254" i="3"/>
  <c r="AE3255" i="3"/>
  <c r="AE3256" i="3"/>
  <c r="AE3257" i="3"/>
  <c r="AE3258" i="3"/>
  <c r="AE3259" i="3"/>
  <c r="AE3260" i="3"/>
  <c r="AE3261" i="3"/>
  <c r="AE3262" i="3"/>
  <c r="AE3263" i="3"/>
  <c r="AE3264" i="3"/>
  <c r="AE3265" i="3"/>
  <c r="AE3266" i="3"/>
  <c r="AE3267" i="3"/>
  <c r="AE3268" i="3"/>
  <c r="AE3269" i="3"/>
  <c r="AE3270" i="3"/>
  <c r="AE3271" i="3"/>
  <c r="AE3272" i="3"/>
  <c r="AE3273" i="3"/>
  <c r="AE3274" i="3"/>
  <c r="AE3275" i="3"/>
  <c r="AE3276" i="3"/>
  <c r="AE3277" i="3"/>
  <c r="AE3278" i="3"/>
  <c r="AE3279" i="3"/>
  <c r="AE3280" i="3"/>
  <c r="AE3281" i="3"/>
  <c r="AE3282" i="3"/>
  <c r="AE3283" i="3"/>
  <c r="AE3284" i="3"/>
  <c r="AE3285" i="3"/>
  <c r="AE3286" i="3"/>
  <c r="AE3287" i="3"/>
  <c r="AE3288" i="3"/>
  <c r="AE3289" i="3"/>
  <c r="AE3290" i="3"/>
  <c r="AE3291" i="3"/>
  <c r="AE3292" i="3"/>
  <c r="AE3293" i="3"/>
  <c r="AE3294" i="3"/>
  <c r="AE3295" i="3"/>
  <c r="AE3296" i="3"/>
  <c r="AE3297" i="3"/>
  <c r="AE3298" i="3"/>
  <c r="AE3299" i="3"/>
  <c r="AE3300" i="3"/>
  <c r="AE3301" i="3"/>
  <c r="AE3302" i="3"/>
  <c r="AE3303" i="3"/>
  <c r="AE3304" i="3"/>
  <c r="AE3305" i="3"/>
  <c r="AE3306" i="3"/>
  <c r="AE3307" i="3"/>
  <c r="AE3308" i="3"/>
  <c r="AE3309" i="3"/>
  <c r="AE3310" i="3"/>
  <c r="AE3311" i="3"/>
  <c r="AE3312" i="3"/>
  <c r="AE3313" i="3"/>
  <c r="AE3314" i="3"/>
  <c r="AE3315" i="3"/>
  <c r="AE3316" i="3"/>
  <c r="AE3317" i="3"/>
  <c r="AE3318" i="3"/>
  <c r="AE3319" i="3"/>
  <c r="AE3320" i="3"/>
  <c r="AE3321" i="3"/>
  <c r="AE3322" i="3"/>
  <c r="AE3323" i="3"/>
  <c r="AE3324" i="3"/>
  <c r="AE3325" i="3"/>
  <c r="AE3326" i="3"/>
  <c r="AE3327" i="3"/>
  <c r="AE3328" i="3"/>
  <c r="AE3329" i="3"/>
  <c r="AE3330" i="3"/>
  <c r="AE3331" i="3"/>
  <c r="AE3332" i="3"/>
  <c r="AE3333" i="3"/>
  <c r="AE3334" i="3"/>
  <c r="AE3335" i="3"/>
  <c r="AE3336" i="3"/>
  <c r="AE3337" i="3"/>
  <c r="AE3338" i="3"/>
  <c r="AE3339" i="3"/>
  <c r="AE3340" i="3"/>
  <c r="AE3341" i="3"/>
  <c r="AE3342" i="3"/>
  <c r="AE3343" i="3"/>
  <c r="AE3344" i="3"/>
  <c r="AE3345" i="3"/>
  <c r="AE3346" i="3"/>
  <c r="AE3347" i="3"/>
  <c r="AE3348" i="3"/>
  <c r="AE3349" i="3"/>
  <c r="AE3350" i="3"/>
  <c r="AE3351" i="3"/>
  <c r="AE3352" i="3"/>
  <c r="AE3353" i="3"/>
  <c r="AE3354" i="3"/>
  <c r="AE3355" i="3"/>
  <c r="AE3356" i="3"/>
  <c r="AE3357" i="3"/>
  <c r="AE3358" i="3"/>
  <c r="AE3359" i="3"/>
  <c r="AE3360" i="3"/>
  <c r="AE3361" i="3"/>
  <c r="AE3362" i="3"/>
  <c r="AE3363" i="3"/>
  <c r="AE3364" i="3"/>
  <c r="AE3365" i="3"/>
  <c r="AE3366" i="3"/>
  <c r="AE3367" i="3"/>
  <c r="AE3368" i="3"/>
  <c r="AE3369" i="3"/>
  <c r="AE3370" i="3"/>
  <c r="AE3371" i="3"/>
  <c r="AE3372" i="3"/>
  <c r="AE3373" i="3"/>
  <c r="AE3374" i="3"/>
  <c r="AE3375" i="3"/>
  <c r="AE3376" i="3"/>
  <c r="AE3377" i="3"/>
  <c r="AE3378" i="3"/>
  <c r="AE3379" i="3"/>
  <c r="AE3380" i="3"/>
  <c r="AE3381" i="3"/>
  <c r="AE3382" i="3"/>
  <c r="AE3383" i="3"/>
  <c r="AE3384" i="3"/>
  <c r="AE3385" i="3"/>
  <c r="AE3386" i="3"/>
  <c r="AE3387" i="3"/>
  <c r="AE3388" i="3"/>
  <c r="AE3389" i="3"/>
  <c r="AE3390" i="3"/>
  <c r="AE3391" i="3"/>
  <c r="AE3392" i="3"/>
  <c r="AE3393" i="3"/>
  <c r="AE3394" i="3"/>
  <c r="AE3395" i="3"/>
  <c r="AE3396" i="3"/>
  <c r="AE3397" i="3"/>
  <c r="AE3398" i="3"/>
  <c r="AE3399" i="3"/>
  <c r="AE3400" i="3"/>
  <c r="AE3401" i="3"/>
  <c r="AE3402" i="3"/>
  <c r="AE3403" i="3"/>
  <c r="AE3404" i="3"/>
  <c r="AE3405" i="3"/>
  <c r="AE3406" i="3"/>
  <c r="AE3407" i="3"/>
  <c r="AE3408" i="3"/>
  <c r="AE3409" i="3"/>
  <c r="AE3410" i="3"/>
  <c r="AE3411" i="3"/>
  <c r="AE3412" i="3"/>
  <c r="AE3413" i="3"/>
  <c r="AE3414" i="3"/>
  <c r="AE3415" i="3"/>
  <c r="AE3416" i="3"/>
  <c r="AE3417" i="3"/>
  <c r="AE3418" i="3"/>
  <c r="AE3419" i="3"/>
  <c r="AE3420" i="3"/>
  <c r="AE3421" i="3"/>
  <c r="AE3422" i="3"/>
  <c r="AE3423" i="3"/>
  <c r="AE3424" i="3"/>
  <c r="AE3425" i="3"/>
  <c r="AE3426" i="3"/>
  <c r="AE3427" i="3"/>
  <c r="AE3428" i="3"/>
  <c r="AE3429" i="3"/>
  <c r="AE3430" i="3"/>
  <c r="AE3431" i="3"/>
  <c r="AE3432" i="3"/>
  <c r="AE3433" i="3"/>
  <c r="AE3434" i="3"/>
  <c r="AE3435" i="3"/>
  <c r="AE3436" i="3"/>
  <c r="AE3437" i="3"/>
  <c r="AE3438" i="3"/>
  <c r="AE3439" i="3"/>
  <c r="AE3440" i="3"/>
  <c r="AE3441" i="3"/>
  <c r="AE3442" i="3"/>
  <c r="AE3443" i="3"/>
  <c r="AE3444" i="3"/>
  <c r="AH2" i="3" l="1"/>
  <c r="AA175" i="3" l="1"/>
  <c r="AA176" i="3"/>
  <c r="AE5008" i="3" l="1"/>
  <c r="AE5007" i="3"/>
  <c r="AE5006" i="3"/>
  <c r="AE5005" i="3"/>
  <c r="AE5004" i="3"/>
  <c r="AE5003" i="3"/>
  <c r="AE5002" i="3"/>
  <c r="AE5001" i="3"/>
  <c r="AE5000" i="3"/>
  <c r="AE4999" i="3"/>
  <c r="AE4998" i="3"/>
  <c r="AE4997" i="3"/>
  <c r="AE4996" i="3"/>
  <c r="AE4995" i="3"/>
  <c r="AE4994" i="3"/>
  <c r="AE4993" i="3"/>
  <c r="AE4992" i="3"/>
  <c r="AE4991" i="3"/>
  <c r="AE4990" i="3"/>
  <c r="AE4989" i="3"/>
  <c r="AE4988" i="3"/>
  <c r="AE4987" i="3"/>
  <c r="AE4986" i="3"/>
  <c r="AE4985" i="3"/>
  <c r="AE4984" i="3"/>
  <c r="AE4983" i="3"/>
  <c r="AE4982" i="3"/>
  <c r="AE4981" i="3"/>
  <c r="AE4980" i="3"/>
  <c r="AE4979" i="3"/>
  <c r="AE4978" i="3"/>
  <c r="AE4977" i="3"/>
  <c r="AE4976" i="3"/>
  <c r="AE4975" i="3"/>
  <c r="AE4974" i="3"/>
  <c r="AE4973" i="3"/>
  <c r="AE4972" i="3"/>
  <c r="AE4971" i="3"/>
  <c r="AE4970" i="3"/>
  <c r="AE4969" i="3"/>
  <c r="AE4968" i="3"/>
  <c r="AE4967" i="3"/>
  <c r="AE4966" i="3"/>
  <c r="AE4965" i="3"/>
  <c r="AE4964" i="3"/>
  <c r="AE4963" i="3"/>
  <c r="AE4962" i="3"/>
  <c r="AE4961" i="3"/>
  <c r="AE4960" i="3"/>
  <c r="AE4959" i="3"/>
  <c r="AE4958" i="3"/>
  <c r="AE4957" i="3"/>
  <c r="AE4956" i="3"/>
  <c r="AE4955" i="3"/>
  <c r="AE4954" i="3"/>
  <c r="AE4953" i="3"/>
  <c r="AE4952" i="3"/>
  <c r="AE4951" i="3"/>
  <c r="AE4950" i="3"/>
  <c r="AE4949" i="3"/>
  <c r="AE4948" i="3"/>
  <c r="AE4947" i="3"/>
  <c r="AE4946" i="3"/>
  <c r="AE4945" i="3"/>
  <c r="AE4944" i="3"/>
  <c r="AE4943" i="3"/>
  <c r="AE4942" i="3"/>
  <c r="AE4941" i="3"/>
  <c r="AE4940" i="3"/>
  <c r="AE4939" i="3"/>
  <c r="AE4938" i="3"/>
  <c r="AE4937" i="3"/>
  <c r="AE4936" i="3"/>
  <c r="AE4935" i="3"/>
  <c r="AE4934" i="3"/>
  <c r="AE4933" i="3"/>
  <c r="AE4932" i="3"/>
  <c r="AE4931" i="3"/>
  <c r="AE4930" i="3"/>
  <c r="AE4929" i="3"/>
  <c r="AE4928" i="3"/>
  <c r="AE4927" i="3"/>
  <c r="AE4926" i="3"/>
  <c r="AE4925" i="3"/>
  <c r="AE4924" i="3"/>
  <c r="AE4923" i="3"/>
  <c r="AE4922" i="3"/>
  <c r="AE4921" i="3"/>
  <c r="AE4920" i="3"/>
  <c r="AE4919" i="3"/>
  <c r="AE4918" i="3"/>
  <c r="AE4917" i="3"/>
  <c r="AE4916" i="3"/>
  <c r="AE4915" i="3"/>
  <c r="AE4914" i="3"/>
  <c r="AE4913" i="3"/>
  <c r="AE4912" i="3"/>
  <c r="AE4911" i="3"/>
  <c r="AE4910" i="3"/>
  <c r="AE4909" i="3"/>
  <c r="AE4908" i="3"/>
  <c r="AE4907" i="3"/>
  <c r="AE4906" i="3"/>
  <c r="AE4905" i="3"/>
  <c r="AE4904" i="3"/>
  <c r="AE4903" i="3"/>
  <c r="AE4902" i="3"/>
  <c r="AE4901" i="3"/>
  <c r="AE4900" i="3"/>
  <c r="AE4899" i="3"/>
  <c r="AE4898" i="3"/>
  <c r="AE4897" i="3"/>
  <c r="AE4896" i="3"/>
  <c r="AE4895" i="3"/>
  <c r="AE4894" i="3"/>
  <c r="AE4893" i="3"/>
  <c r="AE4892" i="3"/>
  <c r="AE4891" i="3"/>
  <c r="AE4890" i="3"/>
  <c r="AE4889" i="3"/>
  <c r="AE4888" i="3"/>
  <c r="AE4887" i="3"/>
  <c r="AE4886" i="3"/>
  <c r="AE4885" i="3"/>
  <c r="AE4884" i="3"/>
  <c r="AE4883" i="3"/>
  <c r="AE4882" i="3"/>
  <c r="AE4881" i="3"/>
  <c r="AE4880" i="3"/>
  <c r="AE4879" i="3"/>
  <c r="AE4878" i="3"/>
  <c r="AE4877" i="3"/>
  <c r="AE4876" i="3"/>
  <c r="AE4875" i="3"/>
  <c r="AE4874" i="3"/>
  <c r="AE4873" i="3"/>
  <c r="AE4872" i="3"/>
  <c r="AE4871" i="3"/>
  <c r="AE4870" i="3"/>
  <c r="AE4869" i="3"/>
  <c r="AE4868" i="3"/>
  <c r="AE4867" i="3"/>
  <c r="AE4866" i="3"/>
  <c r="AE4865" i="3"/>
  <c r="AE4864" i="3"/>
  <c r="AE4863" i="3"/>
  <c r="AE4862" i="3"/>
  <c r="AE4861" i="3"/>
  <c r="AE4860" i="3"/>
  <c r="AE4859" i="3"/>
  <c r="AE4858" i="3"/>
  <c r="AE4857" i="3"/>
  <c r="AE4856" i="3"/>
  <c r="AE4855" i="3"/>
  <c r="AE4854" i="3"/>
  <c r="AE4853" i="3"/>
  <c r="AE4852" i="3"/>
  <c r="AE4851" i="3"/>
  <c r="AE4850" i="3"/>
  <c r="AE4849" i="3"/>
  <c r="AE4848" i="3"/>
  <c r="AE4847" i="3"/>
  <c r="AE4846" i="3"/>
  <c r="AE4845" i="3"/>
  <c r="AE4844" i="3"/>
  <c r="AE4843" i="3"/>
  <c r="AE4842" i="3"/>
  <c r="AE4841" i="3"/>
  <c r="AE4840" i="3"/>
  <c r="AE4839" i="3"/>
  <c r="AE4838" i="3"/>
  <c r="AE4837" i="3"/>
  <c r="AE4836" i="3"/>
  <c r="AE4835" i="3"/>
  <c r="AE4834" i="3"/>
  <c r="AE4833" i="3"/>
  <c r="AE4832" i="3"/>
  <c r="AE4831" i="3"/>
  <c r="AE4830" i="3"/>
  <c r="AE4829" i="3"/>
  <c r="AE4828" i="3"/>
  <c r="AE4827" i="3"/>
  <c r="AE4826" i="3"/>
  <c r="AE4825" i="3"/>
  <c r="AE4824" i="3"/>
  <c r="AE4823" i="3"/>
  <c r="AE4822" i="3"/>
  <c r="AE4821" i="3"/>
  <c r="AE4820" i="3"/>
  <c r="AE4819" i="3"/>
  <c r="AE4818" i="3"/>
  <c r="AE4817" i="3"/>
  <c r="AE4816" i="3"/>
  <c r="AE4815" i="3"/>
  <c r="AE4814" i="3"/>
  <c r="AE4813" i="3"/>
  <c r="AE4812" i="3"/>
  <c r="AE4811" i="3"/>
  <c r="AE4810" i="3"/>
  <c r="AE4809" i="3"/>
  <c r="AE4808" i="3"/>
  <c r="AE4807" i="3"/>
  <c r="AE4806" i="3"/>
  <c r="AE4805" i="3"/>
  <c r="AE4804" i="3"/>
  <c r="AE4803" i="3"/>
  <c r="AE4802" i="3"/>
  <c r="AE4801" i="3"/>
  <c r="AE4800" i="3"/>
  <c r="AE4799" i="3"/>
  <c r="AE4798" i="3"/>
  <c r="AE4797" i="3"/>
  <c r="AE4796" i="3"/>
  <c r="AE4795" i="3"/>
  <c r="AE4794" i="3"/>
  <c r="AE4793" i="3"/>
  <c r="AE4792" i="3"/>
  <c r="AE4791" i="3"/>
  <c r="AE4790" i="3"/>
  <c r="AE4789" i="3"/>
  <c r="AE4788" i="3"/>
  <c r="AE4787" i="3"/>
  <c r="AE4786" i="3"/>
  <c r="AE4785" i="3"/>
  <c r="AE4784" i="3"/>
  <c r="AE4783" i="3"/>
  <c r="AE4782" i="3"/>
  <c r="AE4781" i="3"/>
  <c r="AE4780" i="3"/>
  <c r="AE4779" i="3"/>
  <c r="AE4778" i="3"/>
  <c r="AE4777" i="3"/>
  <c r="AE4776" i="3"/>
  <c r="AE4775" i="3"/>
  <c r="AE4774" i="3"/>
  <c r="AE4773" i="3"/>
  <c r="AE4772" i="3"/>
  <c r="AE4771" i="3"/>
  <c r="AE4770" i="3"/>
  <c r="AE4769" i="3"/>
  <c r="AE4768" i="3"/>
  <c r="AE4767" i="3"/>
  <c r="AE4766" i="3"/>
  <c r="AE4765" i="3"/>
  <c r="AE4764" i="3"/>
  <c r="AE4763" i="3"/>
  <c r="AE4762" i="3"/>
  <c r="AE4761" i="3"/>
  <c r="AE4760" i="3"/>
  <c r="AE4759" i="3"/>
  <c r="AE4758" i="3"/>
  <c r="AE4757" i="3"/>
  <c r="AE4756" i="3"/>
  <c r="AE4755" i="3"/>
  <c r="AE4754" i="3"/>
  <c r="AE4753" i="3"/>
  <c r="AE4752" i="3"/>
  <c r="AE4751" i="3"/>
  <c r="AE4750" i="3"/>
  <c r="AE4749" i="3"/>
  <c r="AE4748" i="3"/>
  <c r="AE4747" i="3"/>
  <c r="AE4746" i="3"/>
  <c r="AE4745" i="3"/>
  <c r="AE4744" i="3"/>
  <c r="AE4743" i="3"/>
  <c r="AE4742" i="3"/>
  <c r="AE4741" i="3"/>
  <c r="AE4740" i="3"/>
  <c r="AE4739" i="3"/>
  <c r="AE4738" i="3"/>
  <c r="AE4737" i="3"/>
  <c r="AE4736" i="3"/>
  <c r="AE4735" i="3"/>
  <c r="AE4734" i="3"/>
  <c r="AE4733" i="3"/>
  <c r="AE4732" i="3"/>
  <c r="AE4731" i="3"/>
  <c r="AE4730" i="3"/>
  <c r="AE4729" i="3"/>
  <c r="AE4728" i="3"/>
  <c r="AE4727" i="3"/>
  <c r="AE4726" i="3"/>
  <c r="AE4725" i="3"/>
  <c r="AE4724" i="3"/>
  <c r="AE4723" i="3"/>
  <c r="AE4722" i="3"/>
  <c r="AE4721" i="3"/>
  <c r="AE4720" i="3"/>
  <c r="AE4719" i="3"/>
  <c r="AE4718" i="3"/>
  <c r="AE4717" i="3"/>
  <c r="AE4716" i="3"/>
  <c r="AE4715" i="3"/>
  <c r="AE4714" i="3"/>
  <c r="AE4713" i="3"/>
  <c r="AE4712" i="3"/>
  <c r="AE4711" i="3"/>
  <c r="AE4710" i="3"/>
  <c r="AE4709" i="3"/>
  <c r="AE4708" i="3"/>
  <c r="AE4707" i="3"/>
  <c r="AE4706" i="3"/>
  <c r="AE4705" i="3"/>
  <c r="AE4704" i="3"/>
  <c r="AE4703" i="3"/>
  <c r="AE4702" i="3"/>
  <c r="AE4701" i="3"/>
  <c r="AE4700" i="3"/>
  <c r="AE4699" i="3"/>
  <c r="AE4698" i="3"/>
  <c r="AE4697" i="3"/>
  <c r="AE4696" i="3"/>
  <c r="AE4695" i="3"/>
  <c r="AE4694" i="3"/>
  <c r="AE4693" i="3"/>
  <c r="AE4692" i="3"/>
  <c r="AE4691" i="3"/>
  <c r="AE4690" i="3"/>
  <c r="AE4689" i="3"/>
  <c r="AE4688" i="3"/>
  <c r="AE4687" i="3"/>
  <c r="AE4686" i="3"/>
  <c r="AE4685" i="3"/>
  <c r="AE4684" i="3"/>
  <c r="AE4683" i="3"/>
  <c r="AE4682" i="3"/>
  <c r="AE4681" i="3"/>
  <c r="AE4680" i="3"/>
  <c r="AE4679" i="3"/>
  <c r="AE4678" i="3"/>
  <c r="AE4677" i="3"/>
  <c r="AE4676" i="3"/>
  <c r="AE4675" i="3"/>
  <c r="AE4674" i="3"/>
  <c r="AE4673" i="3"/>
  <c r="AE4672" i="3"/>
  <c r="AE4671" i="3"/>
  <c r="AE4670" i="3"/>
  <c r="AE4669" i="3"/>
  <c r="AE4668" i="3"/>
  <c r="AE4667" i="3"/>
  <c r="AE4666" i="3"/>
  <c r="AE4665" i="3"/>
  <c r="AE4664" i="3"/>
  <c r="AE4663" i="3"/>
  <c r="AE4662" i="3"/>
  <c r="AE4661" i="3"/>
  <c r="AE4660" i="3"/>
  <c r="AE4659" i="3"/>
  <c r="AE4658" i="3"/>
  <c r="AE4657" i="3"/>
  <c r="AE4656" i="3"/>
  <c r="AE4655" i="3"/>
  <c r="AE4654" i="3"/>
  <c r="AE4653" i="3"/>
  <c r="AE4652" i="3"/>
  <c r="AE4651" i="3"/>
  <c r="AE4650" i="3"/>
  <c r="AE4649" i="3"/>
  <c r="AE4648" i="3"/>
  <c r="AE4647" i="3"/>
  <c r="AE4646" i="3"/>
  <c r="AE4645" i="3"/>
  <c r="AE4644" i="3"/>
  <c r="AE4643" i="3"/>
  <c r="AE4642" i="3"/>
  <c r="AE4641" i="3"/>
  <c r="AE4640" i="3"/>
  <c r="AE4639" i="3"/>
  <c r="AE4638" i="3"/>
  <c r="AE4637" i="3"/>
  <c r="AE4636" i="3"/>
  <c r="AE4635" i="3"/>
  <c r="AE4634" i="3"/>
  <c r="AE4633" i="3"/>
  <c r="AE4632" i="3"/>
  <c r="AE4631" i="3"/>
  <c r="AE4630" i="3"/>
  <c r="AE4629" i="3"/>
  <c r="AE4628" i="3"/>
  <c r="AE4627" i="3"/>
  <c r="AE4626" i="3"/>
  <c r="AE4625" i="3"/>
  <c r="AE4624" i="3"/>
  <c r="AE4623" i="3"/>
  <c r="AE4622" i="3"/>
  <c r="AE4621" i="3"/>
  <c r="AE4620" i="3"/>
  <c r="AE4619" i="3"/>
  <c r="AE4618" i="3"/>
  <c r="AE4617" i="3"/>
  <c r="AE4616" i="3"/>
  <c r="AE4615" i="3"/>
  <c r="AE4614" i="3"/>
  <c r="AE4613" i="3"/>
  <c r="AE4612" i="3"/>
  <c r="AE4611" i="3"/>
  <c r="AE4610" i="3"/>
  <c r="AE4609" i="3"/>
  <c r="AE4608" i="3"/>
  <c r="AE4607" i="3"/>
  <c r="AE4606" i="3"/>
  <c r="AE4605" i="3"/>
  <c r="AE4604" i="3"/>
  <c r="AE4603" i="3"/>
  <c r="AE4602" i="3"/>
  <c r="AE4601" i="3"/>
  <c r="AE4600" i="3"/>
  <c r="AE4599" i="3"/>
  <c r="AE4598" i="3"/>
  <c r="AE4597" i="3"/>
  <c r="AE4596" i="3"/>
  <c r="AE4595" i="3"/>
  <c r="AE4594" i="3"/>
  <c r="AE4593" i="3"/>
  <c r="AE4592" i="3"/>
  <c r="AE4591" i="3"/>
  <c r="AE4590" i="3"/>
  <c r="AE4589" i="3"/>
  <c r="AE4588" i="3"/>
  <c r="AE4587" i="3"/>
  <c r="AE4586" i="3"/>
  <c r="AE4585" i="3"/>
  <c r="AE4584" i="3"/>
  <c r="AE4583" i="3"/>
  <c r="AE4582" i="3"/>
  <c r="AE4581" i="3"/>
  <c r="AE4580" i="3"/>
  <c r="AE4579" i="3"/>
  <c r="AE4578" i="3"/>
  <c r="AE4577" i="3"/>
  <c r="AE4576" i="3"/>
  <c r="AE4575" i="3"/>
  <c r="AE4574" i="3"/>
  <c r="AE4573" i="3"/>
  <c r="AE4572" i="3"/>
  <c r="AE4571" i="3"/>
  <c r="AE4570" i="3"/>
  <c r="AE4569" i="3"/>
  <c r="AE4568" i="3"/>
  <c r="AE4567" i="3"/>
  <c r="AE4566" i="3"/>
  <c r="AE4565" i="3"/>
  <c r="AE4564" i="3"/>
  <c r="AE4563" i="3"/>
  <c r="AE4562" i="3"/>
  <c r="AE4561" i="3"/>
  <c r="AE4560" i="3"/>
  <c r="AE4559" i="3"/>
  <c r="AE4558" i="3"/>
  <c r="AE4557" i="3"/>
  <c r="AE4556" i="3"/>
  <c r="AE4555" i="3"/>
  <c r="AE4554" i="3"/>
  <c r="AE4553" i="3"/>
  <c r="AE4552" i="3"/>
  <c r="AE4551" i="3"/>
  <c r="AE4550" i="3"/>
  <c r="AE4549" i="3"/>
  <c r="AE4548" i="3"/>
  <c r="AE4547" i="3"/>
  <c r="AE4546" i="3"/>
  <c r="AE4545" i="3"/>
  <c r="AE4544" i="3"/>
  <c r="AE4543" i="3"/>
  <c r="AE4542" i="3"/>
  <c r="AE4541" i="3"/>
  <c r="AE4540" i="3"/>
  <c r="AE4539" i="3"/>
  <c r="AE4538" i="3"/>
  <c r="AE4537" i="3"/>
  <c r="AE4536" i="3"/>
  <c r="AE4535" i="3"/>
  <c r="AE4534" i="3"/>
  <c r="AE4533" i="3"/>
  <c r="AE4532" i="3"/>
  <c r="AE4531" i="3"/>
  <c r="AE4530" i="3"/>
  <c r="AE4529" i="3"/>
  <c r="AE4528" i="3"/>
  <c r="AE4527" i="3"/>
  <c r="AE4526" i="3"/>
  <c r="AE4525" i="3"/>
  <c r="AE4524" i="3"/>
  <c r="AE4523" i="3"/>
  <c r="AE4522" i="3"/>
  <c r="AE4521" i="3"/>
  <c r="AE4520" i="3"/>
  <c r="AE4519" i="3"/>
  <c r="AE4518" i="3"/>
  <c r="AE4517" i="3"/>
  <c r="AE4516" i="3"/>
  <c r="AE4515" i="3"/>
  <c r="AE4514" i="3"/>
  <c r="AE4513" i="3"/>
  <c r="AE4512" i="3"/>
  <c r="AE4511" i="3"/>
  <c r="AE4510" i="3"/>
  <c r="AE4509" i="3"/>
  <c r="AE4508" i="3"/>
  <c r="AE4507" i="3"/>
  <c r="AE4506" i="3"/>
  <c r="AE4505" i="3"/>
  <c r="AE4504" i="3"/>
  <c r="AE4503" i="3"/>
  <c r="AE4502" i="3"/>
  <c r="AE4501" i="3"/>
  <c r="AE4500" i="3"/>
  <c r="AE4499" i="3"/>
  <c r="AE4498" i="3"/>
  <c r="AE4497" i="3"/>
  <c r="AE4496" i="3"/>
  <c r="AE4495" i="3"/>
  <c r="AE4494" i="3"/>
  <c r="AE4493" i="3"/>
  <c r="AE4492" i="3"/>
  <c r="AE4491" i="3"/>
  <c r="AE4490" i="3"/>
  <c r="AE4489" i="3"/>
  <c r="AE4488" i="3"/>
  <c r="AE4487" i="3"/>
  <c r="AE4486" i="3"/>
  <c r="AE4485" i="3"/>
  <c r="AE4484" i="3"/>
  <c r="AE4483" i="3"/>
  <c r="AE4482" i="3"/>
  <c r="AE4481" i="3"/>
  <c r="AE4480" i="3"/>
  <c r="AE4479" i="3"/>
  <c r="AE4478" i="3"/>
  <c r="AE4477" i="3"/>
  <c r="AE4476" i="3"/>
  <c r="AE4475" i="3"/>
  <c r="AE4474" i="3"/>
  <c r="AE4473" i="3"/>
  <c r="AE4472" i="3"/>
  <c r="AE4471" i="3"/>
  <c r="AE4470" i="3"/>
  <c r="AE4469" i="3"/>
  <c r="AE4468" i="3"/>
  <c r="AE4467" i="3"/>
  <c r="AE4466" i="3"/>
  <c r="AE4465" i="3"/>
  <c r="AE4464" i="3"/>
  <c r="AE4463" i="3"/>
  <c r="AE4462" i="3"/>
  <c r="AE4461" i="3"/>
  <c r="AE4460" i="3"/>
  <c r="AE4459" i="3"/>
  <c r="AE4458" i="3"/>
  <c r="AE4457" i="3"/>
  <c r="AE4456" i="3"/>
  <c r="AE4455" i="3"/>
  <c r="AE4454" i="3"/>
  <c r="AE4453" i="3"/>
  <c r="AE4452" i="3"/>
  <c r="AE4451" i="3"/>
  <c r="AE4450" i="3"/>
  <c r="AE4449" i="3"/>
  <c r="AE4448" i="3"/>
  <c r="AE4447" i="3"/>
  <c r="AE4446" i="3"/>
  <c r="AE4445" i="3"/>
  <c r="AE4444" i="3"/>
  <c r="AE4443" i="3"/>
  <c r="AE4442" i="3"/>
  <c r="AE4441" i="3"/>
  <c r="AE4440" i="3"/>
  <c r="AE4439" i="3"/>
  <c r="AE4438" i="3"/>
  <c r="AE4437" i="3"/>
  <c r="AE4436" i="3"/>
  <c r="AE4435" i="3"/>
  <c r="AE4434" i="3"/>
  <c r="AE4433" i="3"/>
  <c r="AE4432" i="3"/>
  <c r="AE4431" i="3"/>
  <c r="AE4430" i="3"/>
  <c r="AE4429" i="3"/>
  <c r="AE4428" i="3"/>
  <c r="AE4427" i="3"/>
  <c r="AE4426" i="3"/>
  <c r="AE4425" i="3"/>
  <c r="AE4424" i="3"/>
  <c r="AE4423" i="3"/>
  <c r="AE4422" i="3"/>
  <c r="AE4421" i="3"/>
  <c r="AE4420" i="3"/>
  <c r="AE4419" i="3"/>
  <c r="AE4418" i="3"/>
  <c r="AE4417" i="3"/>
  <c r="AE4416" i="3"/>
  <c r="AE4415" i="3"/>
  <c r="AE4414" i="3"/>
  <c r="AE4413" i="3"/>
  <c r="AE4412" i="3"/>
  <c r="AE4411" i="3"/>
  <c r="AE4410" i="3"/>
  <c r="AE4409" i="3"/>
  <c r="AE4408" i="3"/>
  <c r="AE4407" i="3"/>
  <c r="AE4406" i="3"/>
  <c r="AE4405" i="3"/>
  <c r="AE4404" i="3"/>
  <c r="AE4403" i="3"/>
  <c r="AE4402" i="3"/>
  <c r="AE4401" i="3"/>
  <c r="AE4400" i="3"/>
  <c r="AE4399" i="3"/>
  <c r="AE4398" i="3"/>
  <c r="AE4397" i="3"/>
  <c r="AE4396" i="3"/>
  <c r="AE4395" i="3"/>
  <c r="AE4394" i="3"/>
  <c r="AE4393" i="3"/>
  <c r="AE4392" i="3"/>
  <c r="AE4391" i="3"/>
  <c r="AE4390" i="3"/>
  <c r="AE4389" i="3"/>
  <c r="AE4388" i="3"/>
  <c r="AE4387" i="3"/>
  <c r="AE4386" i="3"/>
  <c r="AE4385" i="3"/>
  <c r="AE4384" i="3"/>
  <c r="AE4383" i="3"/>
  <c r="AE4382" i="3"/>
  <c r="AE4381" i="3"/>
  <c r="AE4380" i="3"/>
  <c r="AE4379" i="3"/>
  <c r="AE4378" i="3"/>
  <c r="AE4377" i="3"/>
  <c r="AE4376" i="3"/>
  <c r="AE4375" i="3"/>
  <c r="AE4374" i="3"/>
  <c r="AE4373" i="3"/>
  <c r="AE4372" i="3"/>
  <c r="AE4371" i="3"/>
  <c r="AE4370" i="3"/>
  <c r="AE4369" i="3"/>
  <c r="AE4368" i="3"/>
  <c r="AE4367" i="3"/>
  <c r="AE4366" i="3"/>
  <c r="AE4365" i="3"/>
  <c r="AE4364" i="3"/>
  <c r="AE4363" i="3"/>
  <c r="AE4362" i="3"/>
  <c r="AE4361" i="3"/>
  <c r="AE4360" i="3"/>
  <c r="AE4359" i="3"/>
  <c r="AE4358" i="3"/>
  <c r="AE4357" i="3"/>
  <c r="AE4356" i="3"/>
  <c r="AE4355" i="3"/>
  <c r="AE4354" i="3"/>
  <c r="AE4353" i="3"/>
  <c r="AE4352" i="3"/>
  <c r="AE4351" i="3"/>
  <c r="AE4350" i="3"/>
  <c r="AE4349" i="3"/>
  <c r="AE4348" i="3"/>
  <c r="AE4347" i="3"/>
  <c r="AE4346" i="3"/>
  <c r="AE4345" i="3"/>
  <c r="AE4344" i="3"/>
  <c r="AE4343" i="3"/>
  <c r="AE4342" i="3"/>
  <c r="AE4341" i="3"/>
  <c r="AE4340" i="3"/>
  <c r="AE4339" i="3"/>
  <c r="AE4338" i="3"/>
  <c r="AE4337" i="3"/>
  <c r="AE4336" i="3"/>
  <c r="AE4335" i="3"/>
  <c r="AE4334" i="3"/>
  <c r="AE4333" i="3"/>
  <c r="AE4332" i="3"/>
  <c r="AE4331" i="3"/>
  <c r="AE4330" i="3"/>
  <c r="AE4329" i="3"/>
  <c r="AE4328" i="3"/>
  <c r="AE4327" i="3"/>
  <c r="AE4326" i="3"/>
  <c r="AE4325" i="3"/>
  <c r="AE4324" i="3"/>
  <c r="AE4323" i="3"/>
  <c r="AE4322" i="3"/>
  <c r="AE4321" i="3"/>
  <c r="AE4320" i="3"/>
  <c r="AE4319" i="3"/>
  <c r="AE4318" i="3"/>
  <c r="AE4317" i="3"/>
  <c r="AE4316" i="3"/>
  <c r="AE4315" i="3"/>
  <c r="AE4314" i="3"/>
  <c r="AE4313" i="3"/>
  <c r="AE4312" i="3"/>
  <c r="AE4311" i="3"/>
  <c r="AE4310" i="3"/>
  <c r="AE4309" i="3"/>
  <c r="AE4308" i="3"/>
  <c r="AE4307" i="3"/>
  <c r="AE4306" i="3"/>
  <c r="AE4305" i="3"/>
  <c r="AE4304" i="3"/>
  <c r="AE4303" i="3"/>
  <c r="AE4302" i="3"/>
  <c r="AE4301" i="3"/>
  <c r="AE4300" i="3"/>
  <c r="AE4299" i="3"/>
  <c r="AE4298" i="3"/>
  <c r="AE4297" i="3"/>
  <c r="AE4296" i="3"/>
  <c r="AE4295" i="3"/>
  <c r="AE4294" i="3"/>
  <c r="AE4293" i="3"/>
  <c r="AE4292" i="3"/>
  <c r="AE4291" i="3"/>
  <c r="AE4290" i="3"/>
  <c r="AE4289" i="3"/>
  <c r="AE4288" i="3"/>
  <c r="AE4287" i="3"/>
  <c r="AE4286" i="3"/>
  <c r="AE4285" i="3"/>
  <c r="AE4284" i="3"/>
  <c r="AE4283" i="3"/>
  <c r="AE4282" i="3"/>
  <c r="AE4281" i="3"/>
  <c r="AE4280" i="3"/>
  <c r="AE4279" i="3"/>
  <c r="AE4278" i="3"/>
  <c r="AE4277" i="3"/>
  <c r="AE4276" i="3"/>
  <c r="AE4275" i="3"/>
  <c r="AE4274" i="3"/>
  <c r="AE4273" i="3"/>
  <c r="AE4272" i="3"/>
  <c r="AE4271" i="3"/>
  <c r="AE4270" i="3"/>
  <c r="AE4269" i="3"/>
  <c r="AE4268" i="3"/>
  <c r="AE4267" i="3"/>
  <c r="AE4266" i="3"/>
  <c r="AE4265" i="3"/>
  <c r="AE4264" i="3"/>
  <c r="AE4263" i="3"/>
  <c r="AE4262" i="3"/>
  <c r="AE4261" i="3"/>
  <c r="AE4260" i="3"/>
  <c r="AE4259" i="3"/>
  <c r="AE4258" i="3"/>
  <c r="AE4257" i="3"/>
  <c r="AE4256" i="3"/>
  <c r="AE4255" i="3"/>
  <c r="AE4254" i="3"/>
  <c r="AE4253" i="3"/>
  <c r="AE4252" i="3"/>
  <c r="AE4251" i="3"/>
  <c r="AE4250" i="3"/>
  <c r="AE4249" i="3"/>
  <c r="AE4248" i="3"/>
  <c r="AE4247" i="3"/>
  <c r="AE4246" i="3"/>
  <c r="AE4245" i="3"/>
  <c r="AE4244" i="3"/>
  <c r="AE4243" i="3"/>
  <c r="AE4242" i="3"/>
  <c r="AE4241" i="3"/>
  <c r="AE4240" i="3"/>
  <c r="AE4239" i="3"/>
  <c r="AE4238" i="3"/>
  <c r="AE4237" i="3"/>
  <c r="AE4236" i="3"/>
  <c r="AE4235" i="3"/>
  <c r="AE4234" i="3"/>
  <c r="AE4233" i="3"/>
  <c r="AE4232" i="3"/>
  <c r="AE4231" i="3"/>
  <c r="AE4230" i="3"/>
  <c r="AE4229" i="3"/>
  <c r="AE4228" i="3"/>
  <c r="AE4227" i="3"/>
  <c r="AE4226" i="3"/>
  <c r="AE4225" i="3"/>
  <c r="AE4224" i="3"/>
  <c r="AE4223" i="3"/>
  <c r="AE4222" i="3"/>
  <c r="AE4221" i="3"/>
  <c r="AE4220" i="3"/>
  <c r="AE4219" i="3"/>
  <c r="AE4218" i="3"/>
  <c r="AE4217" i="3"/>
  <c r="AE4216" i="3"/>
  <c r="AE4215" i="3"/>
  <c r="AE4214" i="3"/>
  <c r="AE4213" i="3"/>
  <c r="AE4212" i="3"/>
  <c r="AE4211" i="3"/>
  <c r="AE4210" i="3"/>
  <c r="AE4209" i="3"/>
  <c r="AE4208" i="3"/>
  <c r="AE4207" i="3"/>
  <c r="AE4206" i="3"/>
  <c r="AE4205" i="3"/>
  <c r="AE4204" i="3"/>
  <c r="AE4203" i="3"/>
  <c r="AE4202" i="3"/>
  <c r="AE4201" i="3"/>
  <c r="AE4200" i="3"/>
  <c r="AE4199" i="3"/>
  <c r="AE4198" i="3"/>
  <c r="AE4197" i="3"/>
  <c r="AE4196" i="3"/>
  <c r="AE4195" i="3"/>
  <c r="AE4194" i="3"/>
  <c r="AE4193" i="3"/>
  <c r="AE4192" i="3"/>
  <c r="AE4191" i="3"/>
  <c r="AE4190" i="3"/>
  <c r="AE4189" i="3"/>
  <c r="AE4188" i="3"/>
  <c r="AE4187" i="3"/>
  <c r="AE4186" i="3"/>
  <c r="AE4185" i="3"/>
  <c r="AE4184" i="3"/>
  <c r="AE4183" i="3"/>
  <c r="AE4182" i="3"/>
  <c r="AE4181" i="3"/>
  <c r="AE4180" i="3"/>
  <c r="AE4179" i="3"/>
  <c r="AE4178" i="3"/>
  <c r="AE4177" i="3"/>
  <c r="AE4176" i="3"/>
  <c r="AE4175" i="3"/>
  <c r="AE4174" i="3"/>
  <c r="AE4173" i="3"/>
  <c r="AE4172" i="3"/>
  <c r="AE4171" i="3"/>
  <c r="AE4170" i="3"/>
  <c r="AE4169" i="3"/>
  <c r="AE4168" i="3"/>
  <c r="AE4167" i="3"/>
  <c r="AE4166" i="3"/>
  <c r="AE4165" i="3"/>
  <c r="AE4164" i="3"/>
  <c r="AE4163" i="3"/>
  <c r="AE4162" i="3"/>
  <c r="AE4161" i="3"/>
  <c r="AE4160" i="3"/>
  <c r="AE4159" i="3"/>
  <c r="AE4158" i="3"/>
  <c r="AE4157" i="3"/>
  <c r="AE4156" i="3"/>
  <c r="AE4155" i="3"/>
  <c r="AE4154" i="3"/>
  <c r="AE4153" i="3"/>
  <c r="AE4152" i="3"/>
  <c r="AE4151" i="3"/>
  <c r="AE4150" i="3"/>
  <c r="AE4149" i="3"/>
  <c r="AE4148" i="3"/>
  <c r="AE4147" i="3"/>
  <c r="AE4146" i="3"/>
  <c r="AE4145" i="3"/>
  <c r="AE4144" i="3"/>
  <c r="AE4143" i="3"/>
  <c r="AE4142" i="3"/>
  <c r="AE4141" i="3"/>
  <c r="AE4140" i="3"/>
  <c r="AE4139" i="3"/>
  <c r="AE4138" i="3"/>
  <c r="AE4137" i="3"/>
  <c r="AE4136" i="3"/>
  <c r="AE4135" i="3"/>
  <c r="AE4134" i="3"/>
  <c r="AE4133" i="3"/>
  <c r="AE4132" i="3"/>
  <c r="AE4131" i="3"/>
  <c r="AE4130" i="3"/>
  <c r="AE4129" i="3"/>
  <c r="AE4128" i="3"/>
  <c r="AE4127" i="3"/>
  <c r="AE4126" i="3"/>
  <c r="AE4125" i="3"/>
  <c r="AE4124" i="3"/>
  <c r="AE4123" i="3"/>
  <c r="AE4122" i="3"/>
  <c r="AE4121" i="3"/>
  <c r="AE4120" i="3"/>
  <c r="AE4119" i="3"/>
  <c r="AE4118" i="3"/>
  <c r="AE4117" i="3"/>
  <c r="AE4116" i="3"/>
  <c r="AE4115" i="3"/>
  <c r="AE4114" i="3"/>
  <c r="AE4113" i="3"/>
  <c r="AE4112" i="3"/>
  <c r="AE4111" i="3"/>
  <c r="AE4110" i="3"/>
  <c r="AE4109" i="3"/>
  <c r="AE4108" i="3"/>
  <c r="AE4107" i="3"/>
  <c r="AE4106" i="3"/>
  <c r="AE4105" i="3"/>
  <c r="AE4104" i="3"/>
  <c r="AE4103" i="3"/>
  <c r="AE4102" i="3"/>
  <c r="AE4101" i="3"/>
  <c r="AE4100" i="3"/>
  <c r="AE4099" i="3"/>
  <c r="AE4098" i="3"/>
  <c r="AE4097" i="3"/>
  <c r="AE4096" i="3"/>
  <c r="AE4095" i="3"/>
  <c r="AE4094" i="3"/>
  <c r="AE4093" i="3"/>
  <c r="AE4092" i="3"/>
  <c r="AE4091" i="3"/>
  <c r="AE4090" i="3"/>
  <c r="AE4089" i="3"/>
  <c r="AE4088" i="3"/>
  <c r="AE4087" i="3"/>
  <c r="AE4086" i="3"/>
  <c r="AE4085" i="3"/>
  <c r="AE4084" i="3"/>
  <c r="AE4083" i="3"/>
  <c r="AE4082" i="3"/>
  <c r="AE4081" i="3"/>
  <c r="AE4080" i="3"/>
  <c r="AE4079" i="3"/>
  <c r="AE4078" i="3"/>
  <c r="AE4077" i="3"/>
  <c r="AE4076" i="3"/>
  <c r="AE4075" i="3"/>
  <c r="AE4074" i="3"/>
  <c r="AE4073" i="3"/>
  <c r="AE4072" i="3"/>
  <c r="AE4071" i="3"/>
  <c r="AE4070" i="3"/>
  <c r="AE4069" i="3"/>
  <c r="AE4068" i="3"/>
  <c r="AE4067" i="3"/>
  <c r="AE4066" i="3"/>
  <c r="AE4065" i="3"/>
  <c r="AE4064" i="3"/>
  <c r="AE4063" i="3"/>
  <c r="AE4062" i="3"/>
  <c r="AE4061" i="3"/>
  <c r="AE4060" i="3"/>
  <c r="AE4059" i="3"/>
  <c r="AE4058" i="3"/>
  <c r="AE4057" i="3"/>
  <c r="AE4056" i="3"/>
  <c r="AE4055" i="3"/>
  <c r="AE4054" i="3"/>
  <c r="AE4053" i="3"/>
  <c r="AE4052" i="3"/>
  <c r="AE4051" i="3"/>
  <c r="AE4050" i="3"/>
  <c r="AE4049" i="3"/>
  <c r="AE4048" i="3"/>
  <c r="AE4047" i="3"/>
  <c r="AE4046" i="3"/>
  <c r="AE4045" i="3"/>
  <c r="AE4044" i="3"/>
  <c r="AE4043" i="3"/>
  <c r="AE4042" i="3"/>
  <c r="AE4041" i="3"/>
  <c r="AE4040" i="3"/>
  <c r="AE4039" i="3"/>
  <c r="AE4038" i="3"/>
  <c r="AE4037" i="3"/>
  <c r="AE4036" i="3"/>
  <c r="AE4035" i="3"/>
  <c r="AE4034" i="3"/>
  <c r="AE4033" i="3"/>
  <c r="AE4032" i="3"/>
  <c r="AE4031" i="3"/>
  <c r="AE4030" i="3"/>
  <c r="AE4029" i="3"/>
  <c r="AE4028" i="3"/>
  <c r="AE4027" i="3"/>
  <c r="AE4026" i="3"/>
  <c r="AE4025" i="3"/>
  <c r="AE4024" i="3"/>
  <c r="AE4023" i="3"/>
  <c r="AE4022" i="3"/>
  <c r="AE4021" i="3"/>
  <c r="AE4020" i="3"/>
  <c r="AE4019" i="3"/>
  <c r="AE4018" i="3"/>
  <c r="AE4017" i="3"/>
  <c r="AE4016" i="3"/>
  <c r="AE4015" i="3"/>
  <c r="AE4014" i="3"/>
  <c r="AE4013" i="3"/>
  <c r="AE4012" i="3"/>
  <c r="AE4011" i="3"/>
  <c r="AE4010" i="3"/>
  <c r="AE4009" i="3"/>
  <c r="AE4008" i="3"/>
  <c r="AE4007" i="3"/>
  <c r="AE4006" i="3"/>
  <c r="AE4005" i="3"/>
  <c r="AE4004" i="3"/>
  <c r="AE4003" i="3"/>
  <c r="AE4002" i="3"/>
  <c r="AE4001" i="3"/>
  <c r="AE4000" i="3"/>
  <c r="AE3999" i="3"/>
  <c r="AE3998" i="3"/>
  <c r="AE3997" i="3"/>
  <c r="AE3996" i="3"/>
  <c r="AE3995" i="3"/>
  <c r="AE3994" i="3"/>
  <c r="AE3993" i="3"/>
  <c r="AE3992" i="3"/>
  <c r="AE3991" i="3"/>
  <c r="AE3990" i="3"/>
  <c r="AE3989" i="3"/>
  <c r="AE3988" i="3"/>
  <c r="AE3987" i="3"/>
  <c r="AE3986" i="3"/>
  <c r="AE3985" i="3"/>
  <c r="AE3984" i="3"/>
  <c r="AE3983" i="3"/>
  <c r="AE3982" i="3"/>
  <c r="AE3981" i="3"/>
  <c r="AE3980" i="3"/>
  <c r="AE3979" i="3"/>
  <c r="AE3978" i="3"/>
  <c r="AE3977" i="3"/>
  <c r="AE3976" i="3"/>
  <c r="AE3975" i="3"/>
  <c r="AE3974" i="3"/>
  <c r="AE3973" i="3"/>
  <c r="AE3972" i="3"/>
  <c r="AE3971" i="3"/>
  <c r="AE3970" i="3"/>
  <c r="AE3969" i="3"/>
  <c r="AE3968" i="3"/>
  <c r="AE3967" i="3"/>
  <c r="AE3966" i="3"/>
  <c r="AE3965" i="3"/>
  <c r="AE3964" i="3"/>
  <c r="AE3963" i="3"/>
  <c r="AE3962" i="3"/>
  <c r="AE3961" i="3"/>
  <c r="AE3960" i="3"/>
  <c r="AE3959" i="3"/>
  <c r="AE3958" i="3"/>
  <c r="AE3957" i="3"/>
  <c r="AE3956" i="3"/>
  <c r="AE3955" i="3"/>
  <c r="AE3954" i="3"/>
  <c r="AE3953" i="3"/>
  <c r="AE3952" i="3"/>
  <c r="AE3951" i="3"/>
  <c r="AE3950" i="3"/>
  <c r="AE3949" i="3"/>
  <c r="AE3948" i="3"/>
  <c r="AE3947" i="3"/>
  <c r="AE3946" i="3"/>
  <c r="AE3945" i="3"/>
  <c r="AE3944" i="3"/>
  <c r="AE3943" i="3"/>
  <c r="AE3942" i="3"/>
  <c r="AE3941" i="3"/>
  <c r="AE3940" i="3"/>
  <c r="AE3939" i="3"/>
  <c r="AE3938" i="3"/>
  <c r="AE3937" i="3"/>
  <c r="AE3936" i="3"/>
  <c r="AE3935" i="3"/>
  <c r="AE3934" i="3"/>
  <c r="AE3933" i="3"/>
  <c r="AE3932" i="3"/>
  <c r="AE3931" i="3"/>
  <c r="AE3930" i="3"/>
  <c r="AE3929" i="3"/>
  <c r="AE3928" i="3"/>
  <c r="AE3927" i="3"/>
  <c r="AE3926" i="3"/>
  <c r="AE3925" i="3"/>
  <c r="AE3924" i="3"/>
  <c r="AE3923" i="3"/>
  <c r="AE3922" i="3"/>
  <c r="AE3921" i="3"/>
  <c r="AE3920" i="3"/>
  <c r="AE3919" i="3"/>
  <c r="AE3918" i="3"/>
  <c r="AE3917" i="3"/>
  <c r="AE3916" i="3"/>
  <c r="AE3915" i="3"/>
  <c r="AE3914" i="3"/>
  <c r="AE3913" i="3"/>
  <c r="AE3912" i="3"/>
  <c r="AE3911" i="3"/>
  <c r="AE3910" i="3"/>
  <c r="AE3909" i="3"/>
  <c r="AE3908" i="3"/>
  <c r="AE3907" i="3"/>
  <c r="AE3906" i="3"/>
  <c r="AE3905" i="3"/>
  <c r="AE3904" i="3"/>
  <c r="AE3903" i="3"/>
  <c r="AE3902" i="3"/>
  <c r="AE3901" i="3"/>
  <c r="AE3900" i="3"/>
  <c r="AE3899" i="3"/>
  <c r="AE3898" i="3"/>
  <c r="AE3897" i="3"/>
  <c r="AE3896" i="3"/>
  <c r="AE3895" i="3"/>
  <c r="AE3894" i="3"/>
  <c r="AE3893" i="3"/>
  <c r="AE3892" i="3"/>
  <c r="AE3891" i="3"/>
  <c r="AE3890" i="3"/>
  <c r="AE3889" i="3"/>
  <c r="AE3888" i="3"/>
  <c r="AE3887" i="3"/>
  <c r="AE3886" i="3"/>
  <c r="AE3885" i="3"/>
  <c r="AE3884" i="3"/>
  <c r="AE3883" i="3"/>
  <c r="AE3882" i="3"/>
  <c r="AE3881" i="3"/>
  <c r="AE3880" i="3"/>
  <c r="AE3879" i="3"/>
  <c r="AE3878" i="3"/>
  <c r="AE3877" i="3"/>
  <c r="AE3876" i="3"/>
  <c r="AE3875" i="3"/>
  <c r="AE3874" i="3"/>
  <c r="AE3873" i="3"/>
  <c r="AE3872" i="3"/>
  <c r="AE3871" i="3"/>
  <c r="AE3870" i="3"/>
  <c r="AE3869" i="3"/>
  <c r="AE3868" i="3"/>
  <c r="AE3867" i="3"/>
  <c r="AE3866" i="3"/>
  <c r="AE3865" i="3"/>
  <c r="AE3864" i="3"/>
  <c r="AE3863" i="3"/>
  <c r="AE3862" i="3"/>
  <c r="AE3861" i="3"/>
  <c r="AE3860" i="3"/>
  <c r="AE3859" i="3"/>
  <c r="AE3858" i="3"/>
  <c r="AE3857" i="3"/>
  <c r="AE3856" i="3"/>
  <c r="AE3855" i="3"/>
  <c r="AE3854" i="3"/>
  <c r="AE3853" i="3"/>
  <c r="AE3852" i="3"/>
  <c r="AE3851" i="3"/>
  <c r="AE3850" i="3"/>
  <c r="AE3849" i="3"/>
  <c r="AE3848" i="3"/>
  <c r="AE3847" i="3"/>
  <c r="AE3846" i="3"/>
  <c r="AE3845" i="3"/>
  <c r="AE3844" i="3"/>
  <c r="AE3843" i="3"/>
  <c r="AE3842" i="3"/>
  <c r="AE3841" i="3"/>
  <c r="AE3840" i="3"/>
  <c r="AE3839" i="3"/>
  <c r="AE3838" i="3"/>
  <c r="AE3837" i="3"/>
  <c r="AE3836" i="3"/>
  <c r="AE3835" i="3"/>
  <c r="AE3834" i="3"/>
  <c r="AE3833" i="3"/>
  <c r="AE3832" i="3"/>
  <c r="AE3831" i="3"/>
  <c r="AE3830" i="3"/>
  <c r="AE3829" i="3"/>
  <c r="AE3828" i="3"/>
  <c r="AE3827" i="3"/>
  <c r="AE3826" i="3"/>
  <c r="AE3825" i="3"/>
  <c r="AE3824" i="3"/>
  <c r="AE3823" i="3"/>
  <c r="AE3822" i="3"/>
  <c r="AE3821" i="3"/>
  <c r="AE3820" i="3"/>
  <c r="AE3819" i="3"/>
  <c r="AE3818" i="3"/>
  <c r="AE3817" i="3"/>
  <c r="AE3816" i="3"/>
  <c r="AE3815" i="3"/>
  <c r="AE3814" i="3"/>
  <c r="AE3813" i="3"/>
  <c r="AE3812" i="3"/>
  <c r="AE3811" i="3"/>
  <c r="AE3810" i="3"/>
  <c r="AE3809" i="3"/>
  <c r="AE3808" i="3"/>
  <c r="AE3807" i="3"/>
  <c r="AE3806" i="3"/>
  <c r="AE3805" i="3"/>
  <c r="AE3804" i="3"/>
  <c r="AE3803" i="3"/>
  <c r="AE3802" i="3"/>
  <c r="AE3801" i="3"/>
  <c r="AE3800" i="3"/>
  <c r="AE3799" i="3"/>
  <c r="AE3798" i="3"/>
  <c r="AE3797" i="3"/>
  <c r="AE3796" i="3"/>
  <c r="AE3795" i="3"/>
  <c r="AE3794" i="3"/>
  <c r="AE3793" i="3"/>
  <c r="AE3792" i="3"/>
  <c r="AE3791" i="3"/>
  <c r="AE3790" i="3"/>
  <c r="AE3789" i="3"/>
  <c r="AE3788" i="3"/>
  <c r="AE3787" i="3"/>
  <c r="AE3786" i="3"/>
  <c r="AE3785" i="3"/>
  <c r="AE3784" i="3"/>
  <c r="AE3783" i="3"/>
  <c r="AE3782" i="3"/>
  <c r="AE3781" i="3"/>
  <c r="AE3780" i="3"/>
  <c r="AE3779" i="3"/>
  <c r="AE3778" i="3"/>
  <c r="AE3777" i="3"/>
  <c r="AE3776" i="3"/>
  <c r="AE3775" i="3"/>
  <c r="AE3774" i="3"/>
  <c r="AE3773" i="3"/>
  <c r="AE3772" i="3"/>
  <c r="AE3771" i="3"/>
  <c r="AE3770" i="3"/>
  <c r="AE3769" i="3"/>
  <c r="AE3768" i="3"/>
  <c r="AE3767" i="3"/>
  <c r="AE3766" i="3"/>
  <c r="AE3765" i="3"/>
  <c r="AE3764" i="3"/>
  <c r="AE3763" i="3"/>
  <c r="AE3762" i="3"/>
  <c r="AE3761" i="3"/>
  <c r="AE3760" i="3"/>
  <c r="AE3759" i="3"/>
  <c r="AE3758" i="3"/>
  <c r="AE3757" i="3"/>
  <c r="AE3756" i="3"/>
  <c r="AE3755" i="3"/>
  <c r="AE3754" i="3"/>
  <c r="AE3753" i="3"/>
  <c r="AE3752" i="3"/>
  <c r="AE3751" i="3"/>
  <c r="AE3750" i="3"/>
  <c r="AE3749" i="3"/>
  <c r="AE3748" i="3"/>
  <c r="AE3747" i="3"/>
  <c r="AE3746" i="3"/>
  <c r="AE3745" i="3"/>
  <c r="AE3744" i="3"/>
  <c r="AE3743" i="3"/>
  <c r="AE3742" i="3"/>
  <c r="AE3741" i="3"/>
  <c r="AE3740" i="3"/>
  <c r="AE3739" i="3"/>
  <c r="AE3738" i="3"/>
  <c r="AE3737" i="3"/>
  <c r="AE3736" i="3"/>
  <c r="AE3735" i="3"/>
  <c r="AE3734" i="3"/>
  <c r="AE3733" i="3"/>
  <c r="AE3732" i="3"/>
  <c r="AE3731" i="3"/>
  <c r="AE3730" i="3"/>
  <c r="AE3729" i="3"/>
  <c r="AE3728" i="3"/>
  <c r="AE3727" i="3"/>
  <c r="AE3726" i="3"/>
  <c r="AE3725" i="3"/>
  <c r="AE3724" i="3"/>
  <c r="AE3723" i="3"/>
  <c r="AE3722" i="3"/>
  <c r="AE3721" i="3"/>
  <c r="AE3720" i="3"/>
  <c r="AE3719" i="3"/>
  <c r="AE3718" i="3"/>
  <c r="AE3717" i="3"/>
  <c r="AE3716" i="3"/>
  <c r="AE3715" i="3"/>
  <c r="AE3714" i="3"/>
  <c r="AE3713" i="3"/>
  <c r="AE3712" i="3"/>
  <c r="AE3711" i="3"/>
  <c r="AE3710" i="3"/>
  <c r="AE3709" i="3"/>
  <c r="AE3708" i="3"/>
  <c r="AE3707" i="3"/>
  <c r="AE3706" i="3"/>
  <c r="AE3705" i="3"/>
  <c r="AE3704" i="3"/>
  <c r="AE3703" i="3"/>
  <c r="AE3702" i="3"/>
  <c r="AE3701" i="3"/>
  <c r="AE3700" i="3"/>
  <c r="AE3699" i="3"/>
  <c r="AE3698" i="3"/>
  <c r="AE3697" i="3"/>
  <c r="AE3696" i="3"/>
  <c r="AE3695" i="3"/>
  <c r="AE3694" i="3"/>
  <c r="AE3693" i="3"/>
  <c r="AE3692" i="3"/>
  <c r="AE3691" i="3"/>
  <c r="AE3690" i="3"/>
  <c r="AE3689" i="3"/>
  <c r="AE3688" i="3"/>
  <c r="AE3687" i="3"/>
  <c r="AE3686" i="3"/>
  <c r="AE3685" i="3"/>
  <c r="AE3684" i="3"/>
  <c r="AE3683" i="3"/>
  <c r="AE3682" i="3"/>
  <c r="AE3681" i="3"/>
  <c r="AE3680" i="3"/>
  <c r="AE3679" i="3"/>
  <c r="AE3678" i="3"/>
  <c r="AE3677" i="3"/>
  <c r="AE3676" i="3"/>
  <c r="AE3675" i="3"/>
  <c r="AE3674" i="3"/>
  <c r="AE3673" i="3"/>
  <c r="AE3672" i="3"/>
  <c r="AE3671" i="3"/>
  <c r="AE3670" i="3"/>
  <c r="AE3669" i="3"/>
  <c r="AE3668" i="3"/>
  <c r="AE3667" i="3"/>
  <c r="AE3666" i="3"/>
  <c r="AE3665" i="3"/>
  <c r="AE3664" i="3"/>
  <c r="AE3663" i="3"/>
  <c r="AE3662" i="3"/>
  <c r="AE3661" i="3"/>
  <c r="AE3660" i="3"/>
  <c r="AE3659" i="3"/>
  <c r="AE3658" i="3"/>
  <c r="AE3657" i="3"/>
  <c r="AE3656" i="3"/>
  <c r="AE3655" i="3"/>
  <c r="AE3654" i="3"/>
  <c r="AE3653" i="3"/>
  <c r="AE3652" i="3"/>
  <c r="AE3651" i="3"/>
  <c r="AE3650" i="3"/>
  <c r="AE3649" i="3"/>
  <c r="AE3648" i="3"/>
  <c r="AE3647" i="3"/>
  <c r="AE3646" i="3"/>
  <c r="AE3645" i="3"/>
  <c r="AE3644" i="3"/>
  <c r="AE3643" i="3"/>
  <c r="AE3642" i="3"/>
  <c r="AE3641" i="3"/>
  <c r="AE3640" i="3"/>
  <c r="AE3639" i="3"/>
  <c r="AE3638" i="3"/>
  <c r="AE3637" i="3"/>
  <c r="AE3636" i="3"/>
  <c r="AE3635" i="3"/>
  <c r="AE3634" i="3"/>
  <c r="AE3633" i="3"/>
  <c r="AE3632" i="3"/>
  <c r="AE3631" i="3"/>
  <c r="AE3630" i="3"/>
  <c r="AE3629" i="3"/>
  <c r="AE3628" i="3"/>
  <c r="AE3627" i="3"/>
  <c r="AE3626" i="3"/>
  <c r="AE3625" i="3"/>
  <c r="AE3624" i="3"/>
  <c r="AE3623" i="3"/>
  <c r="AE3622" i="3"/>
  <c r="AE3621" i="3"/>
  <c r="AE3620" i="3"/>
  <c r="AE3619" i="3"/>
  <c r="AE3618" i="3"/>
  <c r="AE3617" i="3"/>
  <c r="AE3616" i="3"/>
  <c r="AE3615" i="3"/>
  <c r="AE3614" i="3"/>
  <c r="AE3613" i="3"/>
  <c r="AE3612" i="3"/>
  <c r="AE3611" i="3"/>
  <c r="AE3610" i="3"/>
  <c r="AE3609" i="3"/>
  <c r="AE3608" i="3"/>
  <c r="AE3607" i="3"/>
  <c r="AE3606" i="3"/>
  <c r="AE3605" i="3"/>
  <c r="AE3604" i="3"/>
  <c r="AE3603" i="3"/>
  <c r="AE3602" i="3"/>
  <c r="AE3601" i="3"/>
  <c r="AE3600" i="3"/>
  <c r="AE3599" i="3"/>
  <c r="AE3598" i="3"/>
  <c r="AE3597" i="3"/>
  <c r="AE3596" i="3"/>
  <c r="AE3595" i="3"/>
  <c r="AE3594" i="3"/>
  <c r="AE3593" i="3"/>
  <c r="AE3592" i="3"/>
  <c r="AE3591" i="3"/>
  <c r="AE3590" i="3"/>
  <c r="AE3589" i="3"/>
  <c r="AE3588" i="3"/>
  <c r="AE3587" i="3"/>
  <c r="AE3586" i="3"/>
  <c r="AE3585" i="3"/>
  <c r="AE3584" i="3"/>
  <c r="AE3583" i="3"/>
  <c r="AE3582" i="3"/>
  <c r="AE3581" i="3"/>
  <c r="AE3580" i="3"/>
  <c r="AE3579" i="3"/>
  <c r="AE3578" i="3"/>
  <c r="AE3577" i="3"/>
  <c r="AE3576" i="3"/>
  <c r="AE3575" i="3"/>
  <c r="AE3574" i="3"/>
  <c r="AE3573" i="3"/>
  <c r="AE3572" i="3"/>
  <c r="AE3571" i="3"/>
  <c r="AE3570" i="3"/>
  <c r="AE3569" i="3"/>
  <c r="AE3568" i="3"/>
  <c r="AE3567" i="3"/>
  <c r="AE3566" i="3"/>
  <c r="AE3565" i="3"/>
  <c r="AE3564" i="3"/>
  <c r="AE3563" i="3"/>
  <c r="AE3562" i="3"/>
  <c r="AE3561" i="3"/>
  <c r="AE3560" i="3"/>
  <c r="AE3559" i="3"/>
  <c r="AE3558" i="3"/>
  <c r="AE3557" i="3"/>
  <c r="AE3556" i="3"/>
  <c r="AE3555" i="3"/>
  <c r="AE3554" i="3"/>
  <c r="AE3553" i="3"/>
  <c r="AE3552" i="3"/>
  <c r="AE3551" i="3"/>
  <c r="AE3550" i="3"/>
  <c r="AE3549" i="3"/>
  <c r="AE3548" i="3"/>
  <c r="AE3547" i="3"/>
  <c r="AE3546" i="3"/>
  <c r="AE3545" i="3"/>
  <c r="AE3544" i="3"/>
  <c r="AE3543" i="3"/>
  <c r="AE3542" i="3"/>
  <c r="AE3541" i="3"/>
  <c r="AE3540" i="3"/>
  <c r="AE3539" i="3"/>
  <c r="AE3538" i="3"/>
  <c r="AE3537" i="3"/>
  <c r="AE3536" i="3"/>
  <c r="AE3535" i="3"/>
  <c r="AE3534" i="3"/>
  <c r="AE3533" i="3"/>
  <c r="AE3532" i="3"/>
  <c r="AE3531" i="3"/>
  <c r="AE3530" i="3"/>
  <c r="AE3529" i="3"/>
  <c r="AE3528" i="3"/>
  <c r="AE3527" i="3"/>
  <c r="AE3526" i="3"/>
  <c r="AE3525" i="3"/>
  <c r="AE3524" i="3"/>
  <c r="AA3524" i="3"/>
  <c r="AB3524" i="3" s="1"/>
  <c r="AC3524" i="3" s="1"/>
  <c r="Z3524" i="3"/>
  <c r="AE3523" i="3"/>
  <c r="AA3523" i="3"/>
  <c r="AB3523" i="3" s="1"/>
  <c r="AC3523" i="3" s="1"/>
  <c r="Z3523" i="3"/>
  <c r="AE3522" i="3"/>
  <c r="AA3522" i="3"/>
  <c r="AB3522" i="3" s="1"/>
  <c r="AC3522" i="3" s="1"/>
  <c r="Z3522" i="3"/>
  <c r="AE3521" i="3"/>
  <c r="AA3521" i="3"/>
  <c r="AB3521" i="3" s="1"/>
  <c r="AC3521" i="3" s="1"/>
  <c r="Z3521" i="3"/>
  <c r="AE3520" i="3"/>
  <c r="AA3520" i="3"/>
  <c r="AB3520" i="3" s="1"/>
  <c r="AC3520" i="3" s="1"/>
  <c r="Z3520" i="3"/>
  <c r="AE3519" i="3"/>
  <c r="AA3519" i="3"/>
  <c r="AB3519" i="3" s="1"/>
  <c r="AC3519" i="3" s="1"/>
  <c r="Z3519" i="3"/>
  <c r="AE3518" i="3"/>
  <c r="AA3518" i="3"/>
  <c r="AB3518" i="3" s="1"/>
  <c r="AC3518" i="3" s="1"/>
  <c r="Z3518" i="3"/>
  <c r="AE3517" i="3"/>
  <c r="AA3517" i="3"/>
  <c r="AB3517" i="3" s="1"/>
  <c r="AC3517" i="3" s="1"/>
  <c r="Z3517" i="3"/>
  <c r="AE3516" i="3"/>
  <c r="AA3516" i="3"/>
  <c r="AB3516" i="3" s="1"/>
  <c r="AC3516" i="3" s="1"/>
  <c r="Z3516" i="3"/>
  <c r="AE3515" i="3"/>
  <c r="AA3515" i="3"/>
  <c r="AB3515" i="3" s="1"/>
  <c r="AC3515" i="3" s="1"/>
  <c r="Z3515" i="3"/>
  <c r="AE3514" i="3"/>
  <c r="AA3514" i="3"/>
  <c r="AB3514" i="3" s="1"/>
  <c r="AC3514" i="3" s="1"/>
  <c r="Z3514" i="3"/>
  <c r="AE3513" i="3"/>
  <c r="AA3513" i="3"/>
  <c r="AB3513" i="3" s="1"/>
  <c r="AC3513" i="3" s="1"/>
  <c r="Z3513" i="3"/>
  <c r="AE3512" i="3"/>
  <c r="AA3512" i="3"/>
  <c r="AB3512" i="3" s="1"/>
  <c r="AC3512" i="3" s="1"/>
  <c r="Z3512" i="3"/>
  <c r="AE3511" i="3"/>
  <c r="AA3511" i="3"/>
  <c r="AB3511" i="3" s="1"/>
  <c r="AC3511" i="3" s="1"/>
  <c r="Z3511" i="3"/>
  <c r="AE3510" i="3"/>
  <c r="AA3510" i="3"/>
  <c r="AB3510" i="3" s="1"/>
  <c r="AC3510" i="3" s="1"/>
  <c r="Z3510" i="3"/>
  <c r="AE3509" i="3"/>
  <c r="AA3509" i="3"/>
  <c r="AB3509" i="3" s="1"/>
  <c r="AC3509" i="3" s="1"/>
  <c r="Z3509" i="3"/>
  <c r="AE3508" i="3"/>
  <c r="AA3508" i="3"/>
  <c r="AB3508" i="3" s="1"/>
  <c r="AC3508" i="3" s="1"/>
  <c r="Z3508" i="3"/>
  <c r="AE3507" i="3"/>
  <c r="AA3507" i="3"/>
  <c r="AB3507" i="3" s="1"/>
  <c r="AC3507" i="3" s="1"/>
  <c r="Z3507" i="3"/>
  <c r="AE3506" i="3"/>
  <c r="AA3506" i="3"/>
  <c r="AB3506" i="3" s="1"/>
  <c r="AC3506" i="3" s="1"/>
  <c r="Z3506" i="3"/>
  <c r="AE3505" i="3"/>
  <c r="AA3505" i="3"/>
  <c r="AB3505" i="3" s="1"/>
  <c r="AC3505" i="3" s="1"/>
  <c r="Z3505" i="3"/>
  <c r="AE3504" i="3"/>
  <c r="AA3504" i="3"/>
  <c r="AB3504" i="3" s="1"/>
  <c r="AC3504" i="3" s="1"/>
  <c r="Z3504" i="3"/>
  <c r="AE3503" i="3"/>
  <c r="AA3503" i="3"/>
  <c r="AB3503" i="3" s="1"/>
  <c r="AC3503" i="3" s="1"/>
  <c r="Z3503" i="3"/>
  <c r="AE3502" i="3"/>
  <c r="AA3502" i="3"/>
  <c r="AB3502" i="3" s="1"/>
  <c r="AC3502" i="3" s="1"/>
  <c r="Z3502" i="3"/>
  <c r="AE3501" i="3"/>
  <c r="AA3501" i="3"/>
  <c r="AB3501" i="3" s="1"/>
  <c r="AC3501" i="3" s="1"/>
  <c r="Z3501" i="3"/>
  <c r="AE3500" i="3"/>
  <c r="AA3500" i="3"/>
  <c r="AB3500" i="3" s="1"/>
  <c r="AC3500" i="3" s="1"/>
  <c r="Z3500" i="3"/>
  <c r="AE3499" i="3"/>
  <c r="AA3499" i="3"/>
  <c r="AB3499" i="3" s="1"/>
  <c r="AC3499" i="3" s="1"/>
  <c r="Z3499" i="3"/>
  <c r="AE3498" i="3"/>
  <c r="AA3498" i="3"/>
  <c r="AB3498" i="3" s="1"/>
  <c r="AC3498" i="3" s="1"/>
  <c r="Z3498" i="3"/>
  <c r="AE3497" i="3"/>
  <c r="AA3497" i="3"/>
  <c r="AB3497" i="3" s="1"/>
  <c r="AC3497" i="3" s="1"/>
  <c r="Z3497" i="3"/>
  <c r="AE3496" i="3"/>
  <c r="AA3496" i="3"/>
  <c r="AB3496" i="3" s="1"/>
  <c r="AC3496" i="3" s="1"/>
  <c r="Z3496" i="3"/>
  <c r="AE3495" i="3"/>
  <c r="AA3495" i="3"/>
  <c r="AB3495" i="3" s="1"/>
  <c r="AC3495" i="3" s="1"/>
  <c r="Z3495" i="3"/>
  <c r="AE3494" i="3"/>
  <c r="AA3494" i="3"/>
  <c r="AB3494" i="3" s="1"/>
  <c r="AC3494" i="3" s="1"/>
  <c r="Z3494" i="3"/>
  <c r="AE3493" i="3"/>
  <c r="AA3493" i="3"/>
  <c r="AB3493" i="3" s="1"/>
  <c r="AC3493" i="3" s="1"/>
  <c r="Z3493" i="3"/>
  <c r="AE3492" i="3"/>
  <c r="AA3492" i="3"/>
  <c r="AB3492" i="3" s="1"/>
  <c r="AC3492" i="3" s="1"/>
  <c r="Z3492" i="3"/>
  <c r="AE3491" i="3"/>
  <c r="AA3491" i="3"/>
  <c r="AB3491" i="3" s="1"/>
  <c r="AC3491" i="3" s="1"/>
  <c r="Z3491" i="3"/>
  <c r="AE3490" i="3"/>
  <c r="AA3490" i="3"/>
  <c r="AB3490" i="3" s="1"/>
  <c r="AC3490" i="3" s="1"/>
  <c r="Z3490" i="3"/>
  <c r="AE3489" i="3"/>
  <c r="AA3489" i="3"/>
  <c r="AB3489" i="3" s="1"/>
  <c r="AC3489" i="3" s="1"/>
  <c r="Z3489" i="3"/>
  <c r="AE3488" i="3"/>
  <c r="AA3488" i="3"/>
  <c r="AB3488" i="3" s="1"/>
  <c r="AC3488" i="3" s="1"/>
  <c r="Z3488" i="3"/>
  <c r="AE3487" i="3"/>
  <c r="AA3487" i="3"/>
  <c r="AB3487" i="3" s="1"/>
  <c r="AC3487" i="3" s="1"/>
  <c r="Z3487" i="3"/>
  <c r="AE3486" i="3"/>
  <c r="AA3486" i="3"/>
  <c r="AB3486" i="3" s="1"/>
  <c r="AC3486" i="3" s="1"/>
  <c r="Z3486" i="3"/>
  <c r="AE3485" i="3"/>
  <c r="AA3485" i="3"/>
  <c r="AB3485" i="3" s="1"/>
  <c r="AC3485" i="3" s="1"/>
  <c r="Z3485" i="3"/>
  <c r="AE3484" i="3"/>
  <c r="AA3484" i="3"/>
  <c r="AB3484" i="3" s="1"/>
  <c r="AC3484" i="3" s="1"/>
  <c r="Z3484" i="3"/>
  <c r="AE3483" i="3"/>
  <c r="AA3483" i="3"/>
  <c r="AB3483" i="3" s="1"/>
  <c r="AC3483" i="3" s="1"/>
  <c r="Z3483" i="3"/>
  <c r="AE3482" i="3"/>
  <c r="AA3482" i="3"/>
  <c r="AB3482" i="3" s="1"/>
  <c r="AC3482" i="3" s="1"/>
  <c r="Z3482" i="3"/>
  <c r="AE3481" i="3"/>
  <c r="AA3481" i="3"/>
  <c r="AB3481" i="3" s="1"/>
  <c r="AC3481" i="3" s="1"/>
  <c r="Z3481" i="3"/>
  <c r="AE3480" i="3"/>
  <c r="AA3480" i="3"/>
  <c r="AB3480" i="3" s="1"/>
  <c r="AC3480" i="3" s="1"/>
  <c r="Z3480" i="3"/>
  <c r="AE3479" i="3"/>
  <c r="AA3479" i="3"/>
  <c r="AB3479" i="3" s="1"/>
  <c r="AC3479" i="3" s="1"/>
  <c r="Z3479" i="3"/>
  <c r="AE3478" i="3"/>
  <c r="AA3478" i="3"/>
  <c r="AB3478" i="3" s="1"/>
  <c r="AC3478" i="3" s="1"/>
  <c r="Z3478" i="3"/>
  <c r="AE3477" i="3"/>
  <c r="AA3477" i="3"/>
  <c r="AB3477" i="3" s="1"/>
  <c r="AC3477" i="3" s="1"/>
  <c r="Z3477" i="3"/>
  <c r="AE3476" i="3"/>
  <c r="AA3476" i="3"/>
  <c r="AB3476" i="3" s="1"/>
  <c r="AC3476" i="3" s="1"/>
  <c r="Z3476" i="3"/>
  <c r="AE3475" i="3"/>
  <c r="AA3475" i="3"/>
  <c r="AB3475" i="3" s="1"/>
  <c r="AC3475" i="3" s="1"/>
  <c r="Z3475" i="3"/>
  <c r="AE3474" i="3"/>
  <c r="AA3474" i="3"/>
  <c r="AB3474" i="3" s="1"/>
  <c r="AC3474" i="3" s="1"/>
  <c r="Z3474" i="3"/>
  <c r="AE3473" i="3"/>
  <c r="AA3473" i="3"/>
  <c r="AB3473" i="3" s="1"/>
  <c r="AC3473" i="3" s="1"/>
  <c r="Z3473" i="3"/>
  <c r="AE3472" i="3"/>
  <c r="AA3472" i="3"/>
  <c r="AB3472" i="3" s="1"/>
  <c r="AC3472" i="3" s="1"/>
  <c r="Z3472" i="3"/>
  <c r="AE3471" i="3"/>
  <c r="AA3471" i="3"/>
  <c r="AB3471" i="3" s="1"/>
  <c r="AC3471" i="3" s="1"/>
  <c r="Z3471" i="3"/>
  <c r="AE3470" i="3"/>
  <c r="AA3470" i="3"/>
  <c r="AB3470" i="3" s="1"/>
  <c r="AC3470" i="3" s="1"/>
  <c r="Z3470" i="3"/>
  <c r="AE3469" i="3"/>
  <c r="AA3469" i="3"/>
  <c r="AB3469" i="3" s="1"/>
  <c r="AC3469" i="3" s="1"/>
  <c r="Z3469" i="3"/>
  <c r="AE3468" i="3"/>
  <c r="AA3468" i="3"/>
  <c r="AB3468" i="3" s="1"/>
  <c r="AC3468" i="3" s="1"/>
  <c r="Z3468" i="3"/>
  <c r="AE3467" i="3"/>
  <c r="AA3467" i="3"/>
  <c r="AB3467" i="3" s="1"/>
  <c r="AC3467" i="3" s="1"/>
  <c r="Z3467" i="3"/>
  <c r="AE3466" i="3"/>
  <c r="AA3466" i="3"/>
  <c r="AB3466" i="3" s="1"/>
  <c r="AC3466" i="3" s="1"/>
  <c r="Z3466" i="3"/>
  <c r="AE3465" i="3"/>
  <c r="AA3465" i="3"/>
  <c r="AB3465" i="3" s="1"/>
  <c r="AC3465" i="3" s="1"/>
  <c r="Z3465" i="3"/>
  <c r="AE3464" i="3"/>
  <c r="AA3464" i="3"/>
  <c r="AB3464" i="3" s="1"/>
  <c r="AC3464" i="3" s="1"/>
  <c r="Z3464" i="3"/>
  <c r="AE3463" i="3"/>
  <c r="AA3463" i="3"/>
  <c r="AB3463" i="3" s="1"/>
  <c r="AC3463" i="3" s="1"/>
  <c r="Z3463" i="3"/>
  <c r="AE3462" i="3"/>
  <c r="AA3462" i="3"/>
  <c r="AB3462" i="3" s="1"/>
  <c r="AC3462" i="3" s="1"/>
  <c r="Z3462" i="3"/>
  <c r="AE3461" i="3"/>
  <c r="AA3461" i="3"/>
  <c r="AB3461" i="3" s="1"/>
  <c r="AC3461" i="3" s="1"/>
  <c r="Z3461" i="3"/>
  <c r="AE3460" i="3"/>
  <c r="AA3460" i="3"/>
  <c r="AB3460" i="3" s="1"/>
  <c r="AC3460" i="3" s="1"/>
  <c r="Z3460" i="3"/>
  <c r="AE3459" i="3"/>
  <c r="AA3459" i="3"/>
  <c r="AB3459" i="3" s="1"/>
  <c r="AC3459" i="3" s="1"/>
  <c r="Z3459" i="3"/>
  <c r="AE3458" i="3"/>
  <c r="AA3458" i="3"/>
  <c r="AB3458" i="3" s="1"/>
  <c r="AC3458" i="3" s="1"/>
  <c r="Z3458" i="3"/>
  <c r="AE3457" i="3"/>
  <c r="AA3457" i="3"/>
  <c r="AB3457" i="3" s="1"/>
  <c r="AC3457" i="3" s="1"/>
  <c r="Z3457" i="3"/>
  <c r="AE3456" i="3"/>
  <c r="AA3456" i="3"/>
  <c r="AB3456" i="3" s="1"/>
  <c r="AC3456" i="3" s="1"/>
  <c r="Z3456" i="3"/>
  <c r="AE3455" i="3"/>
  <c r="AA3455" i="3"/>
  <c r="AB3455" i="3" s="1"/>
  <c r="AC3455" i="3" s="1"/>
  <c r="Z3455" i="3"/>
  <c r="AE3454" i="3"/>
  <c r="AA3454" i="3"/>
  <c r="AB3454" i="3" s="1"/>
  <c r="AC3454" i="3" s="1"/>
  <c r="Z3454" i="3"/>
  <c r="AE3453" i="3"/>
  <c r="AA3453" i="3"/>
  <c r="AB3453" i="3" s="1"/>
  <c r="AC3453" i="3" s="1"/>
  <c r="Z3453" i="3"/>
  <c r="AE3452" i="3"/>
  <c r="AA3452" i="3"/>
  <c r="AB3452" i="3" s="1"/>
  <c r="AC3452" i="3" s="1"/>
  <c r="Z3452" i="3"/>
  <c r="AE3451" i="3"/>
  <c r="AA3451" i="3"/>
  <c r="AB3451" i="3" s="1"/>
  <c r="AC3451" i="3" s="1"/>
  <c r="Z3451" i="3"/>
  <c r="AE3450" i="3"/>
  <c r="AA3450" i="3"/>
  <c r="AB3450" i="3" s="1"/>
  <c r="AC3450" i="3" s="1"/>
  <c r="Z3450" i="3"/>
  <c r="AA3449" i="3"/>
  <c r="AB3449" i="3" s="1"/>
  <c r="AC3449" i="3" s="1"/>
  <c r="Z3449" i="3"/>
  <c r="AA3448" i="3"/>
  <c r="AB3448" i="3" s="1"/>
  <c r="AC3448" i="3" s="1"/>
  <c r="Z3448" i="3"/>
  <c r="AA3447" i="3"/>
  <c r="AB3447" i="3" s="1"/>
  <c r="AC3447" i="3" s="1"/>
  <c r="Z3447" i="3"/>
  <c r="AA3446" i="3"/>
  <c r="AB3446" i="3" s="1"/>
  <c r="AC3446" i="3" s="1"/>
  <c r="Z3446" i="3"/>
  <c r="AA3445" i="3"/>
  <c r="AB3445" i="3" s="1"/>
  <c r="AC3445" i="3" s="1"/>
  <c r="Z3445" i="3"/>
  <c r="AA3444" i="3"/>
  <c r="AB3444" i="3" s="1"/>
  <c r="AC3444" i="3" s="1"/>
  <c r="Z3444" i="3"/>
  <c r="AA3443" i="3"/>
  <c r="AB3443" i="3" s="1"/>
  <c r="AC3443" i="3" s="1"/>
  <c r="Z3443" i="3"/>
  <c r="Z3442" i="3"/>
  <c r="Z3440" i="3"/>
  <c r="Z3438" i="3"/>
  <c r="Z3430" i="3"/>
  <c r="Z3424" i="3"/>
  <c r="Z3422" i="3"/>
  <c r="Z3416" i="3"/>
  <c r="Z3414" i="3"/>
  <c r="Z3408" i="3"/>
  <c r="Z3406" i="3"/>
  <c r="Z3400" i="3"/>
  <c r="Z3398" i="3"/>
  <c r="Z3392" i="3"/>
  <c r="Z3390" i="3"/>
  <c r="Z3382" i="3"/>
  <c r="Z3376" i="3"/>
  <c r="Z3374" i="3"/>
  <c r="Z3366" i="3"/>
  <c r="AA3442" i="3"/>
  <c r="AB3442" i="3" s="1"/>
  <c r="AC3442" i="3" s="1"/>
  <c r="AA3441" i="3"/>
  <c r="AB3441" i="3" s="1"/>
  <c r="AC3441" i="3" s="1"/>
  <c r="Z3441" i="3"/>
  <c r="AA3440" i="3"/>
  <c r="AB3440" i="3" s="1"/>
  <c r="AC3440" i="3" s="1"/>
  <c r="AA3439" i="3"/>
  <c r="AB3439" i="3" s="1"/>
  <c r="AC3439" i="3" s="1"/>
  <c r="Z3439" i="3"/>
  <c r="AA3438" i="3"/>
  <c r="AB3438" i="3" s="1"/>
  <c r="AC3438" i="3" s="1"/>
  <c r="Z3360" i="3"/>
  <c r="AA3437" i="3"/>
  <c r="AB3437" i="3" s="1"/>
  <c r="AC3437" i="3" s="1"/>
  <c r="Z3437" i="3"/>
  <c r="AA3436" i="3"/>
  <c r="AB3436" i="3" s="1"/>
  <c r="AC3436" i="3" s="1"/>
  <c r="Z3436" i="3"/>
  <c r="AA3435" i="3"/>
  <c r="AB3435" i="3" s="1"/>
  <c r="AC3435" i="3" s="1"/>
  <c r="Z3435" i="3"/>
  <c r="Z3357" i="3"/>
  <c r="AA3434" i="3"/>
  <c r="AB3434" i="3" s="1"/>
  <c r="AC3434" i="3" s="1"/>
  <c r="Z3434" i="3"/>
  <c r="AA3433" i="3"/>
  <c r="AB3433" i="3" s="1"/>
  <c r="AC3433" i="3" s="1"/>
  <c r="Z3433" i="3"/>
  <c r="AA3432" i="3"/>
  <c r="AB3432" i="3" s="1"/>
  <c r="AC3432" i="3" s="1"/>
  <c r="Z3432" i="3"/>
  <c r="Z3356" i="3"/>
  <c r="AA3431" i="3"/>
  <c r="AB3431" i="3" s="1"/>
  <c r="AC3431" i="3" s="1"/>
  <c r="Z3431" i="3"/>
  <c r="AA3430" i="3"/>
  <c r="AB3430" i="3" s="1"/>
  <c r="AC3430" i="3" s="1"/>
  <c r="AA3429" i="3"/>
  <c r="AB3429" i="3" s="1"/>
  <c r="AC3429" i="3" s="1"/>
  <c r="Z3429" i="3"/>
  <c r="AA3428" i="3"/>
  <c r="AB3428" i="3" s="1"/>
  <c r="AC3428" i="3" s="1"/>
  <c r="Z3428" i="3"/>
  <c r="AA3427" i="3"/>
  <c r="AB3427" i="3" s="1"/>
  <c r="AC3427" i="3" s="1"/>
  <c r="Z3427" i="3"/>
  <c r="AA3426" i="3"/>
  <c r="AB3426" i="3" s="1"/>
  <c r="AC3426" i="3" s="1"/>
  <c r="Z3426" i="3"/>
  <c r="Z3350" i="3"/>
  <c r="AA3425" i="3"/>
  <c r="AB3425" i="3" s="1"/>
  <c r="AC3425" i="3" s="1"/>
  <c r="Z3425" i="3"/>
  <c r="AA3424" i="3"/>
  <c r="AB3424" i="3" s="1"/>
  <c r="AC3424" i="3" s="1"/>
  <c r="Z3348" i="3"/>
  <c r="AA3423" i="3"/>
  <c r="AB3423" i="3" s="1"/>
  <c r="AC3423" i="3" s="1"/>
  <c r="Z3423" i="3"/>
  <c r="AA3422" i="3"/>
  <c r="AB3422" i="3" s="1"/>
  <c r="AC3422" i="3" s="1"/>
  <c r="AA3421" i="3"/>
  <c r="AB3421" i="3" s="1"/>
  <c r="AC3421" i="3" s="1"/>
  <c r="Z3421" i="3"/>
  <c r="Z3345" i="3"/>
  <c r="AA3420" i="3"/>
  <c r="AB3420" i="3" s="1"/>
  <c r="AC3420" i="3" s="1"/>
  <c r="Z3420" i="3"/>
  <c r="AA3419" i="3"/>
  <c r="AB3419" i="3" s="1"/>
  <c r="AC3419" i="3" s="1"/>
  <c r="Z3419" i="3"/>
  <c r="AA3418" i="3"/>
  <c r="AB3418" i="3" s="1"/>
  <c r="AC3418" i="3" s="1"/>
  <c r="Z3418" i="3"/>
  <c r="AA3417" i="3"/>
  <c r="AB3417" i="3" s="1"/>
  <c r="AC3417" i="3" s="1"/>
  <c r="Z3417" i="3"/>
  <c r="AA3416" i="3"/>
  <c r="AB3416" i="3" s="1"/>
  <c r="AC3416" i="3" s="1"/>
  <c r="Z3340" i="3"/>
  <c r="AA3415" i="3"/>
  <c r="AB3415" i="3" s="1"/>
  <c r="AC3415" i="3" s="1"/>
  <c r="Z3415" i="3"/>
  <c r="Z3339" i="3"/>
  <c r="AA3414" i="3"/>
  <c r="AB3414" i="3" s="1"/>
  <c r="AC3414" i="3" s="1"/>
  <c r="AA3413" i="3"/>
  <c r="AB3413" i="3" s="1"/>
  <c r="AC3413" i="3" s="1"/>
  <c r="Z3413" i="3"/>
  <c r="AA3412" i="3"/>
  <c r="AB3412" i="3" s="1"/>
  <c r="AC3412" i="3" s="1"/>
  <c r="Z3412" i="3"/>
  <c r="Z3336" i="3"/>
  <c r="AA3411" i="3"/>
  <c r="AB3411" i="3" s="1"/>
  <c r="AC3411" i="3" s="1"/>
  <c r="Z3411" i="3"/>
  <c r="AA3410" i="3"/>
  <c r="AB3410" i="3" s="1"/>
  <c r="AC3410" i="3" s="1"/>
  <c r="Z3410" i="3"/>
  <c r="Z3334" i="3"/>
  <c r="AA3409" i="3"/>
  <c r="AB3409" i="3" s="1"/>
  <c r="AC3409" i="3" s="1"/>
  <c r="Z3409" i="3"/>
  <c r="AA3408" i="3"/>
  <c r="AB3408" i="3" s="1"/>
  <c r="AC3408" i="3" s="1"/>
  <c r="Z3332" i="3"/>
  <c r="AA3407" i="3"/>
  <c r="AB3407" i="3" s="1"/>
  <c r="AC3407" i="3" s="1"/>
  <c r="Z3407" i="3"/>
  <c r="AA3406" i="3"/>
  <c r="AB3406" i="3" s="1"/>
  <c r="AC3406" i="3" s="1"/>
  <c r="AA3405" i="3"/>
  <c r="AB3405" i="3" s="1"/>
  <c r="AC3405" i="3" s="1"/>
  <c r="Z3405" i="3"/>
  <c r="AA3404" i="3"/>
  <c r="AB3404" i="3" s="1"/>
  <c r="AC3404" i="3" s="1"/>
  <c r="Z3404" i="3"/>
  <c r="AA3403" i="3"/>
  <c r="AB3403" i="3" s="1"/>
  <c r="AC3403" i="3" s="1"/>
  <c r="Z3403" i="3"/>
  <c r="AA3402" i="3"/>
  <c r="AB3402" i="3" s="1"/>
  <c r="AC3402" i="3" s="1"/>
  <c r="Z3402" i="3"/>
  <c r="AA3401" i="3"/>
  <c r="AB3401" i="3" s="1"/>
  <c r="AC3401" i="3" s="1"/>
  <c r="Z3401" i="3"/>
  <c r="Z3325" i="3"/>
  <c r="AA3400" i="3"/>
  <c r="AB3400" i="3" s="1"/>
  <c r="AC3400" i="3" s="1"/>
  <c r="Z3324" i="3"/>
  <c r="AA3399" i="3"/>
  <c r="AB3399" i="3" s="1"/>
  <c r="AC3399" i="3" s="1"/>
  <c r="Z3399" i="3"/>
  <c r="Z3323" i="3"/>
  <c r="AA3398" i="3"/>
  <c r="AB3398" i="3" s="1"/>
  <c r="AC3398" i="3" s="1"/>
  <c r="Z3322" i="3"/>
  <c r="AA3397" i="3"/>
  <c r="AB3397" i="3" s="1"/>
  <c r="AC3397" i="3" s="1"/>
  <c r="Z3397" i="3"/>
  <c r="AA3396" i="3"/>
  <c r="AB3396" i="3" s="1"/>
  <c r="AC3396" i="3" s="1"/>
  <c r="Z3396" i="3"/>
  <c r="Z3320" i="3"/>
  <c r="AA3395" i="3"/>
  <c r="AB3395" i="3" s="1"/>
  <c r="AC3395" i="3" s="1"/>
  <c r="Z3395" i="3"/>
  <c r="AA3394" i="3"/>
  <c r="AB3394" i="3" s="1"/>
  <c r="AC3394" i="3" s="1"/>
  <c r="Z3394" i="3"/>
  <c r="AA3393" i="3"/>
  <c r="AB3393" i="3" s="1"/>
  <c r="AC3393" i="3" s="1"/>
  <c r="Z3393" i="3"/>
  <c r="AA3392" i="3"/>
  <c r="AB3392" i="3" s="1"/>
  <c r="AC3392" i="3" s="1"/>
  <c r="Z3316" i="3"/>
  <c r="AA3391" i="3"/>
  <c r="AB3391" i="3" s="1"/>
  <c r="AC3391" i="3" s="1"/>
  <c r="Z3391" i="3"/>
  <c r="AA3390" i="3"/>
  <c r="AB3390" i="3" s="1"/>
  <c r="AC3390" i="3" s="1"/>
  <c r="AA3389" i="3"/>
  <c r="AB3389" i="3" s="1"/>
  <c r="AC3389" i="3" s="1"/>
  <c r="Z3389" i="3"/>
  <c r="AA3388" i="3"/>
  <c r="AB3388" i="3" s="1"/>
  <c r="AC3388" i="3" s="1"/>
  <c r="Z3388" i="3"/>
  <c r="AA3387" i="3"/>
  <c r="AB3387" i="3" s="1"/>
  <c r="AC3387" i="3" s="1"/>
  <c r="Z3387" i="3"/>
  <c r="Z3311" i="3"/>
  <c r="AA3386" i="3"/>
  <c r="AB3386" i="3" s="1"/>
  <c r="AC3386" i="3" s="1"/>
  <c r="Z3386" i="3"/>
  <c r="AA3385" i="3"/>
  <c r="AB3385" i="3" s="1"/>
  <c r="AC3385" i="3" s="1"/>
  <c r="Z3385" i="3"/>
  <c r="AA3384" i="3"/>
  <c r="AB3384" i="3" s="1"/>
  <c r="AC3384" i="3" s="1"/>
  <c r="Z3384" i="3"/>
  <c r="Z3308" i="3"/>
  <c r="AA3383" i="3"/>
  <c r="AB3383" i="3" s="1"/>
  <c r="AC3383" i="3" s="1"/>
  <c r="Z3383" i="3"/>
  <c r="AA3382" i="3"/>
  <c r="AB3382" i="3" s="1"/>
  <c r="AC3382" i="3" s="1"/>
  <c r="AA3381" i="3"/>
  <c r="AB3381" i="3" s="1"/>
  <c r="AC3381" i="3" s="1"/>
  <c r="Z3381" i="3"/>
  <c r="AA3380" i="3"/>
  <c r="AB3380" i="3" s="1"/>
  <c r="AC3380" i="3" s="1"/>
  <c r="Z3380" i="3"/>
  <c r="AA3379" i="3"/>
  <c r="AB3379" i="3" s="1"/>
  <c r="AC3379" i="3" s="1"/>
  <c r="Z3379" i="3"/>
  <c r="AA3378" i="3"/>
  <c r="AB3378" i="3" s="1"/>
  <c r="AC3378" i="3" s="1"/>
  <c r="Z3378" i="3"/>
  <c r="AA3377" i="3"/>
  <c r="AB3377" i="3" s="1"/>
  <c r="AC3377" i="3" s="1"/>
  <c r="Z3377" i="3"/>
  <c r="AA3376" i="3"/>
  <c r="AB3376" i="3" s="1"/>
  <c r="AC3376" i="3" s="1"/>
  <c r="Z3300" i="3"/>
  <c r="AA3375" i="3"/>
  <c r="AB3375" i="3" s="1"/>
  <c r="AC3375" i="3" s="1"/>
  <c r="Z3375" i="3"/>
  <c r="AA3374" i="3"/>
  <c r="AB3374" i="3" s="1"/>
  <c r="AC3374" i="3" s="1"/>
  <c r="AA3373" i="3"/>
  <c r="AB3373" i="3" s="1"/>
  <c r="AC3373" i="3" s="1"/>
  <c r="Z3373" i="3"/>
  <c r="Z3297" i="3"/>
  <c r="AA3372" i="3"/>
  <c r="AB3372" i="3" s="1"/>
  <c r="AC3372" i="3" s="1"/>
  <c r="Z3372" i="3"/>
  <c r="AA3371" i="3"/>
  <c r="AB3371" i="3" s="1"/>
  <c r="AC3371" i="3" s="1"/>
  <c r="Z3371" i="3"/>
  <c r="Z3295" i="3"/>
  <c r="AA3370" i="3"/>
  <c r="AB3370" i="3" s="1"/>
  <c r="AC3370" i="3" s="1"/>
  <c r="Z3370" i="3"/>
  <c r="AA3369" i="3"/>
  <c r="AB3369" i="3" s="1"/>
  <c r="AC3369" i="3" s="1"/>
  <c r="Z3369" i="3"/>
  <c r="AA3368" i="3"/>
  <c r="AB3368" i="3" s="1"/>
  <c r="AC3368" i="3" s="1"/>
  <c r="Z3368" i="3"/>
  <c r="Z3292" i="3"/>
  <c r="AA3367" i="3"/>
  <c r="AB3367" i="3" s="1"/>
  <c r="AC3367" i="3" s="1"/>
  <c r="Z3367" i="3"/>
  <c r="AA3366" i="3"/>
  <c r="AB3366" i="3" s="1"/>
  <c r="AC3366" i="3" s="1"/>
  <c r="AA3365" i="3"/>
  <c r="AB3365" i="3" s="1"/>
  <c r="AC3365" i="3" s="1"/>
  <c r="Z3365" i="3"/>
  <c r="AA3364" i="3"/>
  <c r="AB3364" i="3" s="1"/>
  <c r="AC3364" i="3" s="1"/>
  <c r="Z3364" i="3"/>
  <c r="AA3363" i="3"/>
  <c r="AB3363" i="3" s="1"/>
  <c r="AC3363" i="3" s="1"/>
  <c r="Z3363" i="3"/>
  <c r="AA3362" i="3"/>
  <c r="AB3362" i="3" s="1"/>
  <c r="AC3362" i="3" s="1"/>
  <c r="Z3362" i="3"/>
  <c r="Z3286" i="3"/>
  <c r="AA3361" i="3"/>
  <c r="AB3361" i="3" s="1"/>
  <c r="AC3361" i="3" s="1"/>
  <c r="Z3361" i="3"/>
  <c r="AA3360" i="3"/>
  <c r="AB3360" i="3" s="1"/>
  <c r="AC3360" i="3" s="1"/>
  <c r="Z3284" i="3"/>
  <c r="AA3359" i="3"/>
  <c r="AB3359" i="3" s="1"/>
  <c r="AC3359" i="3" s="1"/>
  <c r="Z3359" i="3"/>
  <c r="Z3283" i="3"/>
  <c r="AA3358" i="3"/>
  <c r="AB3358" i="3" s="1"/>
  <c r="AC3358" i="3" s="1"/>
  <c r="Z3358" i="3"/>
  <c r="AA3357" i="3"/>
  <c r="AB3357" i="3" s="1"/>
  <c r="AC3357" i="3" s="1"/>
  <c r="AA3356" i="3"/>
  <c r="AB3356" i="3" s="1"/>
  <c r="AC3356" i="3" s="1"/>
  <c r="AA3355" i="3"/>
  <c r="AB3355" i="3" s="1"/>
  <c r="AC3355" i="3" s="1"/>
  <c r="Z3355" i="3"/>
  <c r="AA3354" i="3"/>
  <c r="AB3354" i="3" s="1"/>
  <c r="AC3354" i="3" s="1"/>
  <c r="Z3354" i="3"/>
  <c r="AA3353" i="3"/>
  <c r="AB3353" i="3" s="1"/>
  <c r="AC3353" i="3" s="1"/>
  <c r="Z3353" i="3"/>
  <c r="Z3277" i="3"/>
  <c r="AA3352" i="3"/>
  <c r="AB3352" i="3" s="1"/>
  <c r="AC3352" i="3" s="1"/>
  <c r="Z3352" i="3"/>
  <c r="Z3276" i="3"/>
  <c r="AA3351" i="3"/>
  <c r="AB3351" i="3" s="1"/>
  <c r="AC3351" i="3" s="1"/>
  <c r="Z3351" i="3"/>
  <c r="Z3275" i="3"/>
  <c r="AA3350" i="3"/>
  <c r="AB3350" i="3" s="1"/>
  <c r="AC3350" i="3" s="1"/>
  <c r="Z3274" i="3"/>
  <c r="AA3349" i="3"/>
  <c r="AB3349" i="3" s="1"/>
  <c r="AC3349" i="3" s="1"/>
  <c r="Z3349" i="3"/>
  <c r="AA3348" i="3"/>
  <c r="AB3348" i="3" s="1"/>
  <c r="AC3348" i="3" s="1"/>
  <c r="AA3347" i="3"/>
  <c r="AB3347" i="3" s="1"/>
  <c r="AC3347" i="3" s="1"/>
  <c r="Z3347" i="3"/>
  <c r="AA3346" i="3"/>
  <c r="AB3346" i="3" s="1"/>
  <c r="AC3346" i="3" s="1"/>
  <c r="Z3346" i="3"/>
  <c r="AA3345" i="3"/>
  <c r="AB3345" i="3" s="1"/>
  <c r="AC3345" i="3" s="1"/>
  <c r="AA3344" i="3"/>
  <c r="AB3344" i="3" s="1"/>
  <c r="AC3344" i="3" s="1"/>
  <c r="Z3344" i="3"/>
  <c r="AA3343" i="3"/>
  <c r="AB3343" i="3" s="1"/>
  <c r="AC3343" i="3" s="1"/>
  <c r="Z3343" i="3"/>
  <c r="AA3342" i="3"/>
  <c r="AB3342" i="3" s="1"/>
  <c r="AC3342" i="3" s="1"/>
  <c r="Z3342" i="3"/>
  <c r="AA3341" i="3"/>
  <c r="AB3341" i="3" s="1"/>
  <c r="AC3341" i="3" s="1"/>
  <c r="Z3341" i="3"/>
  <c r="Z3267" i="3"/>
  <c r="AA3340" i="3"/>
  <c r="AB3340" i="3" s="1"/>
  <c r="AC3340" i="3" s="1"/>
  <c r="AA3339" i="3"/>
  <c r="AB3339" i="3" s="1"/>
  <c r="AC3339" i="3" s="1"/>
  <c r="AA3338" i="3"/>
  <c r="AB3338" i="3" s="1"/>
  <c r="AC3338" i="3" s="1"/>
  <c r="Z3338" i="3"/>
  <c r="Z3264" i="3"/>
  <c r="AA3337" i="3"/>
  <c r="AB3337" i="3" s="1"/>
  <c r="AC3337" i="3" s="1"/>
  <c r="Z3337" i="3"/>
  <c r="AA3336" i="3"/>
  <c r="AB3336" i="3" s="1"/>
  <c r="AC3336" i="3" s="1"/>
  <c r="Z3262" i="3"/>
  <c r="AA3335" i="3"/>
  <c r="AB3335" i="3" s="1"/>
  <c r="AC3335" i="3" s="1"/>
  <c r="Z3335" i="3"/>
  <c r="AA3334" i="3"/>
  <c r="AB3334" i="3" s="1"/>
  <c r="AC3334" i="3" s="1"/>
  <c r="AA3333" i="3"/>
  <c r="AB3333" i="3" s="1"/>
  <c r="AC3333" i="3" s="1"/>
  <c r="Z3333" i="3"/>
  <c r="AA3332" i="3"/>
  <c r="AB3332" i="3" s="1"/>
  <c r="AC3332" i="3" s="1"/>
  <c r="AA3331" i="3"/>
  <c r="AB3331" i="3" s="1"/>
  <c r="AC3331" i="3" s="1"/>
  <c r="Z3331" i="3"/>
  <c r="AA3330" i="3"/>
  <c r="AB3330" i="3" s="1"/>
  <c r="AC3330" i="3" s="1"/>
  <c r="Z3330" i="3"/>
  <c r="Z3256" i="3"/>
  <c r="AA3329" i="3"/>
  <c r="AB3329" i="3" s="1"/>
  <c r="AC3329" i="3" s="1"/>
  <c r="Z3329" i="3"/>
  <c r="Z3255" i="3"/>
  <c r="AA3328" i="3"/>
  <c r="AB3328" i="3" s="1"/>
  <c r="AC3328" i="3" s="1"/>
  <c r="Z3328" i="3"/>
  <c r="AA3327" i="3"/>
  <c r="AB3327" i="3" s="1"/>
  <c r="AC3327" i="3" s="1"/>
  <c r="Z3327" i="3"/>
  <c r="Z3253" i="3"/>
  <c r="AA3326" i="3"/>
  <c r="AB3326" i="3" s="1"/>
  <c r="AC3326" i="3" s="1"/>
  <c r="Z3326" i="3"/>
  <c r="AA3325" i="3"/>
  <c r="AB3325" i="3" s="1"/>
  <c r="AC3325" i="3" s="1"/>
  <c r="Z3251" i="3"/>
  <c r="AA3324" i="3"/>
  <c r="AB3324" i="3" s="1"/>
  <c r="AC3324" i="3" s="1"/>
  <c r="AA3323" i="3"/>
  <c r="AB3323" i="3" s="1"/>
  <c r="AC3323" i="3" s="1"/>
  <c r="Z3249" i="3"/>
  <c r="AA3322" i="3"/>
  <c r="AB3322" i="3" s="1"/>
  <c r="AC3322" i="3" s="1"/>
  <c r="Z3248" i="3"/>
  <c r="AA3321" i="3"/>
  <c r="AB3321" i="3" s="1"/>
  <c r="AC3321" i="3" s="1"/>
  <c r="Z3321" i="3"/>
  <c r="AA3320" i="3"/>
  <c r="AB3320" i="3" s="1"/>
  <c r="AC3320" i="3" s="1"/>
  <c r="Z3246" i="3"/>
  <c r="AA3319" i="3"/>
  <c r="AB3319" i="3" s="1"/>
  <c r="AC3319" i="3" s="1"/>
  <c r="Z3319" i="3"/>
  <c r="AA3318" i="3"/>
  <c r="AB3318" i="3" s="1"/>
  <c r="AC3318" i="3" s="1"/>
  <c r="Z3318" i="3"/>
  <c r="Z3244" i="3"/>
  <c r="AA3317" i="3"/>
  <c r="AB3317" i="3" s="1"/>
  <c r="AC3317" i="3" s="1"/>
  <c r="Z3317" i="3"/>
  <c r="AA3316" i="3"/>
  <c r="AB3316" i="3" s="1"/>
  <c r="AC3316" i="3" s="1"/>
  <c r="AA3315" i="3"/>
  <c r="AB3315" i="3" s="1"/>
  <c r="AC3315" i="3" s="1"/>
  <c r="Z3315" i="3"/>
  <c r="Z3241" i="3"/>
  <c r="AA3314" i="3"/>
  <c r="AB3314" i="3" s="1"/>
  <c r="AC3314" i="3" s="1"/>
  <c r="Z3314" i="3"/>
  <c r="Z3240" i="3"/>
  <c r="AA3313" i="3"/>
  <c r="AB3313" i="3" s="1"/>
  <c r="AC3313" i="3" s="1"/>
  <c r="Z3313" i="3"/>
  <c r="AA3312" i="3"/>
  <c r="AB3312" i="3" s="1"/>
  <c r="AC3312" i="3" s="1"/>
  <c r="Z3312" i="3"/>
  <c r="AA3311" i="3"/>
  <c r="AB3311" i="3" s="1"/>
  <c r="AC3311" i="3" s="1"/>
  <c r="Z3237" i="3"/>
  <c r="AA3310" i="3"/>
  <c r="AB3310" i="3" s="1"/>
  <c r="AC3310" i="3" s="1"/>
  <c r="Z3310" i="3"/>
  <c r="AA3309" i="3"/>
  <c r="AB3309" i="3" s="1"/>
  <c r="AC3309" i="3" s="1"/>
  <c r="Z3309" i="3"/>
  <c r="AA3308" i="3"/>
  <c r="AB3308" i="3" s="1"/>
  <c r="AC3308" i="3" s="1"/>
  <c r="Z3234" i="3"/>
  <c r="AA3307" i="3"/>
  <c r="AB3307" i="3" s="1"/>
  <c r="AC3307" i="3" s="1"/>
  <c r="Z3307" i="3"/>
  <c r="AA3306" i="3"/>
  <c r="AB3306" i="3" s="1"/>
  <c r="AC3306" i="3" s="1"/>
  <c r="Z3306" i="3"/>
  <c r="Z3232" i="3"/>
  <c r="AA3305" i="3"/>
  <c r="AB3305" i="3" s="1"/>
  <c r="AC3305" i="3" s="1"/>
  <c r="Z3305" i="3"/>
  <c r="AA3304" i="3"/>
  <c r="AB3304" i="3" s="1"/>
  <c r="AC3304" i="3" s="1"/>
  <c r="Z3304" i="3"/>
  <c r="AA3303" i="3"/>
  <c r="AB3303" i="3" s="1"/>
  <c r="AC3303" i="3" s="1"/>
  <c r="Z3303" i="3"/>
  <c r="Z3229" i="3"/>
  <c r="AA3302" i="3"/>
  <c r="AB3302" i="3" s="1"/>
  <c r="AC3302" i="3" s="1"/>
  <c r="Z3302" i="3"/>
  <c r="AA3301" i="3"/>
  <c r="AB3301" i="3" s="1"/>
  <c r="AC3301" i="3" s="1"/>
  <c r="Z3301" i="3"/>
  <c r="Z3227" i="3"/>
  <c r="AA3300" i="3"/>
  <c r="AB3300" i="3" s="1"/>
  <c r="AC3300" i="3" s="1"/>
  <c r="Z3226" i="3"/>
  <c r="AA3299" i="3"/>
  <c r="AB3299" i="3" s="1"/>
  <c r="AC3299" i="3" s="1"/>
  <c r="Z3299" i="3"/>
  <c r="AA3298" i="3"/>
  <c r="AB3298" i="3" s="1"/>
  <c r="AC3298" i="3" s="1"/>
  <c r="Z3298" i="3"/>
  <c r="Z3224" i="3"/>
  <c r="AA3297" i="3"/>
  <c r="AB3297" i="3" s="1"/>
  <c r="AC3297" i="3" s="1"/>
  <c r="Z3223" i="3"/>
  <c r="AA3296" i="3"/>
  <c r="AB3296" i="3" s="1"/>
  <c r="AC3296" i="3" s="1"/>
  <c r="Z3296" i="3"/>
  <c r="AA3295" i="3"/>
  <c r="AB3295" i="3" s="1"/>
  <c r="AC3295" i="3" s="1"/>
  <c r="Z3221" i="3"/>
  <c r="AA3294" i="3"/>
  <c r="AB3294" i="3" s="1"/>
  <c r="AC3294" i="3" s="1"/>
  <c r="Z3294" i="3"/>
  <c r="AA3293" i="3"/>
  <c r="AB3293" i="3" s="1"/>
  <c r="AC3293" i="3" s="1"/>
  <c r="Z3293" i="3"/>
  <c r="AA3292" i="3"/>
  <c r="AB3292" i="3" s="1"/>
  <c r="AC3292" i="3" s="1"/>
  <c r="Z3218" i="3"/>
  <c r="AA3291" i="3"/>
  <c r="AB3291" i="3" s="1"/>
  <c r="AC3291" i="3" s="1"/>
  <c r="Z3291" i="3"/>
  <c r="AA3290" i="3"/>
  <c r="AB3290" i="3" s="1"/>
  <c r="AC3290" i="3" s="1"/>
  <c r="Z3290" i="3"/>
  <c r="Z3216" i="3"/>
  <c r="AA3289" i="3"/>
  <c r="AB3289" i="3" s="1"/>
  <c r="AC3289" i="3" s="1"/>
  <c r="Z3289" i="3"/>
  <c r="AA3288" i="3"/>
  <c r="AB3288" i="3" s="1"/>
  <c r="AC3288" i="3" s="1"/>
  <c r="Z3288" i="3"/>
  <c r="AA3287" i="3"/>
  <c r="AB3287" i="3" s="1"/>
  <c r="AC3287" i="3" s="1"/>
  <c r="Z3287" i="3"/>
  <c r="AA3286" i="3"/>
  <c r="AB3286" i="3" s="1"/>
  <c r="AC3286" i="3" s="1"/>
  <c r="Z3212" i="3"/>
  <c r="AA3285" i="3"/>
  <c r="AB3285" i="3" s="1"/>
  <c r="AC3285" i="3" s="1"/>
  <c r="Z3285" i="3"/>
  <c r="AA3284" i="3"/>
  <c r="AB3284" i="3" s="1"/>
  <c r="AC3284" i="3" s="1"/>
  <c r="AA3283" i="3"/>
  <c r="AB3283" i="3" s="1"/>
  <c r="AC3283" i="3" s="1"/>
  <c r="Z3209" i="3"/>
  <c r="AA3282" i="3"/>
  <c r="AB3282" i="3" s="1"/>
  <c r="AC3282" i="3" s="1"/>
  <c r="Z3282" i="3"/>
  <c r="Z3208" i="3"/>
  <c r="AA3281" i="3"/>
  <c r="AB3281" i="3" s="1"/>
  <c r="AC3281" i="3" s="1"/>
  <c r="Z3281" i="3"/>
  <c r="AA3280" i="3"/>
  <c r="AB3280" i="3" s="1"/>
  <c r="AC3280" i="3" s="1"/>
  <c r="Z3280" i="3"/>
  <c r="AA3279" i="3"/>
  <c r="AB3279" i="3" s="1"/>
  <c r="AC3279" i="3" s="1"/>
  <c r="Z3279" i="3"/>
  <c r="AA3278" i="3"/>
  <c r="AB3278" i="3" s="1"/>
  <c r="AC3278" i="3" s="1"/>
  <c r="Z3278" i="3"/>
  <c r="AA3277" i="3"/>
  <c r="AB3277" i="3" s="1"/>
  <c r="AC3277" i="3" s="1"/>
  <c r="Z3203" i="3"/>
  <c r="AA3276" i="3"/>
  <c r="AB3276" i="3" s="1"/>
  <c r="AC3276" i="3" s="1"/>
  <c r="AA3275" i="3"/>
  <c r="AB3275" i="3" s="1"/>
  <c r="AC3275" i="3" s="1"/>
  <c r="AA3274" i="3"/>
  <c r="AB3274" i="3" s="1"/>
  <c r="AC3274" i="3" s="1"/>
  <c r="Z3200" i="3"/>
  <c r="AA3273" i="3"/>
  <c r="AB3273" i="3" s="1"/>
  <c r="AC3273" i="3" s="1"/>
  <c r="Z3273" i="3"/>
  <c r="AA3272" i="3"/>
  <c r="AB3272" i="3" s="1"/>
  <c r="AC3272" i="3" s="1"/>
  <c r="Z3272" i="3"/>
  <c r="Z3198" i="3"/>
  <c r="AA3271" i="3"/>
  <c r="AB3271" i="3" s="1"/>
  <c r="AC3271" i="3" s="1"/>
  <c r="Z3271" i="3"/>
  <c r="AA3270" i="3"/>
  <c r="AB3270" i="3" s="1"/>
  <c r="AC3270" i="3" s="1"/>
  <c r="Z3270" i="3"/>
  <c r="AA3269" i="3"/>
  <c r="AB3269" i="3" s="1"/>
  <c r="AC3269" i="3" s="1"/>
  <c r="Z3269" i="3"/>
  <c r="AA3268" i="3"/>
  <c r="AB3268" i="3" s="1"/>
  <c r="AC3268" i="3" s="1"/>
  <c r="Z3268" i="3"/>
  <c r="AA3267" i="3"/>
  <c r="AB3267" i="3" s="1"/>
  <c r="AC3267" i="3" s="1"/>
  <c r="AA3266" i="3"/>
  <c r="AB3266" i="3" s="1"/>
  <c r="AC3266" i="3" s="1"/>
  <c r="Z3266" i="3"/>
  <c r="Z3192" i="3"/>
  <c r="AA3265" i="3"/>
  <c r="AB3265" i="3" s="1"/>
  <c r="AC3265" i="3" s="1"/>
  <c r="Z3265" i="3"/>
  <c r="AA3264" i="3"/>
  <c r="AB3264" i="3" s="1"/>
  <c r="AC3264" i="3" s="1"/>
  <c r="AA3263" i="3"/>
  <c r="AB3263" i="3" s="1"/>
  <c r="AC3263" i="3" s="1"/>
  <c r="Z3263" i="3"/>
  <c r="Z3189" i="3"/>
  <c r="AA3262" i="3"/>
  <c r="AB3262" i="3" s="1"/>
  <c r="AC3262" i="3" s="1"/>
  <c r="AA3261" i="3"/>
  <c r="AB3261" i="3" s="1"/>
  <c r="AC3261" i="3" s="1"/>
  <c r="Z3261" i="3"/>
  <c r="Z3187" i="3"/>
  <c r="AA3260" i="3"/>
  <c r="AB3260" i="3" s="1"/>
  <c r="AC3260" i="3" s="1"/>
  <c r="Z3260" i="3"/>
  <c r="Z3186" i="3"/>
  <c r="AA3259" i="3"/>
  <c r="AB3259" i="3" s="1"/>
  <c r="AC3259" i="3" s="1"/>
  <c r="Z3259" i="3"/>
  <c r="AA3258" i="3"/>
  <c r="AB3258" i="3" s="1"/>
  <c r="AC3258" i="3" s="1"/>
  <c r="Z3258" i="3"/>
  <c r="AA3257" i="3"/>
  <c r="AB3257" i="3" s="1"/>
  <c r="AC3257" i="3" s="1"/>
  <c r="Z3257" i="3"/>
  <c r="AA3256" i="3"/>
  <c r="AB3256" i="3" s="1"/>
  <c r="AC3256" i="3" s="1"/>
  <c r="AA3255" i="3"/>
  <c r="AB3255" i="3" s="1"/>
  <c r="AC3255" i="3" s="1"/>
  <c r="AA3254" i="3"/>
  <c r="AB3254" i="3" s="1"/>
  <c r="AC3254" i="3" s="1"/>
  <c r="Z3254" i="3"/>
  <c r="AA3253" i="3"/>
  <c r="AB3253" i="3" s="1"/>
  <c r="AC3253" i="3" s="1"/>
  <c r="AA3252" i="3"/>
  <c r="AB3252" i="3" s="1"/>
  <c r="AC3252" i="3" s="1"/>
  <c r="Z3252" i="3"/>
  <c r="Z3180" i="3"/>
  <c r="AA3251" i="3"/>
  <c r="AB3251" i="3" s="1"/>
  <c r="AC3251" i="3" s="1"/>
  <c r="AA3250" i="3"/>
  <c r="AB3250" i="3" s="1"/>
  <c r="AC3250" i="3" s="1"/>
  <c r="Z3250" i="3"/>
  <c r="AA3249" i="3"/>
  <c r="AB3249" i="3" s="1"/>
  <c r="AC3249" i="3" s="1"/>
  <c r="AA3248" i="3"/>
  <c r="AB3248" i="3" s="1"/>
  <c r="AC3248" i="3" s="1"/>
  <c r="AA3247" i="3"/>
  <c r="AB3247" i="3" s="1"/>
  <c r="AC3247" i="3" s="1"/>
  <c r="Z3247" i="3"/>
  <c r="AA3246" i="3"/>
  <c r="AB3246" i="3" s="1"/>
  <c r="AC3246" i="3" s="1"/>
  <c r="AA3245" i="3"/>
  <c r="AB3245" i="3" s="1"/>
  <c r="AC3245" i="3" s="1"/>
  <c r="Z3245" i="3"/>
  <c r="Z3173" i="3"/>
  <c r="AA3244" i="3"/>
  <c r="AB3244" i="3" s="1"/>
  <c r="AC3244" i="3" s="1"/>
  <c r="Z3172" i="3"/>
  <c r="AA3243" i="3"/>
  <c r="AB3243" i="3" s="1"/>
  <c r="AC3243" i="3" s="1"/>
  <c r="Z3243" i="3"/>
  <c r="Z3171" i="3"/>
  <c r="AA3242" i="3"/>
  <c r="AB3242" i="3" s="1"/>
  <c r="AC3242" i="3" s="1"/>
  <c r="Z3242" i="3"/>
  <c r="AA3241" i="3"/>
  <c r="AB3241" i="3" s="1"/>
  <c r="AC3241" i="3" s="1"/>
  <c r="Z3169" i="3"/>
  <c r="AA3240" i="3"/>
  <c r="AB3240" i="3" s="1"/>
  <c r="AC3240" i="3" s="1"/>
  <c r="Z3168" i="3"/>
  <c r="AA3239" i="3"/>
  <c r="AB3239" i="3" s="1"/>
  <c r="AC3239" i="3" s="1"/>
  <c r="Z3239" i="3"/>
  <c r="AA3238" i="3"/>
  <c r="AB3238" i="3" s="1"/>
  <c r="AC3238" i="3" s="1"/>
  <c r="Z3238" i="3"/>
  <c r="Z3166" i="3"/>
  <c r="AA3237" i="3"/>
  <c r="AB3237" i="3" s="1"/>
  <c r="AC3237" i="3" s="1"/>
  <c r="Z3165" i="3"/>
  <c r="AA3236" i="3"/>
  <c r="AB3236" i="3" s="1"/>
  <c r="AC3236" i="3" s="1"/>
  <c r="Z3236" i="3"/>
  <c r="Z3164" i="3"/>
  <c r="AA3235" i="3"/>
  <c r="AB3235" i="3" s="1"/>
  <c r="AC3235" i="3" s="1"/>
  <c r="Z3235" i="3"/>
  <c r="AA3234" i="3"/>
  <c r="AB3234" i="3" s="1"/>
  <c r="AC3234" i="3" s="1"/>
  <c r="Z3162" i="3"/>
  <c r="AA3233" i="3"/>
  <c r="AB3233" i="3" s="1"/>
  <c r="AC3233" i="3" s="1"/>
  <c r="Z3233" i="3"/>
  <c r="AA3232" i="3"/>
  <c r="AB3232" i="3" s="1"/>
  <c r="AC3232" i="3" s="1"/>
  <c r="AA3231" i="3"/>
  <c r="AB3231" i="3" s="1"/>
  <c r="AC3231" i="3" s="1"/>
  <c r="Z3231" i="3"/>
  <c r="Z3159" i="3"/>
  <c r="AA3230" i="3"/>
  <c r="AB3230" i="3" s="1"/>
  <c r="AC3230" i="3" s="1"/>
  <c r="Z3230" i="3"/>
  <c r="AA3229" i="3"/>
  <c r="AB3229" i="3" s="1"/>
  <c r="AC3229" i="3" s="1"/>
  <c r="AA3228" i="3"/>
  <c r="AB3228" i="3" s="1"/>
  <c r="AC3228" i="3" s="1"/>
  <c r="Z3228" i="3"/>
  <c r="Z3156" i="3"/>
  <c r="AA3227" i="3"/>
  <c r="AB3227" i="3" s="1"/>
  <c r="AC3227" i="3" s="1"/>
  <c r="Z3155" i="3"/>
  <c r="AA3226" i="3"/>
  <c r="AB3226" i="3" s="1"/>
  <c r="AC3226" i="3" s="1"/>
  <c r="AA3225" i="3"/>
  <c r="AB3225" i="3" s="1"/>
  <c r="AC3225" i="3" s="1"/>
  <c r="Z3225" i="3"/>
  <c r="Z3153" i="3"/>
  <c r="AA3224" i="3"/>
  <c r="AB3224" i="3" s="1"/>
  <c r="AC3224" i="3" s="1"/>
  <c r="Z3152" i="3"/>
  <c r="AA3223" i="3"/>
  <c r="AB3223" i="3" s="1"/>
  <c r="AC3223" i="3" s="1"/>
  <c r="AA3222" i="3"/>
  <c r="AB3222" i="3" s="1"/>
  <c r="AC3222" i="3" s="1"/>
  <c r="Z3222" i="3"/>
  <c r="AA3221" i="3"/>
  <c r="AB3221" i="3" s="1"/>
  <c r="AC3221" i="3" s="1"/>
  <c r="AA3220" i="3"/>
  <c r="AB3220" i="3" s="1"/>
  <c r="AC3220" i="3" s="1"/>
  <c r="Z3220" i="3"/>
  <c r="Z3148" i="3"/>
  <c r="AA3219" i="3"/>
  <c r="AB3219" i="3" s="1"/>
  <c r="AC3219" i="3" s="1"/>
  <c r="Z3219" i="3"/>
  <c r="Z3147" i="3"/>
  <c r="AA3218" i="3"/>
  <c r="AB3218" i="3" s="1"/>
  <c r="AC3218" i="3" s="1"/>
  <c r="AA3217" i="3"/>
  <c r="AB3217" i="3" s="1"/>
  <c r="AC3217" i="3" s="1"/>
  <c r="Z3217" i="3"/>
  <c r="Z3145" i="3"/>
  <c r="AA3216" i="3"/>
  <c r="AB3216" i="3" s="1"/>
  <c r="AC3216" i="3" s="1"/>
  <c r="Z3144" i="3"/>
  <c r="AA3215" i="3"/>
  <c r="AB3215" i="3" s="1"/>
  <c r="AC3215" i="3" s="1"/>
  <c r="Z3215" i="3"/>
  <c r="AA3214" i="3"/>
  <c r="AB3214" i="3" s="1"/>
  <c r="AC3214" i="3" s="1"/>
  <c r="Z3214" i="3"/>
  <c r="Z3142" i="3"/>
  <c r="AA3213" i="3"/>
  <c r="AB3213" i="3" s="1"/>
  <c r="AC3213" i="3" s="1"/>
  <c r="Z3213" i="3"/>
  <c r="Z3141" i="3"/>
  <c r="AA3212" i="3"/>
  <c r="AB3212" i="3" s="1"/>
  <c r="AC3212" i="3" s="1"/>
  <c r="Z3140" i="3"/>
  <c r="AA3211" i="3"/>
  <c r="AB3211" i="3" s="1"/>
  <c r="AC3211" i="3" s="1"/>
  <c r="Z3211" i="3"/>
  <c r="Z3139" i="3"/>
  <c r="AA3210" i="3"/>
  <c r="AB3210" i="3" s="1"/>
  <c r="AC3210" i="3" s="1"/>
  <c r="Z3210" i="3"/>
  <c r="AA3209" i="3"/>
  <c r="AB3209" i="3" s="1"/>
  <c r="AC3209" i="3" s="1"/>
  <c r="AA3208" i="3"/>
  <c r="AB3208" i="3" s="1"/>
  <c r="AC3208" i="3" s="1"/>
  <c r="AA3207" i="3"/>
  <c r="AB3207" i="3" s="1"/>
  <c r="AC3207" i="3" s="1"/>
  <c r="Z3207" i="3"/>
  <c r="Z3135" i="3"/>
  <c r="AA3206" i="3"/>
  <c r="AB3206" i="3" s="1"/>
  <c r="AC3206" i="3" s="1"/>
  <c r="Z3206" i="3"/>
  <c r="AA3205" i="3"/>
  <c r="AB3205" i="3" s="1"/>
  <c r="AC3205" i="3" s="1"/>
  <c r="Z3205" i="3"/>
  <c r="Z3133" i="3"/>
  <c r="AA3204" i="3"/>
  <c r="AB3204" i="3" s="1"/>
  <c r="AC3204" i="3" s="1"/>
  <c r="Z3204" i="3"/>
  <c r="Z3132" i="3"/>
  <c r="AA3203" i="3"/>
  <c r="AB3203" i="3" s="1"/>
  <c r="AC3203" i="3" s="1"/>
  <c r="AA3202" i="3"/>
  <c r="AB3202" i="3" s="1"/>
  <c r="AC3202" i="3" s="1"/>
  <c r="Z3202" i="3"/>
  <c r="Z3130" i="3"/>
  <c r="AA3201" i="3"/>
  <c r="AB3201" i="3" s="1"/>
  <c r="AC3201" i="3" s="1"/>
  <c r="Z3201" i="3"/>
  <c r="AA3200" i="3"/>
  <c r="AB3200" i="3" s="1"/>
  <c r="AC3200" i="3" s="1"/>
  <c r="AA3199" i="3"/>
  <c r="AB3199" i="3" s="1"/>
  <c r="AC3199" i="3" s="1"/>
  <c r="Z3199" i="3"/>
  <c r="Z3127" i="3"/>
  <c r="AA3198" i="3"/>
  <c r="AB3198" i="3" s="1"/>
  <c r="AC3198" i="3" s="1"/>
  <c r="AA3197" i="3"/>
  <c r="AB3197" i="3" s="1"/>
  <c r="AC3197" i="3" s="1"/>
  <c r="Z3197" i="3"/>
  <c r="AA3196" i="3"/>
  <c r="AB3196" i="3" s="1"/>
  <c r="AC3196" i="3" s="1"/>
  <c r="Z3196" i="3"/>
  <c r="Z3124" i="3"/>
  <c r="AA3195" i="3"/>
  <c r="AB3195" i="3" s="1"/>
  <c r="AC3195" i="3" s="1"/>
  <c r="Z3195" i="3"/>
  <c r="AA3194" i="3"/>
  <c r="AB3194" i="3" s="1"/>
  <c r="AC3194" i="3" s="1"/>
  <c r="Z3194" i="3"/>
  <c r="AA3193" i="3"/>
  <c r="AB3193" i="3" s="1"/>
  <c r="AC3193" i="3" s="1"/>
  <c r="Z3193" i="3"/>
  <c r="Z3121" i="3"/>
  <c r="AA3192" i="3"/>
  <c r="AB3192" i="3" s="1"/>
  <c r="AC3192" i="3" s="1"/>
  <c r="AA3191" i="3"/>
  <c r="AB3191" i="3" s="1"/>
  <c r="AC3191" i="3" s="1"/>
  <c r="Z3191" i="3"/>
  <c r="AA3190" i="3"/>
  <c r="AB3190" i="3" s="1"/>
  <c r="AC3190" i="3" s="1"/>
  <c r="Z3190" i="3"/>
  <c r="Z3118" i="3"/>
  <c r="AA3189" i="3"/>
  <c r="AB3189" i="3" s="1"/>
  <c r="AC3189" i="3" s="1"/>
  <c r="AA3188" i="3"/>
  <c r="AB3188" i="3" s="1"/>
  <c r="AC3188" i="3" s="1"/>
  <c r="Z3188" i="3"/>
  <c r="Z3116" i="3"/>
  <c r="AA3187" i="3"/>
  <c r="AB3187" i="3" s="1"/>
  <c r="AC3187" i="3" s="1"/>
  <c r="Z3115" i="3"/>
  <c r="AA3186" i="3"/>
  <c r="AB3186" i="3" s="1"/>
  <c r="AC3186" i="3" s="1"/>
  <c r="AA3185" i="3"/>
  <c r="AB3185" i="3" s="1"/>
  <c r="AC3185" i="3" s="1"/>
  <c r="Z3185" i="3"/>
  <c r="Z3113" i="3"/>
  <c r="AA3184" i="3"/>
  <c r="AB3184" i="3" s="1"/>
  <c r="AC3184" i="3" s="1"/>
  <c r="Z3184" i="3"/>
  <c r="AA3183" i="3"/>
  <c r="AB3183" i="3" s="1"/>
  <c r="AC3183" i="3" s="1"/>
  <c r="Z3183" i="3"/>
  <c r="AA3182" i="3"/>
  <c r="AB3182" i="3" s="1"/>
  <c r="AC3182" i="3" s="1"/>
  <c r="Z3182" i="3"/>
  <c r="AA3181" i="3"/>
  <c r="AB3181" i="3" s="1"/>
  <c r="AC3181" i="3" s="1"/>
  <c r="Z3181" i="3"/>
  <c r="AA3180" i="3"/>
  <c r="AB3180" i="3" s="1"/>
  <c r="AC3180" i="3" s="1"/>
  <c r="Z3108" i="3"/>
  <c r="AA3179" i="3"/>
  <c r="AB3179" i="3" s="1"/>
  <c r="AC3179" i="3" s="1"/>
  <c r="Z3179" i="3"/>
  <c r="AA3178" i="3"/>
  <c r="AB3178" i="3" s="1"/>
  <c r="AC3178" i="3" s="1"/>
  <c r="Z3178" i="3"/>
  <c r="AA3177" i="3"/>
  <c r="AB3177" i="3" s="1"/>
  <c r="AC3177" i="3" s="1"/>
  <c r="Z3177" i="3"/>
  <c r="Z3105" i="3"/>
  <c r="AA3176" i="3"/>
  <c r="AB3176" i="3" s="1"/>
  <c r="AC3176" i="3" s="1"/>
  <c r="Z3176" i="3"/>
  <c r="Z3104" i="3"/>
  <c r="AA3175" i="3"/>
  <c r="AB3175" i="3" s="1"/>
  <c r="AC3175" i="3" s="1"/>
  <c r="Z3175" i="3"/>
  <c r="AA3174" i="3"/>
  <c r="AB3174" i="3" s="1"/>
  <c r="AC3174" i="3" s="1"/>
  <c r="Z3174" i="3"/>
  <c r="Z3102" i="3"/>
  <c r="AA3173" i="3"/>
  <c r="AB3173" i="3" s="1"/>
  <c r="AC3173" i="3" s="1"/>
  <c r="AA3172" i="3"/>
  <c r="AB3172" i="3" s="1"/>
  <c r="AC3172" i="3" s="1"/>
  <c r="Z3100" i="3"/>
  <c r="AA3171" i="3"/>
  <c r="AB3171" i="3" s="1"/>
  <c r="AC3171" i="3" s="1"/>
  <c r="Z3099" i="3"/>
  <c r="AA3170" i="3"/>
  <c r="AB3170" i="3" s="1"/>
  <c r="AC3170" i="3" s="1"/>
  <c r="Z3170" i="3"/>
  <c r="AA3169" i="3"/>
  <c r="AB3169" i="3" s="1"/>
  <c r="AC3169" i="3" s="1"/>
  <c r="AA3168" i="3"/>
  <c r="AB3168" i="3" s="1"/>
  <c r="AC3168" i="3" s="1"/>
  <c r="AA3167" i="3"/>
  <c r="AB3167" i="3" s="1"/>
  <c r="AC3167" i="3" s="1"/>
  <c r="Z3167" i="3"/>
  <c r="AA3166" i="3"/>
  <c r="AB3166" i="3" s="1"/>
  <c r="AC3166" i="3" s="1"/>
  <c r="Z3096" i="3"/>
  <c r="AA3165" i="3"/>
  <c r="AB3165" i="3" s="1"/>
  <c r="AC3165" i="3" s="1"/>
  <c r="AA3164" i="3"/>
  <c r="AB3164" i="3" s="1"/>
  <c r="AC3164" i="3" s="1"/>
  <c r="AA3163" i="3"/>
  <c r="AB3163" i="3" s="1"/>
  <c r="AC3163" i="3" s="1"/>
  <c r="Z3163" i="3"/>
  <c r="AA3162" i="3"/>
  <c r="AB3162" i="3" s="1"/>
  <c r="AC3162" i="3" s="1"/>
  <c r="AA3161" i="3"/>
  <c r="AB3161" i="3" s="1"/>
  <c r="AC3161" i="3" s="1"/>
  <c r="Z3161" i="3"/>
  <c r="AA3160" i="3"/>
  <c r="AB3160" i="3" s="1"/>
  <c r="AC3160" i="3" s="1"/>
  <c r="Z3160" i="3"/>
  <c r="AA3159" i="3"/>
  <c r="AB3159" i="3" s="1"/>
  <c r="AC3159" i="3" s="1"/>
  <c r="AA3158" i="3"/>
  <c r="AB3158" i="3" s="1"/>
  <c r="AC3158" i="3" s="1"/>
  <c r="Z3158" i="3"/>
  <c r="Z3088" i="3"/>
  <c r="AA3157" i="3"/>
  <c r="AB3157" i="3" s="1"/>
  <c r="AC3157" i="3" s="1"/>
  <c r="Z3157" i="3"/>
  <c r="Z3087" i="3"/>
  <c r="AA3156" i="3"/>
  <c r="AB3156" i="3" s="1"/>
  <c r="AC3156" i="3" s="1"/>
  <c r="AA3155" i="3"/>
  <c r="AB3155" i="3" s="1"/>
  <c r="AC3155" i="3" s="1"/>
  <c r="AA3154" i="3"/>
  <c r="AB3154" i="3" s="1"/>
  <c r="AC3154" i="3" s="1"/>
  <c r="Z3154" i="3"/>
  <c r="Z3084" i="3"/>
  <c r="AA3153" i="3"/>
  <c r="AB3153" i="3" s="1"/>
  <c r="AC3153" i="3" s="1"/>
  <c r="AA3152" i="3"/>
  <c r="AB3152" i="3" s="1"/>
  <c r="AC3152" i="3" s="1"/>
  <c r="AA3151" i="3"/>
  <c r="AB3151" i="3" s="1"/>
  <c r="AC3151" i="3" s="1"/>
  <c r="Z3151" i="3"/>
  <c r="AA3150" i="3"/>
  <c r="AB3150" i="3" s="1"/>
  <c r="AC3150" i="3" s="1"/>
  <c r="Z3150" i="3"/>
  <c r="Z3080" i="3"/>
  <c r="AA3149" i="3"/>
  <c r="AB3149" i="3" s="1"/>
  <c r="AC3149" i="3" s="1"/>
  <c r="Z3149" i="3"/>
  <c r="Z3079" i="3"/>
  <c r="AA3148" i="3"/>
  <c r="AB3148" i="3" s="1"/>
  <c r="AC3148" i="3" s="1"/>
  <c r="AA3147" i="3"/>
  <c r="AB3147" i="3" s="1"/>
  <c r="AC3147" i="3" s="1"/>
  <c r="AA3146" i="3"/>
  <c r="AB3146" i="3" s="1"/>
  <c r="AC3146" i="3" s="1"/>
  <c r="Z3146" i="3"/>
  <c r="AA3145" i="3"/>
  <c r="AB3145" i="3" s="1"/>
  <c r="AC3145" i="3" s="1"/>
  <c r="AA3144" i="3"/>
  <c r="AB3144" i="3" s="1"/>
  <c r="AC3144" i="3" s="1"/>
  <c r="AA3143" i="3"/>
  <c r="AB3143" i="3" s="1"/>
  <c r="AC3143" i="3" s="1"/>
  <c r="Z3143" i="3"/>
  <c r="Z3073" i="3"/>
  <c r="AA3142" i="3"/>
  <c r="AB3142" i="3" s="1"/>
  <c r="AC3142" i="3" s="1"/>
  <c r="Z3072" i="3"/>
  <c r="AA3141" i="3"/>
  <c r="AB3141" i="3" s="1"/>
  <c r="AC3141" i="3" s="1"/>
  <c r="Z3071" i="3"/>
  <c r="AA3140" i="3"/>
  <c r="AB3140" i="3" s="1"/>
  <c r="AC3140" i="3" s="1"/>
  <c r="Z3070" i="3"/>
  <c r="AA3139" i="3"/>
  <c r="AB3139" i="3" s="1"/>
  <c r="AC3139" i="3" s="1"/>
  <c r="AA3138" i="3"/>
  <c r="AB3138" i="3" s="1"/>
  <c r="AC3138" i="3" s="1"/>
  <c r="Z3138" i="3"/>
  <c r="Z3068" i="3"/>
  <c r="AA3137" i="3"/>
  <c r="AB3137" i="3" s="1"/>
  <c r="AC3137" i="3" s="1"/>
  <c r="Z3137" i="3"/>
  <c r="AA3136" i="3"/>
  <c r="AB3136" i="3" s="1"/>
  <c r="AC3136" i="3" s="1"/>
  <c r="Z3136" i="3"/>
  <c r="AA3135" i="3"/>
  <c r="AB3135" i="3" s="1"/>
  <c r="AC3135" i="3" s="1"/>
  <c r="AA3134" i="3"/>
  <c r="AB3134" i="3" s="1"/>
  <c r="AC3134" i="3" s="1"/>
  <c r="Z3134" i="3"/>
  <c r="Z3064" i="3"/>
  <c r="AA3133" i="3"/>
  <c r="AB3133" i="3" s="1"/>
  <c r="AC3133" i="3" s="1"/>
  <c r="AA3132" i="3"/>
  <c r="AB3132" i="3" s="1"/>
  <c r="AC3132" i="3" s="1"/>
  <c r="AA3131" i="3"/>
  <c r="AB3131" i="3" s="1"/>
  <c r="AC3131" i="3" s="1"/>
  <c r="Z3131" i="3"/>
  <c r="AA3130" i="3"/>
  <c r="AB3130" i="3" s="1"/>
  <c r="AC3130" i="3" s="1"/>
  <c r="AA3129" i="3"/>
  <c r="AB3129" i="3" s="1"/>
  <c r="AC3129" i="3" s="1"/>
  <c r="Z3129" i="3"/>
  <c r="Z3059" i="3"/>
  <c r="AA3128" i="3"/>
  <c r="AB3128" i="3" s="1"/>
  <c r="AC3128" i="3" s="1"/>
  <c r="Z3128" i="3"/>
  <c r="AA3127" i="3"/>
  <c r="AB3127" i="3" s="1"/>
  <c r="AC3127" i="3" s="1"/>
  <c r="AA3126" i="3"/>
  <c r="AB3126" i="3" s="1"/>
  <c r="AC3126" i="3" s="1"/>
  <c r="Z3126" i="3"/>
  <c r="Z3056" i="3"/>
  <c r="AA3125" i="3"/>
  <c r="AB3125" i="3" s="1"/>
  <c r="AC3125" i="3" s="1"/>
  <c r="Z3125" i="3"/>
  <c r="AA3124" i="3"/>
  <c r="AB3124" i="3" s="1"/>
  <c r="AC3124" i="3" s="1"/>
  <c r="AA3123" i="3"/>
  <c r="AB3123" i="3" s="1"/>
  <c r="AC3123" i="3" s="1"/>
  <c r="Z3123" i="3"/>
  <c r="AA3122" i="3"/>
  <c r="AB3122" i="3" s="1"/>
  <c r="AC3122" i="3" s="1"/>
  <c r="Z3122" i="3"/>
  <c r="AA3121" i="3"/>
  <c r="AB3121" i="3" s="1"/>
  <c r="AC3121" i="3" s="1"/>
  <c r="AA3120" i="3"/>
  <c r="AB3120" i="3" s="1"/>
  <c r="AC3120" i="3" s="1"/>
  <c r="Z3120" i="3"/>
  <c r="Z3050" i="3"/>
  <c r="AA3119" i="3"/>
  <c r="AB3119" i="3" s="1"/>
  <c r="AC3119" i="3" s="1"/>
  <c r="Z3119" i="3"/>
  <c r="AA3118" i="3"/>
  <c r="AB3118" i="3" s="1"/>
  <c r="AC3118" i="3" s="1"/>
  <c r="Z3048" i="3"/>
  <c r="AA3117" i="3"/>
  <c r="AB3117" i="3" s="1"/>
  <c r="AC3117" i="3" s="1"/>
  <c r="Z3117" i="3"/>
  <c r="AA3116" i="3"/>
  <c r="AB3116" i="3" s="1"/>
  <c r="AC3116" i="3" s="1"/>
  <c r="AA3115" i="3"/>
  <c r="AB3115" i="3" s="1"/>
  <c r="AC3115" i="3" s="1"/>
  <c r="Z3045" i="3"/>
  <c r="AA3114" i="3"/>
  <c r="AB3114" i="3" s="1"/>
  <c r="AC3114" i="3" s="1"/>
  <c r="Z3114" i="3"/>
  <c r="AA3113" i="3"/>
  <c r="AB3113" i="3" s="1"/>
  <c r="AC3113" i="3" s="1"/>
  <c r="AA3112" i="3"/>
  <c r="AB3112" i="3" s="1"/>
  <c r="AC3112" i="3" s="1"/>
  <c r="Z3112" i="3"/>
  <c r="AA3111" i="3"/>
  <c r="AB3111" i="3" s="1"/>
  <c r="AC3111" i="3" s="1"/>
  <c r="Z3111" i="3"/>
  <c r="AA3110" i="3"/>
  <c r="AB3110" i="3" s="1"/>
  <c r="AC3110" i="3" s="1"/>
  <c r="Z3110" i="3"/>
  <c r="Z3040" i="3"/>
  <c r="AA3109" i="3"/>
  <c r="AB3109" i="3" s="1"/>
  <c r="AC3109" i="3" s="1"/>
  <c r="Z3109" i="3"/>
  <c r="AA3108" i="3"/>
  <c r="AB3108" i="3" s="1"/>
  <c r="AC3108" i="3" s="1"/>
  <c r="AA3107" i="3"/>
  <c r="AB3107" i="3" s="1"/>
  <c r="AC3107" i="3" s="1"/>
  <c r="Z3107" i="3"/>
  <c r="AA3106" i="3"/>
  <c r="AB3106" i="3" s="1"/>
  <c r="AC3106" i="3" s="1"/>
  <c r="Z3106" i="3"/>
  <c r="Z3036" i="3"/>
  <c r="AA3105" i="3"/>
  <c r="AB3105" i="3" s="1"/>
  <c r="AC3105" i="3" s="1"/>
  <c r="AA3104" i="3"/>
  <c r="AB3104" i="3" s="1"/>
  <c r="AC3104" i="3" s="1"/>
  <c r="Z3034" i="3"/>
  <c r="AA3103" i="3"/>
  <c r="AB3103" i="3" s="1"/>
  <c r="AC3103" i="3" s="1"/>
  <c r="Z3103" i="3"/>
  <c r="Z3033" i="3"/>
  <c r="AA3102" i="3"/>
  <c r="AB3102" i="3" s="1"/>
  <c r="AC3102" i="3" s="1"/>
  <c r="Z3032" i="3"/>
  <c r="AA3101" i="3"/>
  <c r="AB3101" i="3" s="1"/>
  <c r="AC3101" i="3" s="1"/>
  <c r="Z3101" i="3"/>
  <c r="Z3031" i="3"/>
  <c r="AA3100" i="3"/>
  <c r="AB3100" i="3" s="1"/>
  <c r="AC3100" i="3" s="1"/>
  <c r="Z3030" i="3"/>
  <c r="AA3099" i="3"/>
  <c r="AB3099" i="3" s="1"/>
  <c r="AC3099" i="3" s="1"/>
  <c r="AA3098" i="3"/>
  <c r="AB3098" i="3" s="1"/>
  <c r="AC3098" i="3" s="1"/>
  <c r="Z3098" i="3"/>
  <c r="Z3028" i="3"/>
  <c r="AA3097" i="3"/>
  <c r="AB3097" i="3" s="1"/>
  <c r="AC3097" i="3" s="1"/>
  <c r="Z3097" i="3"/>
  <c r="AA3096" i="3"/>
  <c r="AB3096" i="3" s="1"/>
  <c r="AC3096" i="3" s="1"/>
  <c r="AA3095" i="3"/>
  <c r="AB3095" i="3" s="1"/>
  <c r="AC3095" i="3" s="1"/>
  <c r="Z3095" i="3"/>
  <c r="AA3094" i="3"/>
  <c r="AB3094" i="3" s="1"/>
  <c r="AC3094" i="3" s="1"/>
  <c r="Z3094" i="3"/>
  <c r="Z3024" i="3"/>
  <c r="AA3093" i="3"/>
  <c r="AB3093" i="3" s="1"/>
  <c r="AC3093" i="3" s="1"/>
  <c r="Z3093" i="3"/>
  <c r="AA3092" i="3"/>
  <c r="AB3092" i="3" s="1"/>
  <c r="AC3092" i="3" s="1"/>
  <c r="Z3092" i="3"/>
  <c r="AA3091" i="3"/>
  <c r="AB3091" i="3" s="1"/>
  <c r="AC3091" i="3" s="1"/>
  <c r="Z3091" i="3"/>
  <c r="AA3090" i="3"/>
  <c r="AB3090" i="3" s="1"/>
  <c r="AC3090" i="3" s="1"/>
  <c r="Z3090" i="3"/>
  <c r="Z3020" i="3"/>
  <c r="AA3089" i="3"/>
  <c r="AB3089" i="3" s="1"/>
  <c r="AC3089" i="3" s="1"/>
  <c r="Z3089" i="3"/>
  <c r="AA3088" i="3"/>
  <c r="AB3088" i="3" s="1"/>
  <c r="AC3088" i="3" s="1"/>
  <c r="AA3087" i="3"/>
  <c r="AB3087" i="3" s="1"/>
  <c r="AC3087" i="3" s="1"/>
  <c r="Z3017" i="3"/>
  <c r="AA3086" i="3"/>
  <c r="AB3086" i="3" s="1"/>
  <c r="AC3086" i="3" s="1"/>
  <c r="Z3086" i="3"/>
  <c r="Z3016" i="3"/>
  <c r="AA3085" i="3"/>
  <c r="AB3085" i="3" s="1"/>
  <c r="AC3085" i="3" s="1"/>
  <c r="Z3085" i="3"/>
  <c r="AA3084" i="3"/>
  <c r="AB3084" i="3" s="1"/>
  <c r="AC3084" i="3" s="1"/>
  <c r="AA3083" i="3"/>
  <c r="AB3083" i="3" s="1"/>
  <c r="AC3083" i="3" s="1"/>
  <c r="Z3083" i="3"/>
  <c r="AA3082" i="3"/>
  <c r="AB3082" i="3" s="1"/>
  <c r="AC3082" i="3" s="1"/>
  <c r="Z3082" i="3"/>
  <c r="AA3081" i="3"/>
  <c r="AB3081" i="3" s="1"/>
  <c r="AC3081" i="3" s="1"/>
  <c r="Z3081" i="3"/>
  <c r="AA3080" i="3"/>
  <c r="AB3080" i="3" s="1"/>
  <c r="AC3080" i="3" s="1"/>
  <c r="Z3012" i="3"/>
  <c r="AA3079" i="3"/>
  <c r="AB3079" i="3" s="1"/>
  <c r="AC3079" i="3" s="1"/>
  <c r="Z3011" i="3"/>
  <c r="AA3078" i="3"/>
  <c r="AB3078" i="3" s="1"/>
  <c r="AC3078" i="3" s="1"/>
  <c r="Z3078" i="3"/>
  <c r="Z3010" i="3"/>
  <c r="AA3077" i="3"/>
  <c r="AB3077" i="3" s="1"/>
  <c r="AC3077" i="3" s="1"/>
  <c r="Z3077" i="3"/>
  <c r="AA3076" i="3"/>
  <c r="AB3076" i="3" s="1"/>
  <c r="AC3076" i="3" s="1"/>
  <c r="Z3076" i="3"/>
  <c r="AA3075" i="3"/>
  <c r="AB3075" i="3" s="1"/>
  <c r="AC3075" i="3" s="1"/>
  <c r="Z3075" i="3"/>
  <c r="AA3074" i="3"/>
  <c r="AB3074" i="3" s="1"/>
  <c r="AC3074" i="3" s="1"/>
  <c r="Z3074" i="3"/>
  <c r="AA3073" i="3"/>
  <c r="AB3073" i="3" s="1"/>
  <c r="AC3073" i="3" s="1"/>
  <c r="AA3072" i="3"/>
  <c r="AB3072" i="3" s="1"/>
  <c r="AC3072" i="3" s="1"/>
  <c r="Z3004" i="3"/>
  <c r="AA3071" i="3"/>
  <c r="AB3071" i="3" s="1"/>
  <c r="AC3071" i="3" s="1"/>
  <c r="Z3003" i="3"/>
  <c r="AA3070" i="3"/>
  <c r="AB3070" i="3" s="1"/>
  <c r="AC3070" i="3" s="1"/>
  <c r="Z3002" i="3"/>
  <c r="AA3069" i="3"/>
  <c r="AB3069" i="3" s="1"/>
  <c r="AC3069" i="3" s="1"/>
  <c r="Z3069" i="3"/>
  <c r="AA3068" i="3"/>
  <c r="AB3068" i="3" s="1"/>
  <c r="AC3068" i="3" s="1"/>
  <c r="Z3000" i="3"/>
  <c r="AA3067" i="3"/>
  <c r="AB3067" i="3" s="1"/>
  <c r="AC3067" i="3" s="1"/>
  <c r="Z3067" i="3"/>
  <c r="Z2999" i="3"/>
  <c r="AA3066" i="3"/>
  <c r="AB3066" i="3" s="1"/>
  <c r="AC3066" i="3" s="1"/>
  <c r="Z3066" i="3"/>
  <c r="AA3065" i="3"/>
  <c r="AB3065" i="3" s="1"/>
  <c r="AC3065" i="3" s="1"/>
  <c r="Z3065" i="3"/>
  <c r="AA3064" i="3"/>
  <c r="AB3064" i="3" s="1"/>
  <c r="AC3064" i="3" s="1"/>
  <c r="Z2996" i="3"/>
  <c r="AA3063" i="3"/>
  <c r="AB3063" i="3" s="1"/>
  <c r="AC3063" i="3" s="1"/>
  <c r="Z3063" i="3"/>
  <c r="AA3062" i="3"/>
  <c r="AB3062" i="3" s="1"/>
  <c r="AC3062" i="3" s="1"/>
  <c r="Z3062" i="3"/>
  <c r="AA3061" i="3"/>
  <c r="AB3061" i="3" s="1"/>
  <c r="AC3061" i="3" s="1"/>
  <c r="Z3061" i="3"/>
  <c r="AA3060" i="3"/>
  <c r="AB3060" i="3" s="1"/>
  <c r="AC3060" i="3" s="1"/>
  <c r="Z3060" i="3"/>
  <c r="AA3059" i="3"/>
  <c r="AB3059" i="3" s="1"/>
  <c r="AC3059" i="3" s="1"/>
  <c r="AA3058" i="3"/>
  <c r="AB3058" i="3" s="1"/>
  <c r="AC3058" i="3" s="1"/>
  <c r="Z3058" i="3"/>
  <c r="AA3057" i="3"/>
  <c r="AB3057" i="3" s="1"/>
  <c r="AC3057" i="3" s="1"/>
  <c r="Z3057" i="3"/>
  <c r="AA3056" i="3"/>
  <c r="AB3056" i="3" s="1"/>
  <c r="AC3056" i="3" s="1"/>
  <c r="Z2988" i="3"/>
  <c r="AA3055" i="3"/>
  <c r="AB3055" i="3" s="1"/>
  <c r="AC3055" i="3" s="1"/>
  <c r="Z3055" i="3"/>
  <c r="AA3054" i="3"/>
  <c r="AB3054" i="3" s="1"/>
  <c r="AC3054" i="3" s="1"/>
  <c r="Z3054" i="3"/>
  <c r="AA3053" i="3"/>
  <c r="AB3053" i="3" s="1"/>
  <c r="AC3053" i="3" s="1"/>
  <c r="Z3053" i="3"/>
  <c r="Z2985" i="3"/>
  <c r="AA3052" i="3"/>
  <c r="AB3052" i="3" s="1"/>
  <c r="AC3052" i="3" s="1"/>
  <c r="Z3052" i="3"/>
  <c r="AA3051" i="3"/>
  <c r="AB3051" i="3" s="1"/>
  <c r="AC3051" i="3" s="1"/>
  <c r="Z3051" i="3"/>
  <c r="Z2983" i="3"/>
  <c r="AA3050" i="3"/>
  <c r="AB3050" i="3" s="1"/>
  <c r="AC3050" i="3" s="1"/>
  <c r="AA3049" i="3"/>
  <c r="AB3049" i="3" s="1"/>
  <c r="AC3049" i="3" s="1"/>
  <c r="Z3049" i="3"/>
  <c r="AA3048" i="3"/>
  <c r="AB3048" i="3" s="1"/>
  <c r="AC3048" i="3" s="1"/>
  <c r="Z2980" i="3"/>
  <c r="AA3047" i="3"/>
  <c r="AB3047" i="3" s="1"/>
  <c r="AC3047" i="3" s="1"/>
  <c r="Z3047" i="3"/>
  <c r="AA3046" i="3"/>
  <c r="AB3046" i="3" s="1"/>
  <c r="AC3046" i="3" s="1"/>
  <c r="Z3046" i="3"/>
  <c r="AA3045" i="3"/>
  <c r="AB3045" i="3" s="1"/>
  <c r="AC3045" i="3" s="1"/>
  <c r="AA3044" i="3"/>
  <c r="AB3044" i="3" s="1"/>
  <c r="AC3044" i="3" s="1"/>
  <c r="Z3044" i="3"/>
  <c r="AA3043" i="3"/>
  <c r="AB3043" i="3" s="1"/>
  <c r="AC3043" i="3" s="1"/>
  <c r="Z3043" i="3"/>
  <c r="AA3042" i="3"/>
  <c r="AB3042" i="3" s="1"/>
  <c r="AC3042" i="3" s="1"/>
  <c r="Z3042" i="3"/>
  <c r="Z2974" i="3"/>
  <c r="AA3041" i="3"/>
  <c r="AB3041" i="3" s="1"/>
  <c r="AC3041" i="3" s="1"/>
  <c r="Z3041" i="3"/>
  <c r="AA3040" i="3"/>
  <c r="AB3040" i="3" s="1"/>
  <c r="AC3040" i="3" s="1"/>
  <c r="Z2972" i="3"/>
  <c r="AA3039" i="3"/>
  <c r="AB3039" i="3" s="1"/>
  <c r="AC3039" i="3" s="1"/>
  <c r="Z3039" i="3"/>
  <c r="Z2971" i="3"/>
  <c r="AA3038" i="3"/>
  <c r="AB3038" i="3" s="1"/>
  <c r="AC3038" i="3" s="1"/>
  <c r="Z3038" i="3"/>
  <c r="AA3037" i="3"/>
  <c r="AB3037" i="3" s="1"/>
  <c r="AC3037" i="3" s="1"/>
  <c r="Z3037" i="3"/>
  <c r="AA3036" i="3"/>
  <c r="AB3036" i="3" s="1"/>
  <c r="AC3036" i="3" s="1"/>
  <c r="AA3035" i="3"/>
  <c r="AB3035" i="3" s="1"/>
  <c r="AC3035" i="3" s="1"/>
  <c r="Z3035" i="3"/>
  <c r="AA3034" i="3"/>
  <c r="AB3034" i="3" s="1"/>
  <c r="AC3034" i="3" s="1"/>
  <c r="AA3033" i="3"/>
  <c r="AB3033" i="3" s="1"/>
  <c r="AC3033" i="3" s="1"/>
  <c r="Z2965" i="3"/>
  <c r="AA3032" i="3"/>
  <c r="AB3032" i="3" s="1"/>
  <c r="AC3032" i="3" s="1"/>
  <c r="Z2964" i="3"/>
  <c r="AA3031" i="3"/>
  <c r="AB3031" i="3" s="1"/>
  <c r="AC3031" i="3" s="1"/>
  <c r="AA3030" i="3"/>
  <c r="AB3030" i="3" s="1"/>
  <c r="AC3030" i="3" s="1"/>
  <c r="Z2962" i="3"/>
  <c r="AA3029" i="3"/>
  <c r="AB3029" i="3" s="1"/>
  <c r="AC3029" i="3" s="1"/>
  <c r="Z3029" i="3"/>
  <c r="AA3028" i="3"/>
  <c r="AB3028" i="3" s="1"/>
  <c r="AC3028" i="3" s="1"/>
  <c r="Z2960" i="3"/>
  <c r="AA3027" i="3"/>
  <c r="AB3027" i="3" s="1"/>
  <c r="AC3027" i="3" s="1"/>
  <c r="Z3027" i="3"/>
  <c r="AA3026" i="3"/>
  <c r="AB3026" i="3" s="1"/>
  <c r="AC3026" i="3" s="1"/>
  <c r="Z3026" i="3"/>
  <c r="AA3025" i="3"/>
  <c r="AB3025" i="3" s="1"/>
  <c r="AC3025" i="3" s="1"/>
  <c r="Z3025" i="3"/>
  <c r="AA3024" i="3"/>
  <c r="AB3024" i="3" s="1"/>
  <c r="AC3024" i="3" s="1"/>
  <c r="Z2956" i="3"/>
  <c r="AA3023" i="3"/>
  <c r="AB3023" i="3" s="1"/>
  <c r="AC3023" i="3" s="1"/>
  <c r="Z3023" i="3"/>
  <c r="AA3022" i="3"/>
  <c r="AB3022" i="3" s="1"/>
  <c r="AC3022" i="3" s="1"/>
  <c r="Z3022" i="3"/>
  <c r="AA3021" i="3"/>
  <c r="AB3021" i="3" s="1"/>
  <c r="AC3021" i="3" s="1"/>
  <c r="Z3021" i="3"/>
  <c r="AA3020" i="3"/>
  <c r="AB3020" i="3" s="1"/>
  <c r="AC3020" i="3" s="1"/>
  <c r="AA3019" i="3"/>
  <c r="AB3019" i="3" s="1"/>
  <c r="AC3019" i="3" s="1"/>
  <c r="Z3019" i="3"/>
  <c r="AA3018" i="3"/>
  <c r="AB3018" i="3" s="1"/>
  <c r="AC3018" i="3" s="1"/>
  <c r="Z3018" i="3"/>
  <c r="AA3017" i="3"/>
  <c r="AB3017" i="3" s="1"/>
  <c r="AC3017" i="3" s="1"/>
  <c r="AA3016" i="3"/>
  <c r="AB3016" i="3" s="1"/>
  <c r="AC3016" i="3" s="1"/>
  <c r="Z2948" i="3"/>
  <c r="AA3015" i="3"/>
  <c r="AB3015" i="3" s="1"/>
  <c r="AC3015" i="3" s="1"/>
  <c r="Z3015" i="3"/>
  <c r="AA3014" i="3"/>
  <c r="AB3014" i="3" s="1"/>
  <c r="AC3014" i="3" s="1"/>
  <c r="Z3014" i="3"/>
  <c r="AA3013" i="3"/>
  <c r="AB3013" i="3" s="1"/>
  <c r="AC3013" i="3" s="1"/>
  <c r="Z3013" i="3"/>
  <c r="AA3012" i="3"/>
  <c r="AB3012" i="3" s="1"/>
  <c r="AC3012" i="3" s="1"/>
  <c r="AA3011" i="3"/>
  <c r="AB3011" i="3" s="1"/>
  <c r="AC3011" i="3" s="1"/>
  <c r="Z2943" i="3"/>
  <c r="AA3010" i="3"/>
  <c r="AB3010" i="3" s="1"/>
  <c r="AC3010" i="3" s="1"/>
  <c r="Z2942" i="3"/>
  <c r="AA3009" i="3"/>
  <c r="AB3009" i="3" s="1"/>
  <c r="AC3009" i="3" s="1"/>
  <c r="Z3009" i="3"/>
  <c r="AA3008" i="3"/>
  <c r="AB3008" i="3" s="1"/>
  <c r="AC3008" i="3" s="1"/>
  <c r="Z3008" i="3"/>
  <c r="Z2940" i="3"/>
  <c r="AA3007" i="3"/>
  <c r="AB3007" i="3" s="1"/>
  <c r="AC3007" i="3" s="1"/>
  <c r="Z3007" i="3"/>
  <c r="AA3006" i="3"/>
  <c r="AB3006" i="3" s="1"/>
  <c r="AC3006" i="3" s="1"/>
  <c r="Z3006" i="3"/>
  <c r="AA3005" i="3"/>
  <c r="AB3005" i="3" s="1"/>
  <c r="AC3005" i="3" s="1"/>
  <c r="Z3005" i="3"/>
  <c r="AA3004" i="3"/>
  <c r="AB3004" i="3" s="1"/>
  <c r="AC3004" i="3" s="1"/>
  <c r="AA3003" i="3"/>
  <c r="AB3003" i="3" s="1"/>
  <c r="AC3003" i="3" s="1"/>
  <c r="AA3002" i="3"/>
  <c r="AB3002" i="3" s="1"/>
  <c r="AC3002" i="3" s="1"/>
  <c r="AA3001" i="3"/>
  <c r="AB3001" i="3" s="1"/>
  <c r="AC3001" i="3" s="1"/>
  <c r="Z3001" i="3"/>
  <c r="Z2933" i="3"/>
  <c r="AA3000" i="3"/>
  <c r="AB3000" i="3" s="1"/>
  <c r="AC3000" i="3" s="1"/>
  <c r="Z2932" i="3"/>
  <c r="AA2999" i="3"/>
  <c r="AB2999" i="3" s="1"/>
  <c r="AC2999" i="3" s="1"/>
  <c r="AA2998" i="3"/>
  <c r="AB2998" i="3" s="1"/>
  <c r="AC2998" i="3" s="1"/>
  <c r="Z2998" i="3"/>
  <c r="Z2930" i="3"/>
  <c r="AA2997" i="3"/>
  <c r="AB2997" i="3" s="1"/>
  <c r="AC2997" i="3" s="1"/>
  <c r="Z2997" i="3"/>
  <c r="AA2996" i="3"/>
  <c r="AB2996" i="3" s="1"/>
  <c r="AC2996" i="3" s="1"/>
  <c r="AA2995" i="3"/>
  <c r="AB2995" i="3" s="1"/>
  <c r="AC2995" i="3" s="1"/>
  <c r="Z2995" i="3"/>
  <c r="Z2927" i="3"/>
  <c r="AA2994" i="3"/>
  <c r="AB2994" i="3" s="1"/>
  <c r="AC2994" i="3" s="1"/>
  <c r="Z2994" i="3"/>
  <c r="AA2993" i="3"/>
  <c r="AB2993" i="3" s="1"/>
  <c r="AC2993" i="3" s="1"/>
  <c r="Z2993" i="3"/>
  <c r="AA2992" i="3"/>
  <c r="AB2992" i="3" s="1"/>
  <c r="AC2992" i="3" s="1"/>
  <c r="Z2992" i="3"/>
  <c r="AA2991" i="3"/>
  <c r="AB2991" i="3" s="1"/>
  <c r="AC2991" i="3" s="1"/>
  <c r="Z2991" i="3"/>
  <c r="Z2925" i="3"/>
  <c r="AA2990" i="3"/>
  <c r="AB2990" i="3" s="1"/>
  <c r="AC2990" i="3" s="1"/>
  <c r="Z2990" i="3"/>
  <c r="AA2989" i="3"/>
  <c r="AB2989" i="3" s="1"/>
  <c r="AC2989" i="3" s="1"/>
  <c r="Z2989" i="3"/>
  <c r="AA2988" i="3"/>
  <c r="AB2988" i="3" s="1"/>
  <c r="AC2988" i="3" s="1"/>
  <c r="Z2922" i="3"/>
  <c r="AA2987" i="3"/>
  <c r="AB2987" i="3" s="1"/>
  <c r="AC2987" i="3" s="1"/>
  <c r="Z2987" i="3"/>
  <c r="AA2986" i="3"/>
  <c r="AB2986" i="3" s="1"/>
  <c r="AC2986" i="3" s="1"/>
  <c r="Z2986" i="3"/>
  <c r="Z2920" i="3"/>
  <c r="AA2985" i="3"/>
  <c r="AB2985" i="3" s="1"/>
  <c r="AC2985" i="3" s="1"/>
  <c r="AA2984" i="3"/>
  <c r="AB2984" i="3" s="1"/>
  <c r="AC2984" i="3" s="1"/>
  <c r="Z2984" i="3"/>
  <c r="AA2983" i="3"/>
  <c r="AB2983" i="3" s="1"/>
  <c r="AC2983" i="3" s="1"/>
  <c r="Z2917" i="3"/>
  <c r="AA2982" i="3"/>
  <c r="AB2982" i="3" s="1"/>
  <c r="AC2982" i="3" s="1"/>
  <c r="Z2982" i="3"/>
  <c r="AA2981" i="3"/>
  <c r="AB2981" i="3" s="1"/>
  <c r="AC2981" i="3" s="1"/>
  <c r="Z2981" i="3"/>
  <c r="Z2915" i="3"/>
  <c r="AA2980" i="3"/>
  <c r="AB2980" i="3" s="1"/>
  <c r="AC2980" i="3" s="1"/>
  <c r="Z2914" i="3"/>
  <c r="AA2979" i="3"/>
  <c r="AB2979" i="3" s="1"/>
  <c r="AC2979" i="3" s="1"/>
  <c r="Z2979" i="3"/>
  <c r="AA2978" i="3"/>
  <c r="AB2978" i="3" s="1"/>
  <c r="AC2978" i="3" s="1"/>
  <c r="Z2978" i="3"/>
  <c r="Z2912" i="3"/>
  <c r="AA2977" i="3"/>
  <c r="AB2977" i="3" s="1"/>
  <c r="AC2977" i="3" s="1"/>
  <c r="Z2977" i="3"/>
  <c r="Z2911" i="3"/>
  <c r="AA2976" i="3"/>
  <c r="AB2976" i="3" s="1"/>
  <c r="AC2976" i="3" s="1"/>
  <c r="Z2976" i="3"/>
  <c r="AA2975" i="3"/>
  <c r="AB2975" i="3" s="1"/>
  <c r="AC2975" i="3" s="1"/>
  <c r="Z2975" i="3"/>
  <c r="AA2974" i="3"/>
  <c r="AB2974" i="3" s="1"/>
  <c r="AC2974" i="3" s="1"/>
  <c r="AA2973" i="3"/>
  <c r="AB2973" i="3" s="1"/>
  <c r="AC2973" i="3" s="1"/>
  <c r="Z2973" i="3"/>
  <c r="AA2972" i="3"/>
  <c r="AB2972" i="3" s="1"/>
  <c r="AC2972" i="3" s="1"/>
  <c r="Z2906" i="3"/>
  <c r="AA2971" i="3"/>
  <c r="AB2971" i="3" s="1"/>
  <c r="AC2971" i="3" s="1"/>
  <c r="Z2905" i="3"/>
  <c r="AA2970" i="3"/>
  <c r="AB2970" i="3" s="1"/>
  <c r="AC2970" i="3" s="1"/>
  <c r="Z2970" i="3"/>
  <c r="Z2904" i="3"/>
  <c r="AA2969" i="3"/>
  <c r="AB2969" i="3" s="1"/>
  <c r="AC2969" i="3" s="1"/>
  <c r="Z2969" i="3"/>
  <c r="Z2903" i="3"/>
  <c r="AA2968" i="3"/>
  <c r="AB2968" i="3" s="1"/>
  <c r="AC2968" i="3" s="1"/>
  <c r="Z2968" i="3"/>
  <c r="AA2967" i="3"/>
  <c r="AB2967" i="3" s="1"/>
  <c r="AC2967" i="3" s="1"/>
  <c r="Z2967" i="3"/>
  <c r="AA2966" i="3"/>
  <c r="AB2966" i="3" s="1"/>
  <c r="AC2966" i="3" s="1"/>
  <c r="Z2966" i="3"/>
  <c r="Z2900" i="3"/>
  <c r="AA2965" i="3"/>
  <c r="AB2965" i="3" s="1"/>
  <c r="AC2965" i="3" s="1"/>
  <c r="AA2964" i="3"/>
  <c r="AB2964" i="3" s="1"/>
  <c r="AC2964" i="3" s="1"/>
  <c r="AA2963" i="3"/>
  <c r="AB2963" i="3" s="1"/>
  <c r="AC2963" i="3" s="1"/>
  <c r="Z2963" i="3"/>
  <c r="Z2897" i="3"/>
  <c r="AA2962" i="3"/>
  <c r="AB2962" i="3" s="1"/>
  <c r="AC2962" i="3" s="1"/>
  <c r="Z2896" i="3"/>
  <c r="AA2961" i="3"/>
  <c r="AB2961" i="3" s="1"/>
  <c r="AC2961" i="3" s="1"/>
  <c r="Z2961" i="3"/>
  <c r="AA2960" i="3"/>
  <c r="AB2960" i="3" s="1"/>
  <c r="AC2960" i="3" s="1"/>
  <c r="Z2894" i="3"/>
  <c r="AA2959" i="3"/>
  <c r="AB2959" i="3" s="1"/>
  <c r="AC2959" i="3" s="1"/>
  <c r="Z2959" i="3"/>
  <c r="AA2958" i="3"/>
  <c r="AB2958" i="3" s="1"/>
  <c r="AC2958" i="3" s="1"/>
  <c r="Z2958" i="3"/>
  <c r="Z2892" i="3"/>
  <c r="AA2957" i="3"/>
  <c r="AB2957" i="3" s="1"/>
  <c r="AC2957" i="3" s="1"/>
  <c r="Z2957" i="3"/>
  <c r="AA2956" i="3"/>
  <c r="AB2956" i="3" s="1"/>
  <c r="AC2956" i="3" s="1"/>
  <c r="AA2955" i="3"/>
  <c r="AB2955" i="3" s="1"/>
  <c r="AC2955" i="3" s="1"/>
  <c r="Z2955" i="3"/>
  <c r="Z2889" i="3"/>
  <c r="AA2954" i="3"/>
  <c r="AB2954" i="3" s="1"/>
  <c r="AC2954" i="3" s="1"/>
  <c r="Z2954" i="3"/>
  <c r="Z2888" i="3"/>
  <c r="AA2953" i="3"/>
  <c r="AB2953" i="3" s="1"/>
  <c r="AC2953" i="3" s="1"/>
  <c r="Z2953" i="3"/>
  <c r="AA2952" i="3"/>
  <c r="AB2952" i="3" s="1"/>
  <c r="AC2952" i="3" s="1"/>
  <c r="Z2952" i="3"/>
  <c r="Z2886" i="3"/>
  <c r="AA2951" i="3"/>
  <c r="AB2951" i="3" s="1"/>
  <c r="AC2951" i="3" s="1"/>
  <c r="Z2951" i="3"/>
  <c r="AA2950" i="3"/>
  <c r="AB2950" i="3" s="1"/>
  <c r="AC2950" i="3" s="1"/>
  <c r="Z2950" i="3"/>
  <c r="AA2949" i="3"/>
  <c r="AB2949" i="3" s="1"/>
  <c r="AC2949" i="3" s="1"/>
  <c r="Z2949" i="3"/>
  <c r="Z2883" i="3"/>
  <c r="AA2948" i="3"/>
  <c r="AB2948" i="3" s="1"/>
  <c r="AC2948" i="3" s="1"/>
  <c r="AA2947" i="3"/>
  <c r="AB2947" i="3" s="1"/>
  <c r="AC2947" i="3" s="1"/>
  <c r="Z2947" i="3"/>
  <c r="AA2946" i="3"/>
  <c r="AB2946" i="3" s="1"/>
  <c r="AC2946" i="3" s="1"/>
  <c r="Z2946" i="3"/>
  <c r="Z2880" i="3"/>
  <c r="AA2945" i="3"/>
  <c r="AB2945" i="3" s="1"/>
  <c r="AC2945" i="3" s="1"/>
  <c r="Z2945" i="3"/>
  <c r="AA2944" i="3"/>
  <c r="AB2944" i="3" s="1"/>
  <c r="AC2944" i="3" s="1"/>
  <c r="Z2944" i="3"/>
  <c r="Z2878" i="3"/>
  <c r="AA2943" i="3"/>
  <c r="AB2943" i="3" s="1"/>
  <c r="AC2943" i="3" s="1"/>
  <c r="Z2877" i="3"/>
  <c r="AA2942" i="3"/>
  <c r="AB2942" i="3" s="1"/>
  <c r="AC2942" i="3" s="1"/>
  <c r="AA2941" i="3"/>
  <c r="AB2941" i="3" s="1"/>
  <c r="AC2941" i="3" s="1"/>
  <c r="Z2941" i="3"/>
  <c r="Z2875" i="3"/>
  <c r="AA2940" i="3"/>
  <c r="AB2940" i="3" s="1"/>
  <c r="AC2940" i="3" s="1"/>
  <c r="Z2874" i="3"/>
  <c r="AA2939" i="3"/>
  <c r="AB2939" i="3" s="1"/>
  <c r="AC2939" i="3" s="1"/>
  <c r="Z2939" i="3"/>
  <c r="AA2938" i="3"/>
  <c r="AB2938" i="3" s="1"/>
  <c r="AC2938" i="3" s="1"/>
  <c r="Z2938" i="3"/>
  <c r="Z2872" i="3"/>
  <c r="AA2937" i="3"/>
  <c r="AB2937" i="3" s="1"/>
  <c r="AC2937" i="3" s="1"/>
  <c r="Z2937" i="3"/>
  <c r="AA2936" i="3"/>
  <c r="AB2936" i="3" s="1"/>
  <c r="AC2936" i="3" s="1"/>
  <c r="Z2936" i="3"/>
  <c r="AA2935" i="3"/>
  <c r="AB2935" i="3" s="1"/>
  <c r="AC2935" i="3" s="1"/>
  <c r="Z2935" i="3"/>
  <c r="AA2934" i="3"/>
  <c r="AB2934" i="3" s="1"/>
  <c r="AC2934" i="3" s="1"/>
  <c r="Z2934" i="3"/>
  <c r="AA2933" i="3"/>
  <c r="AB2933" i="3" s="1"/>
  <c r="AC2933" i="3" s="1"/>
  <c r="AA2932" i="3"/>
  <c r="AB2932" i="3" s="1"/>
  <c r="AC2932" i="3" s="1"/>
  <c r="AA2931" i="3"/>
  <c r="AB2931" i="3" s="1"/>
  <c r="AC2931" i="3" s="1"/>
  <c r="Z2931" i="3"/>
  <c r="AA2930" i="3"/>
  <c r="AB2930" i="3" s="1"/>
  <c r="AC2930" i="3" s="1"/>
  <c r="Z2864" i="3"/>
  <c r="AA2929" i="3"/>
  <c r="AB2929" i="3" s="1"/>
  <c r="AC2929" i="3" s="1"/>
  <c r="Z2929" i="3"/>
  <c r="Z2863" i="3"/>
  <c r="AA2928" i="3"/>
  <c r="AB2928" i="3" s="1"/>
  <c r="AC2928" i="3" s="1"/>
  <c r="Z2928" i="3"/>
  <c r="AA2927" i="3"/>
  <c r="AB2927" i="3" s="1"/>
  <c r="AC2927" i="3" s="1"/>
  <c r="Z2861" i="3"/>
  <c r="AA2926" i="3"/>
  <c r="AB2926" i="3" s="1"/>
  <c r="AC2926" i="3" s="1"/>
  <c r="Z2926" i="3"/>
  <c r="AA2925" i="3"/>
  <c r="AB2925" i="3" s="1"/>
  <c r="AC2925" i="3" s="1"/>
  <c r="AA2924" i="3"/>
  <c r="AB2924" i="3" s="1"/>
  <c r="AC2924" i="3" s="1"/>
  <c r="Z2924" i="3"/>
  <c r="Z2858" i="3"/>
  <c r="AA2923" i="3"/>
  <c r="AB2923" i="3" s="1"/>
  <c r="AC2923" i="3" s="1"/>
  <c r="Z2923" i="3"/>
  <c r="AA2922" i="3"/>
  <c r="AB2922" i="3" s="1"/>
  <c r="AC2922" i="3" s="1"/>
  <c r="Z2856" i="3"/>
  <c r="AA2921" i="3"/>
  <c r="AB2921" i="3" s="1"/>
  <c r="AC2921" i="3" s="1"/>
  <c r="Z2921" i="3"/>
  <c r="Z2855" i="3"/>
  <c r="AA2920" i="3"/>
  <c r="AB2920" i="3" s="1"/>
  <c r="AC2920" i="3" s="1"/>
  <c r="Z2854" i="3"/>
  <c r="AA2919" i="3"/>
  <c r="AB2919" i="3" s="1"/>
  <c r="AC2919" i="3" s="1"/>
  <c r="Z2919" i="3"/>
  <c r="AA2918" i="3"/>
  <c r="AB2918" i="3" s="1"/>
  <c r="AC2918" i="3" s="1"/>
  <c r="Z2918" i="3"/>
  <c r="Z2852" i="3"/>
  <c r="AA2917" i="3"/>
  <c r="AB2917" i="3" s="1"/>
  <c r="AC2917" i="3" s="1"/>
  <c r="AA2916" i="3"/>
  <c r="AB2916" i="3" s="1"/>
  <c r="AC2916" i="3" s="1"/>
  <c r="Z2916" i="3"/>
  <c r="Z2850" i="3"/>
  <c r="AA2915" i="3"/>
  <c r="AB2915" i="3" s="1"/>
  <c r="AC2915" i="3" s="1"/>
  <c r="AA2914" i="3"/>
  <c r="AB2914" i="3" s="1"/>
  <c r="AC2914" i="3" s="1"/>
  <c r="Z2848" i="3"/>
  <c r="AA2913" i="3"/>
  <c r="AB2913" i="3" s="1"/>
  <c r="AC2913" i="3" s="1"/>
  <c r="Z2913" i="3"/>
  <c r="AA2912" i="3"/>
  <c r="AB2912" i="3" s="1"/>
  <c r="AC2912" i="3" s="1"/>
  <c r="AA2911" i="3"/>
  <c r="AB2911" i="3" s="1"/>
  <c r="AC2911" i="3" s="1"/>
  <c r="AA2910" i="3"/>
  <c r="AB2910" i="3" s="1"/>
  <c r="AC2910" i="3" s="1"/>
  <c r="Z2910" i="3"/>
  <c r="AA2909" i="3"/>
  <c r="AB2909" i="3" s="1"/>
  <c r="AC2909" i="3" s="1"/>
  <c r="Z2909" i="3"/>
  <c r="AA2908" i="3"/>
  <c r="AB2908" i="3" s="1"/>
  <c r="AC2908" i="3" s="1"/>
  <c r="Z2908" i="3"/>
  <c r="AA2907" i="3"/>
  <c r="AB2907" i="3" s="1"/>
  <c r="AC2907" i="3" s="1"/>
  <c r="Z2907" i="3"/>
  <c r="AA2906" i="3"/>
  <c r="AB2906" i="3" s="1"/>
  <c r="AC2906" i="3" s="1"/>
  <c r="AA2905" i="3"/>
  <c r="AB2905" i="3" s="1"/>
  <c r="AC2905" i="3" s="1"/>
  <c r="AA2904" i="3"/>
  <c r="AB2904" i="3" s="1"/>
  <c r="AC2904" i="3" s="1"/>
  <c r="AA2903" i="3"/>
  <c r="AB2903" i="3" s="1"/>
  <c r="AC2903" i="3" s="1"/>
  <c r="Z2839" i="3"/>
  <c r="AA2902" i="3"/>
  <c r="AB2902" i="3" s="1"/>
  <c r="AC2902" i="3" s="1"/>
  <c r="Z2902" i="3"/>
  <c r="AA2901" i="3"/>
  <c r="AB2901" i="3" s="1"/>
  <c r="AC2901" i="3" s="1"/>
  <c r="Z2901" i="3"/>
  <c r="AA2900" i="3"/>
  <c r="AB2900" i="3" s="1"/>
  <c r="AC2900" i="3" s="1"/>
  <c r="Z2836" i="3"/>
  <c r="AA2899" i="3"/>
  <c r="AB2899" i="3" s="1"/>
  <c r="AC2899" i="3" s="1"/>
  <c r="Z2899" i="3"/>
  <c r="AA2898" i="3"/>
  <c r="AB2898" i="3" s="1"/>
  <c r="AC2898" i="3" s="1"/>
  <c r="Z2898" i="3"/>
  <c r="AA2897" i="3"/>
  <c r="AB2897" i="3" s="1"/>
  <c r="AC2897" i="3" s="1"/>
  <c r="Z2833" i="3"/>
  <c r="AA2896" i="3"/>
  <c r="AB2896" i="3" s="1"/>
  <c r="AC2896" i="3" s="1"/>
  <c r="Z2832" i="3"/>
  <c r="AA2895" i="3"/>
  <c r="AB2895" i="3" s="1"/>
  <c r="AC2895" i="3" s="1"/>
  <c r="Z2895" i="3"/>
  <c r="AA2894" i="3"/>
  <c r="AB2894" i="3" s="1"/>
  <c r="AC2894" i="3" s="1"/>
  <c r="Z2830" i="3"/>
  <c r="AA2893" i="3"/>
  <c r="AB2893" i="3" s="1"/>
  <c r="AC2893" i="3" s="1"/>
  <c r="Z2893" i="3"/>
  <c r="Z2829" i="3"/>
  <c r="AA2892" i="3"/>
  <c r="AB2892" i="3" s="1"/>
  <c r="AC2892" i="3" s="1"/>
  <c r="Z2828" i="3"/>
  <c r="AA2891" i="3"/>
  <c r="AB2891" i="3" s="1"/>
  <c r="AC2891" i="3" s="1"/>
  <c r="Z2891" i="3"/>
  <c r="AA2890" i="3"/>
  <c r="AB2890" i="3" s="1"/>
  <c r="AC2890" i="3" s="1"/>
  <c r="Z2890" i="3"/>
  <c r="AA2889" i="3"/>
  <c r="AB2889" i="3" s="1"/>
  <c r="AC2889" i="3" s="1"/>
  <c r="AA2888" i="3"/>
  <c r="AB2888" i="3" s="1"/>
  <c r="AC2888" i="3" s="1"/>
  <c r="AA2887" i="3"/>
  <c r="AB2887" i="3" s="1"/>
  <c r="AC2887" i="3" s="1"/>
  <c r="Z2887" i="3"/>
  <c r="AA2886" i="3"/>
  <c r="AB2886" i="3" s="1"/>
  <c r="AC2886" i="3" s="1"/>
  <c r="AA2885" i="3"/>
  <c r="AB2885" i="3" s="1"/>
  <c r="AC2885" i="3" s="1"/>
  <c r="Z2885" i="3"/>
  <c r="AA2884" i="3"/>
  <c r="AB2884" i="3" s="1"/>
  <c r="AC2884" i="3" s="1"/>
  <c r="Z2884" i="3"/>
  <c r="Z2820" i="3"/>
  <c r="AA2883" i="3"/>
  <c r="AB2883" i="3" s="1"/>
  <c r="AC2883" i="3" s="1"/>
  <c r="AA2882" i="3"/>
  <c r="AB2882" i="3" s="1"/>
  <c r="AC2882" i="3" s="1"/>
  <c r="Z2882" i="3"/>
  <c r="Z2818" i="3"/>
  <c r="AA2881" i="3"/>
  <c r="AB2881" i="3" s="1"/>
  <c r="AC2881" i="3" s="1"/>
  <c r="Z2881" i="3"/>
  <c r="AA2880" i="3"/>
  <c r="AB2880" i="3" s="1"/>
  <c r="AC2880" i="3" s="1"/>
  <c r="AA2879" i="3"/>
  <c r="AB2879" i="3" s="1"/>
  <c r="AC2879" i="3" s="1"/>
  <c r="Z2879" i="3"/>
  <c r="Z2815" i="3"/>
  <c r="AA2878" i="3"/>
  <c r="AB2878" i="3" s="1"/>
  <c r="AC2878" i="3" s="1"/>
  <c r="AA2877" i="3"/>
  <c r="AB2877" i="3" s="1"/>
  <c r="AC2877" i="3" s="1"/>
  <c r="AA2876" i="3"/>
  <c r="AB2876" i="3" s="1"/>
  <c r="AC2876" i="3" s="1"/>
  <c r="Z2876" i="3"/>
  <c r="Z2812" i="3"/>
  <c r="AA2875" i="3"/>
  <c r="AB2875" i="3" s="1"/>
  <c r="AC2875" i="3" s="1"/>
  <c r="AA2874" i="3"/>
  <c r="AB2874" i="3" s="1"/>
  <c r="AC2874" i="3" s="1"/>
  <c r="AA2873" i="3"/>
  <c r="AB2873" i="3" s="1"/>
  <c r="AC2873" i="3" s="1"/>
  <c r="Z2873" i="3"/>
  <c r="AA2872" i="3"/>
  <c r="AB2872" i="3" s="1"/>
  <c r="AC2872" i="3" s="1"/>
  <c r="AA2871" i="3"/>
  <c r="AB2871" i="3" s="1"/>
  <c r="AC2871" i="3" s="1"/>
  <c r="Z2871" i="3"/>
  <c r="Z2807" i="3"/>
  <c r="AA2870" i="3"/>
  <c r="AB2870" i="3" s="1"/>
  <c r="AC2870" i="3" s="1"/>
  <c r="Z2870" i="3"/>
  <c r="Z2806" i="3"/>
  <c r="AA2869" i="3"/>
  <c r="AB2869" i="3" s="1"/>
  <c r="AC2869" i="3" s="1"/>
  <c r="Z2869" i="3"/>
  <c r="AA2868" i="3"/>
  <c r="AB2868" i="3" s="1"/>
  <c r="AC2868" i="3" s="1"/>
  <c r="Z2868" i="3"/>
  <c r="Z2804" i="3"/>
  <c r="AA2867" i="3"/>
  <c r="AB2867" i="3" s="1"/>
  <c r="AC2867" i="3" s="1"/>
  <c r="Z2867" i="3"/>
  <c r="AA2866" i="3"/>
  <c r="AB2866" i="3" s="1"/>
  <c r="AC2866" i="3" s="1"/>
  <c r="Z2866" i="3"/>
  <c r="AA2865" i="3"/>
  <c r="AB2865" i="3" s="1"/>
  <c r="AC2865" i="3" s="1"/>
  <c r="Z2865" i="3"/>
  <c r="Z2801" i="3"/>
  <c r="AA2864" i="3"/>
  <c r="AB2864" i="3" s="1"/>
  <c r="AC2864" i="3" s="1"/>
  <c r="AA2863" i="3"/>
  <c r="AB2863" i="3" s="1"/>
  <c r="AC2863" i="3" s="1"/>
  <c r="AA2862" i="3"/>
  <c r="AB2862" i="3" s="1"/>
  <c r="AC2862" i="3" s="1"/>
  <c r="Z2862" i="3"/>
  <c r="Z2798" i="3"/>
  <c r="AA2861" i="3"/>
  <c r="AB2861" i="3" s="1"/>
  <c r="AC2861" i="3" s="1"/>
  <c r="AA2860" i="3"/>
  <c r="AB2860" i="3" s="1"/>
  <c r="AC2860" i="3" s="1"/>
  <c r="Z2860" i="3"/>
  <c r="Z2796" i="3"/>
  <c r="AA2859" i="3"/>
  <c r="AB2859" i="3" s="1"/>
  <c r="AC2859" i="3" s="1"/>
  <c r="Z2859" i="3"/>
  <c r="Z2795" i="3"/>
  <c r="AA2858" i="3"/>
  <c r="AB2858" i="3" s="1"/>
  <c r="AC2858" i="3" s="1"/>
  <c r="AA2857" i="3"/>
  <c r="AB2857" i="3" s="1"/>
  <c r="AC2857" i="3" s="1"/>
  <c r="Z2857" i="3"/>
  <c r="Z2793" i="3"/>
  <c r="AA2856" i="3"/>
  <c r="AB2856" i="3" s="1"/>
  <c r="AC2856" i="3" s="1"/>
  <c r="Z2792" i="3"/>
  <c r="AA2855" i="3"/>
  <c r="AB2855" i="3" s="1"/>
  <c r="AC2855" i="3" s="1"/>
  <c r="AA2854" i="3"/>
  <c r="AB2854" i="3" s="1"/>
  <c r="AC2854" i="3" s="1"/>
  <c r="Z2790" i="3"/>
  <c r="AA2853" i="3"/>
  <c r="AB2853" i="3" s="1"/>
  <c r="AC2853" i="3" s="1"/>
  <c r="Z2853" i="3"/>
  <c r="AA2852" i="3"/>
  <c r="AB2852" i="3" s="1"/>
  <c r="AC2852" i="3" s="1"/>
  <c r="Z2788" i="3"/>
  <c r="AA2851" i="3"/>
  <c r="AB2851" i="3" s="1"/>
  <c r="AC2851" i="3" s="1"/>
  <c r="Z2851" i="3"/>
  <c r="AA2850" i="3"/>
  <c r="AB2850" i="3" s="1"/>
  <c r="AC2850" i="3" s="1"/>
  <c r="AA2849" i="3"/>
  <c r="AB2849" i="3" s="1"/>
  <c r="AC2849" i="3" s="1"/>
  <c r="Z2849" i="3"/>
  <c r="AA2848" i="3"/>
  <c r="AB2848" i="3" s="1"/>
  <c r="AC2848" i="3" s="1"/>
  <c r="Z2784" i="3"/>
  <c r="AA2847" i="3"/>
  <c r="AB2847" i="3" s="1"/>
  <c r="AC2847" i="3" s="1"/>
  <c r="Z2847" i="3"/>
  <c r="Z2783" i="3"/>
  <c r="AA2846" i="3"/>
  <c r="AB2846" i="3" s="1"/>
  <c r="AC2846" i="3" s="1"/>
  <c r="Z2846" i="3"/>
  <c r="AA2845" i="3"/>
  <c r="AB2845" i="3" s="1"/>
  <c r="AC2845" i="3" s="1"/>
  <c r="Z2845" i="3"/>
  <c r="AA2844" i="3"/>
  <c r="AB2844" i="3" s="1"/>
  <c r="AC2844" i="3" s="1"/>
  <c r="Z2844" i="3"/>
  <c r="Z2780" i="3"/>
  <c r="AA2843" i="3"/>
  <c r="AB2843" i="3" s="1"/>
  <c r="AC2843" i="3" s="1"/>
  <c r="Z2843" i="3"/>
  <c r="Z2779" i="3"/>
  <c r="AA2842" i="3"/>
  <c r="AB2842" i="3" s="1"/>
  <c r="AC2842" i="3" s="1"/>
  <c r="Z2842" i="3"/>
  <c r="Z2778" i="3"/>
  <c r="AA2841" i="3"/>
  <c r="AB2841" i="3" s="1"/>
  <c r="AC2841" i="3" s="1"/>
  <c r="Z2841" i="3"/>
  <c r="AA2840" i="3"/>
  <c r="AB2840" i="3" s="1"/>
  <c r="AC2840" i="3" s="1"/>
  <c r="Z2840" i="3"/>
  <c r="Z2776" i="3"/>
  <c r="AA2839" i="3"/>
  <c r="AB2839" i="3" s="1"/>
  <c r="AC2839" i="3" s="1"/>
  <c r="AA2838" i="3"/>
  <c r="AB2838" i="3" s="1"/>
  <c r="AC2838" i="3" s="1"/>
  <c r="Z2838" i="3"/>
  <c r="AA2837" i="3"/>
  <c r="AB2837" i="3" s="1"/>
  <c r="AC2837" i="3" s="1"/>
  <c r="Z2837" i="3"/>
  <c r="AA2836" i="3"/>
  <c r="AB2836" i="3" s="1"/>
  <c r="AC2836" i="3" s="1"/>
  <c r="Z2772" i="3"/>
  <c r="AA2835" i="3"/>
  <c r="AB2835" i="3" s="1"/>
  <c r="AC2835" i="3" s="1"/>
  <c r="Z2835" i="3"/>
  <c r="AA2834" i="3"/>
  <c r="AB2834" i="3" s="1"/>
  <c r="AC2834" i="3" s="1"/>
  <c r="Z2834" i="3"/>
  <c r="AA2833" i="3"/>
  <c r="AB2833" i="3" s="1"/>
  <c r="AC2833" i="3" s="1"/>
  <c r="AA2832" i="3"/>
  <c r="AB2832" i="3" s="1"/>
  <c r="AC2832" i="3" s="1"/>
  <c r="Z2768" i="3"/>
  <c r="AA2831" i="3"/>
  <c r="AB2831" i="3" s="1"/>
  <c r="AC2831" i="3" s="1"/>
  <c r="Z2831" i="3"/>
  <c r="AA2830" i="3"/>
  <c r="AB2830" i="3" s="1"/>
  <c r="AC2830" i="3" s="1"/>
  <c r="AA2829" i="3"/>
  <c r="AB2829" i="3" s="1"/>
  <c r="AC2829" i="3" s="1"/>
  <c r="Z2765" i="3"/>
  <c r="AA2828" i="3"/>
  <c r="AB2828" i="3" s="1"/>
  <c r="AC2828" i="3" s="1"/>
  <c r="Z2764" i="3"/>
  <c r="AA2827" i="3"/>
  <c r="AB2827" i="3" s="1"/>
  <c r="AC2827" i="3" s="1"/>
  <c r="Z2827" i="3"/>
  <c r="AA2826" i="3"/>
  <c r="AB2826" i="3" s="1"/>
  <c r="AC2826" i="3" s="1"/>
  <c r="Z2826" i="3"/>
  <c r="Z2762" i="3"/>
  <c r="AA2825" i="3"/>
  <c r="AB2825" i="3" s="1"/>
  <c r="AC2825" i="3" s="1"/>
  <c r="Z2825" i="3"/>
  <c r="Z2761" i="3"/>
  <c r="AA2824" i="3"/>
  <c r="AB2824" i="3" s="1"/>
  <c r="AC2824" i="3" s="1"/>
  <c r="Z2824" i="3"/>
  <c r="AA2823" i="3"/>
  <c r="AB2823" i="3" s="1"/>
  <c r="AC2823" i="3" s="1"/>
  <c r="Z2823" i="3"/>
  <c r="Z2759" i="3"/>
  <c r="AA2822" i="3"/>
  <c r="AB2822" i="3" s="1"/>
  <c r="AC2822" i="3" s="1"/>
  <c r="Z2822" i="3"/>
  <c r="AA2821" i="3"/>
  <c r="AB2821" i="3" s="1"/>
  <c r="AC2821" i="3" s="1"/>
  <c r="Z2821" i="3"/>
  <c r="Z2757" i="3"/>
  <c r="AA2820" i="3"/>
  <c r="AB2820" i="3" s="1"/>
  <c r="AC2820" i="3" s="1"/>
  <c r="Z2756" i="3"/>
  <c r="AA2819" i="3"/>
  <c r="AB2819" i="3" s="1"/>
  <c r="AC2819" i="3" s="1"/>
  <c r="Z2819" i="3"/>
  <c r="Z2755" i="3"/>
  <c r="AA2818" i="3"/>
  <c r="AB2818" i="3" s="1"/>
  <c r="AC2818" i="3" s="1"/>
  <c r="AA2817" i="3"/>
  <c r="AB2817" i="3" s="1"/>
  <c r="AC2817" i="3" s="1"/>
  <c r="Z2817" i="3"/>
  <c r="AA2816" i="3"/>
  <c r="AB2816" i="3" s="1"/>
  <c r="AC2816" i="3" s="1"/>
  <c r="Z2816" i="3"/>
  <c r="AA2815" i="3"/>
  <c r="AB2815" i="3" s="1"/>
  <c r="AC2815" i="3" s="1"/>
  <c r="AA2814" i="3"/>
  <c r="AB2814" i="3" s="1"/>
  <c r="AC2814" i="3" s="1"/>
  <c r="Z2814" i="3"/>
  <c r="Z2752" i="3"/>
  <c r="AA2813" i="3"/>
  <c r="AB2813" i="3" s="1"/>
  <c r="AC2813" i="3" s="1"/>
  <c r="Z2813" i="3"/>
  <c r="AA2812" i="3"/>
  <c r="AB2812" i="3" s="1"/>
  <c r="AC2812" i="3" s="1"/>
  <c r="AA2811" i="3"/>
  <c r="AB2811" i="3" s="1"/>
  <c r="AC2811" i="3" s="1"/>
  <c r="Z2811" i="3"/>
  <c r="AA2810" i="3"/>
  <c r="AB2810" i="3" s="1"/>
  <c r="AC2810" i="3" s="1"/>
  <c r="Z2810" i="3"/>
  <c r="AA2809" i="3"/>
  <c r="AB2809" i="3" s="1"/>
  <c r="AC2809" i="3" s="1"/>
  <c r="Z2809" i="3"/>
  <c r="Z2747" i="3"/>
  <c r="AA2808" i="3"/>
  <c r="AB2808" i="3" s="1"/>
  <c r="AC2808" i="3" s="1"/>
  <c r="Z2808" i="3"/>
  <c r="AA2807" i="3"/>
  <c r="AB2807" i="3" s="1"/>
  <c r="AC2807" i="3" s="1"/>
  <c r="Z2745" i="3"/>
  <c r="AA2806" i="3"/>
  <c r="AB2806" i="3" s="1"/>
  <c r="AC2806" i="3" s="1"/>
  <c r="Z2744" i="3"/>
  <c r="AA2805" i="3"/>
  <c r="AB2805" i="3" s="1"/>
  <c r="AC2805" i="3" s="1"/>
  <c r="Z2805" i="3"/>
  <c r="Z2743" i="3"/>
  <c r="AA2804" i="3"/>
  <c r="AB2804" i="3" s="1"/>
  <c r="AC2804" i="3" s="1"/>
  <c r="Z2742" i="3"/>
  <c r="AA2803" i="3"/>
  <c r="AB2803" i="3" s="1"/>
  <c r="AC2803" i="3" s="1"/>
  <c r="Z2803" i="3"/>
  <c r="AA2802" i="3"/>
  <c r="AB2802" i="3" s="1"/>
  <c r="AC2802" i="3" s="1"/>
  <c r="Z2802" i="3"/>
  <c r="Z2740" i="3"/>
  <c r="AA2801" i="3"/>
  <c r="AB2801" i="3" s="1"/>
  <c r="AC2801" i="3" s="1"/>
  <c r="Z2739" i="3"/>
  <c r="AA2800" i="3"/>
  <c r="AB2800" i="3" s="1"/>
  <c r="AC2800" i="3" s="1"/>
  <c r="Z2800" i="3"/>
  <c r="AA2799" i="3"/>
  <c r="AB2799" i="3" s="1"/>
  <c r="AC2799" i="3" s="1"/>
  <c r="Z2799" i="3"/>
  <c r="AA2798" i="3"/>
  <c r="AB2798" i="3" s="1"/>
  <c r="AC2798" i="3" s="1"/>
  <c r="Z2736" i="3"/>
  <c r="AA2797" i="3"/>
  <c r="AB2797" i="3" s="1"/>
  <c r="AC2797" i="3" s="1"/>
  <c r="Z2797" i="3"/>
  <c r="Z2735" i="3"/>
  <c r="AA2796" i="3"/>
  <c r="AB2796" i="3" s="1"/>
  <c r="AC2796" i="3" s="1"/>
  <c r="AA2795" i="3"/>
  <c r="AB2795" i="3" s="1"/>
  <c r="AC2795" i="3" s="1"/>
  <c r="Z2733" i="3"/>
  <c r="AA2794" i="3"/>
  <c r="AB2794" i="3" s="1"/>
  <c r="AC2794" i="3" s="1"/>
  <c r="Z2794" i="3"/>
  <c r="Z2732" i="3"/>
  <c r="AA2793" i="3"/>
  <c r="AB2793" i="3" s="1"/>
  <c r="AC2793" i="3" s="1"/>
  <c r="AA2792" i="3"/>
  <c r="AB2792" i="3" s="1"/>
  <c r="AC2792" i="3" s="1"/>
  <c r="AA2791" i="3"/>
  <c r="AB2791" i="3" s="1"/>
  <c r="AC2791" i="3" s="1"/>
  <c r="Z2791" i="3"/>
  <c r="Z2729" i="3"/>
  <c r="AA2790" i="3"/>
  <c r="AB2790" i="3" s="1"/>
  <c r="AC2790" i="3" s="1"/>
  <c r="Z2728" i="3"/>
  <c r="AA2789" i="3"/>
  <c r="AB2789" i="3" s="1"/>
  <c r="AC2789" i="3" s="1"/>
  <c r="Z2789" i="3"/>
  <c r="AA2788" i="3"/>
  <c r="AB2788" i="3" s="1"/>
  <c r="AC2788" i="3" s="1"/>
  <c r="AA2787" i="3"/>
  <c r="AB2787" i="3" s="1"/>
  <c r="AC2787" i="3" s="1"/>
  <c r="Z2787" i="3"/>
  <c r="AA2786" i="3"/>
  <c r="AB2786" i="3" s="1"/>
  <c r="AC2786" i="3" s="1"/>
  <c r="Z2786" i="3"/>
  <c r="AA2785" i="3"/>
  <c r="AB2785" i="3" s="1"/>
  <c r="AC2785" i="3" s="1"/>
  <c r="Z2785" i="3"/>
  <c r="Z2723" i="3"/>
  <c r="AA2784" i="3"/>
  <c r="AB2784" i="3" s="1"/>
  <c r="AC2784" i="3" s="1"/>
  <c r="Z2722" i="3"/>
  <c r="AA2783" i="3"/>
  <c r="AB2783" i="3" s="1"/>
  <c r="AC2783" i="3" s="1"/>
  <c r="AA2782" i="3"/>
  <c r="AB2782" i="3" s="1"/>
  <c r="AC2782" i="3" s="1"/>
  <c r="Z2782" i="3"/>
  <c r="Z2720" i="3"/>
  <c r="AA2781" i="3"/>
  <c r="AB2781" i="3" s="1"/>
  <c r="AC2781" i="3" s="1"/>
  <c r="Z2781" i="3"/>
  <c r="AA2780" i="3"/>
  <c r="AB2780" i="3" s="1"/>
  <c r="AC2780" i="3" s="1"/>
  <c r="AA2779" i="3"/>
  <c r="AB2779" i="3" s="1"/>
  <c r="AC2779" i="3" s="1"/>
  <c r="Z2717" i="3"/>
  <c r="AA2778" i="3"/>
  <c r="AB2778" i="3" s="1"/>
  <c r="AC2778" i="3" s="1"/>
  <c r="Z2716" i="3"/>
  <c r="AA2777" i="3"/>
  <c r="AB2777" i="3" s="1"/>
  <c r="AC2777" i="3" s="1"/>
  <c r="Z2777" i="3"/>
  <c r="AA2776" i="3"/>
  <c r="AB2776" i="3" s="1"/>
  <c r="AC2776" i="3" s="1"/>
  <c r="AA2775" i="3"/>
  <c r="AB2775" i="3" s="1"/>
  <c r="AC2775" i="3" s="1"/>
  <c r="Z2775" i="3"/>
  <c r="Z2713" i="3"/>
  <c r="AA2774" i="3"/>
  <c r="AB2774" i="3" s="1"/>
  <c r="AC2774" i="3" s="1"/>
  <c r="Z2774" i="3"/>
  <c r="Z2712" i="3"/>
  <c r="AA2773" i="3"/>
  <c r="AB2773" i="3" s="1"/>
  <c r="AC2773" i="3" s="1"/>
  <c r="Z2773" i="3"/>
  <c r="Z2711" i="3"/>
  <c r="AA2772" i="3"/>
  <c r="AB2772" i="3" s="1"/>
  <c r="AC2772" i="3" s="1"/>
  <c r="Z2710" i="3"/>
  <c r="AA2771" i="3"/>
  <c r="AB2771" i="3" s="1"/>
  <c r="AC2771" i="3" s="1"/>
  <c r="Z2771" i="3"/>
  <c r="AA2770" i="3"/>
  <c r="AB2770" i="3" s="1"/>
  <c r="AC2770" i="3" s="1"/>
  <c r="Z2770" i="3"/>
  <c r="Z2708" i="3"/>
  <c r="AA2769" i="3"/>
  <c r="AB2769" i="3" s="1"/>
  <c r="AC2769" i="3" s="1"/>
  <c r="Z2769" i="3"/>
  <c r="AA2768" i="3"/>
  <c r="AB2768" i="3" s="1"/>
  <c r="AC2768" i="3" s="1"/>
  <c r="AA2767" i="3"/>
  <c r="AB2767" i="3" s="1"/>
  <c r="AC2767" i="3" s="1"/>
  <c r="Z2767" i="3"/>
  <c r="AA2766" i="3"/>
  <c r="AB2766" i="3" s="1"/>
  <c r="AC2766" i="3" s="1"/>
  <c r="Z2766" i="3"/>
  <c r="Z2704" i="3"/>
  <c r="AA2765" i="3"/>
  <c r="AB2765" i="3" s="1"/>
  <c r="AC2765" i="3" s="1"/>
  <c r="AA2764" i="3"/>
  <c r="AB2764" i="3" s="1"/>
  <c r="AC2764" i="3" s="1"/>
  <c r="AA2763" i="3"/>
  <c r="AB2763" i="3" s="1"/>
  <c r="AC2763" i="3" s="1"/>
  <c r="Z2763" i="3"/>
  <c r="AA2762" i="3"/>
  <c r="AB2762" i="3" s="1"/>
  <c r="AC2762" i="3" s="1"/>
  <c r="AA2761" i="3"/>
  <c r="AB2761" i="3" s="1"/>
  <c r="AC2761" i="3" s="1"/>
  <c r="Z2699" i="3"/>
  <c r="AA2760" i="3"/>
  <c r="AB2760" i="3" s="1"/>
  <c r="AC2760" i="3" s="1"/>
  <c r="Z2760" i="3"/>
  <c r="AA2759" i="3"/>
  <c r="AB2759" i="3" s="1"/>
  <c r="AC2759" i="3" s="1"/>
  <c r="Z2697" i="3"/>
  <c r="AA2758" i="3"/>
  <c r="AB2758" i="3" s="1"/>
  <c r="AC2758" i="3" s="1"/>
  <c r="Z2758" i="3"/>
  <c r="Z2696" i="3"/>
  <c r="AA2757" i="3"/>
  <c r="AB2757" i="3" s="1"/>
  <c r="AC2757" i="3" s="1"/>
  <c r="AA2756" i="3"/>
  <c r="AB2756" i="3" s="1"/>
  <c r="AC2756" i="3" s="1"/>
  <c r="Z2694" i="3"/>
  <c r="AA2755" i="3"/>
  <c r="AB2755" i="3" s="1"/>
  <c r="AC2755" i="3" s="1"/>
  <c r="Z2693" i="3"/>
  <c r="AA2754" i="3"/>
  <c r="AB2754" i="3" s="1"/>
  <c r="AC2754" i="3" s="1"/>
  <c r="Z2754" i="3"/>
  <c r="AA2753" i="3"/>
  <c r="AB2753" i="3" s="1"/>
  <c r="AC2753" i="3" s="1"/>
  <c r="Z2753" i="3"/>
  <c r="Z2691" i="3"/>
  <c r="AA2752" i="3"/>
  <c r="AB2752" i="3" s="1"/>
  <c r="AC2752" i="3" s="1"/>
  <c r="Z2690" i="3"/>
  <c r="AA2751" i="3"/>
  <c r="AB2751" i="3" s="1"/>
  <c r="AC2751" i="3" s="1"/>
  <c r="Z2751" i="3"/>
  <c r="AA2750" i="3"/>
  <c r="AB2750" i="3" s="1"/>
  <c r="AC2750" i="3" s="1"/>
  <c r="Z2750" i="3"/>
  <c r="Z2688" i="3"/>
  <c r="AA2749" i="3"/>
  <c r="AB2749" i="3" s="1"/>
  <c r="AC2749" i="3" s="1"/>
  <c r="Z2749" i="3"/>
  <c r="AA2748" i="3"/>
  <c r="AB2748" i="3" s="1"/>
  <c r="AC2748" i="3" s="1"/>
  <c r="Z2748" i="3"/>
  <c r="AA2747" i="3"/>
  <c r="AB2747" i="3" s="1"/>
  <c r="AC2747" i="3" s="1"/>
  <c r="Z2685" i="3"/>
  <c r="AA2746" i="3"/>
  <c r="AB2746" i="3" s="1"/>
  <c r="AC2746" i="3" s="1"/>
  <c r="Z2746" i="3"/>
  <c r="Z2684" i="3"/>
  <c r="AA2745" i="3"/>
  <c r="AB2745" i="3" s="1"/>
  <c r="AC2745" i="3" s="1"/>
  <c r="Z2683" i="3"/>
  <c r="AA2744" i="3"/>
  <c r="AB2744" i="3" s="1"/>
  <c r="AC2744" i="3" s="1"/>
  <c r="Z2682" i="3"/>
  <c r="AA2743" i="3"/>
  <c r="AB2743" i="3" s="1"/>
  <c r="AC2743" i="3" s="1"/>
  <c r="Z2681" i="3"/>
  <c r="AA2742" i="3"/>
  <c r="AB2742" i="3" s="1"/>
  <c r="AC2742" i="3" s="1"/>
  <c r="Z2680" i="3"/>
  <c r="AA2741" i="3"/>
  <c r="AB2741" i="3" s="1"/>
  <c r="AC2741" i="3" s="1"/>
  <c r="Z2741" i="3"/>
  <c r="AA2740" i="3"/>
  <c r="AB2740" i="3" s="1"/>
  <c r="AC2740" i="3" s="1"/>
  <c r="AA2739" i="3"/>
  <c r="AB2739" i="3" s="1"/>
  <c r="AC2739" i="3" s="1"/>
  <c r="AA2738" i="3"/>
  <c r="AB2738" i="3" s="1"/>
  <c r="AC2738" i="3" s="1"/>
  <c r="Z2738" i="3"/>
  <c r="AA2737" i="3"/>
  <c r="AB2737" i="3" s="1"/>
  <c r="AC2737" i="3" s="1"/>
  <c r="Z2737" i="3"/>
  <c r="AA2736" i="3"/>
  <c r="AB2736" i="3" s="1"/>
  <c r="AC2736" i="3" s="1"/>
  <c r="AA2735" i="3"/>
  <c r="AB2735" i="3" s="1"/>
  <c r="AC2735" i="3" s="1"/>
  <c r="Z2673" i="3"/>
  <c r="AA2734" i="3"/>
  <c r="AB2734" i="3" s="1"/>
  <c r="AC2734" i="3" s="1"/>
  <c r="Z2734" i="3"/>
  <c r="Z2672" i="3"/>
  <c r="AA2733" i="3"/>
  <c r="AB2733" i="3" s="1"/>
  <c r="AC2733" i="3" s="1"/>
  <c r="AA2732" i="3"/>
  <c r="AB2732" i="3" s="1"/>
  <c r="AC2732" i="3" s="1"/>
  <c r="Z2670" i="3"/>
  <c r="AA2731" i="3"/>
  <c r="AB2731" i="3" s="1"/>
  <c r="AC2731" i="3" s="1"/>
  <c r="Z2731" i="3"/>
  <c r="Z2669" i="3"/>
  <c r="AA2730" i="3"/>
  <c r="AB2730" i="3" s="1"/>
  <c r="AC2730" i="3" s="1"/>
  <c r="Z2730" i="3"/>
  <c r="AA2729" i="3"/>
  <c r="AB2729" i="3" s="1"/>
  <c r="AC2729" i="3" s="1"/>
  <c r="AA2728" i="3"/>
  <c r="AB2728" i="3" s="1"/>
  <c r="AC2728" i="3" s="1"/>
  <c r="Z2668" i="3"/>
  <c r="AA2727" i="3"/>
  <c r="AB2727" i="3" s="1"/>
  <c r="AC2727" i="3" s="1"/>
  <c r="Z2727" i="3"/>
  <c r="AA2726" i="3"/>
  <c r="AB2726" i="3" s="1"/>
  <c r="AC2726" i="3" s="1"/>
  <c r="Z2726" i="3"/>
  <c r="AA2725" i="3"/>
  <c r="AB2725" i="3" s="1"/>
  <c r="AC2725" i="3" s="1"/>
  <c r="Z2725" i="3"/>
  <c r="AA2724" i="3"/>
  <c r="AB2724" i="3" s="1"/>
  <c r="AC2724" i="3" s="1"/>
  <c r="Z2724" i="3"/>
  <c r="AA2723" i="3"/>
  <c r="AB2723" i="3" s="1"/>
  <c r="AC2723" i="3" s="1"/>
  <c r="Z2663" i="3"/>
  <c r="AA2722" i="3"/>
  <c r="AB2722" i="3" s="1"/>
  <c r="AC2722" i="3" s="1"/>
  <c r="Z2662" i="3"/>
  <c r="AA2721" i="3"/>
  <c r="AB2721" i="3" s="1"/>
  <c r="AC2721" i="3" s="1"/>
  <c r="Z2721" i="3"/>
  <c r="AA2720" i="3"/>
  <c r="AB2720" i="3" s="1"/>
  <c r="AC2720" i="3" s="1"/>
  <c r="Z2660" i="3"/>
  <c r="AA2719" i="3"/>
  <c r="AB2719" i="3" s="1"/>
  <c r="AC2719" i="3" s="1"/>
  <c r="Z2719" i="3"/>
  <c r="Z2659" i="3"/>
  <c r="AA2718" i="3"/>
  <c r="AB2718" i="3" s="1"/>
  <c r="AC2718" i="3" s="1"/>
  <c r="Z2718" i="3"/>
  <c r="AA2717" i="3"/>
  <c r="AB2717" i="3" s="1"/>
  <c r="AC2717" i="3" s="1"/>
  <c r="Z2657" i="3"/>
  <c r="AA2716" i="3"/>
  <c r="AB2716" i="3" s="1"/>
  <c r="AC2716" i="3" s="1"/>
  <c r="AA2715" i="3"/>
  <c r="AB2715" i="3" s="1"/>
  <c r="AC2715" i="3" s="1"/>
  <c r="Z2715" i="3"/>
  <c r="Z2655" i="3"/>
  <c r="AA2714" i="3"/>
  <c r="AB2714" i="3" s="1"/>
  <c r="AC2714" i="3" s="1"/>
  <c r="Z2714" i="3"/>
  <c r="Z2654" i="3"/>
  <c r="AA2713" i="3"/>
  <c r="AB2713" i="3" s="1"/>
  <c r="AC2713" i="3" s="1"/>
  <c r="AA2712" i="3"/>
  <c r="AB2712" i="3" s="1"/>
  <c r="AC2712" i="3" s="1"/>
  <c r="Z2652" i="3"/>
  <c r="AA2711" i="3"/>
  <c r="AB2711" i="3" s="1"/>
  <c r="AC2711" i="3" s="1"/>
  <c r="Z2651" i="3"/>
  <c r="AA2710" i="3"/>
  <c r="AB2710" i="3" s="1"/>
  <c r="AC2710" i="3" s="1"/>
  <c r="AA2709" i="3"/>
  <c r="AB2709" i="3" s="1"/>
  <c r="AC2709" i="3" s="1"/>
  <c r="Z2709" i="3"/>
  <c r="Z2649" i="3"/>
  <c r="AA2708" i="3"/>
  <c r="AB2708" i="3" s="1"/>
  <c r="AC2708" i="3" s="1"/>
  <c r="Z2648" i="3"/>
  <c r="AA2707" i="3"/>
  <c r="AB2707" i="3" s="1"/>
  <c r="AC2707" i="3" s="1"/>
  <c r="Z2707" i="3"/>
  <c r="AA2706" i="3"/>
  <c r="AB2706" i="3" s="1"/>
  <c r="AC2706" i="3" s="1"/>
  <c r="Z2706" i="3"/>
  <c r="Z2646" i="3"/>
  <c r="AA2705" i="3"/>
  <c r="AB2705" i="3" s="1"/>
  <c r="AC2705" i="3" s="1"/>
  <c r="Z2705" i="3"/>
  <c r="AA2704" i="3"/>
  <c r="AB2704" i="3" s="1"/>
  <c r="AC2704" i="3" s="1"/>
  <c r="Z2644" i="3"/>
  <c r="AA2703" i="3"/>
  <c r="AB2703" i="3" s="1"/>
  <c r="AC2703" i="3" s="1"/>
  <c r="Z2703" i="3"/>
  <c r="Z2643" i="3"/>
  <c r="AA2702" i="3"/>
  <c r="AB2702" i="3" s="1"/>
  <c r="AC2702" i="3" s="1"/>
  <c r="Z2702" i="3"/>
  <c r="AA2701" i="3"/>
  <c r="AB2701" i="3" s="1"/>
  <c r="AC2701" i="3" s="1"/>
  <c r="Z2701" i="3"/>
  <c r="AA2700" i="3"/>
  <c r="AB2700" i="3" s="1"/>
  <c r="AC2700" i="3" s="1"/>
  <c r="Z2700" i="3"/>
  <c r="AA2699" i="3"/>
  <c r="AB2699" i="3" s="1"/>
  <c r="AC2699" i="3" s="1"/>
  <c r="AA2698" i="3"/>
  <c r="AB2698" i="3" s="1"/>
  <c r="AC2698" i="3" s="1"/>
  <c r="Z2698" i="3"/>
  <c r="Z2638" i="3"/>
  <c r="AA2697" i="3"/>
  <c r="AB2697" i="3" s="1"/>
  <c r="AC2697" i="3" s="1"/>
  <c r="Z2637" i="3"/>
  <c r="AA2696" i="3"/>
  <c r="AB2696" i="3" s="1"/>
  <c r="AC2696" i="3" s="1"/>
  <c r="Z2636" i="3"/>
  <c r="AA2695" i="3"/>
  <c r="AB2695" i="3" s="1"/>
  <c r="AC2695" i="3" s="1"/>
  <c r="Z2695" i="3"/>
  <c r="AA2694" i="3"/>
  <c r="AB2694" i="3" s="1"/>
  <c r="AC2694" i="3" s="1"/>
  <c r="Z2634" i="3"/>
  <c r="AA2693" i="3"/>
  <c r="AB2693" i="3" s="1"/>
  <c r="AC2693" i="3" s="1"/>
  <c r="Z2633" i="3"/>
  <c r="AA2692" i="3"/>
  <c r="AB2692" i="3" s="1"/>
  <c r="AC2692" i="3" s="1"/>
  <c r="Z2692" i="3"/>
  <c r="AA2691" i="3"/>
  <c r="AB2691" i="3" s="1"/>
  <c r="AC2691" i="3" s="1"/>
  <c r="AA2690" i="3"/>
  <c r="AB2690" i="3" s="1"/>
  <c r="AC2690" i="3" s="1"/>
  <c r="AA2689" i="3"/>
  <c r="AB2689" i="3" s="1"/>
  <c r="AC2689" i="3" s="1"/>
  <c r="Z2689" i="3"/>
  <c r="Z2629" i="3"/>
  <c r="AA2688" i="3"/>
  <c r="AB2688" i="3" s="1"/>
  <c r="AC2688" i="3" s="1"/>
  <c r="Z2628" i="3"/>
  <c r="AA2687" i="3"/>
  <c r="AB2687" i="3" s="1"/>
  <c r="AC2687" i="3" s="1"/>
  <c r="Z2687" i="3"/>
  <c r="AA2686" i="3"/>
  <c r="AB2686" i="3" s="1"/>
  <c r="AC2686" i="3" s="1"/>
  <c r="Z2686" i="3"/>
  <c r="Z2626" i="3"/>
  <c r="AA2685" i="3"/>
  <c r="AB2685" i="3" s="1"/>
  <c r="AC2685" i="3" s="1"/>
  <c r="Z2625" i="3"/>
  <c r="AA2684" i="3"/>
  <c r="AB2684" i="3" s="1"/>
  <c r="AC2684" i="3" s="1"/>
  <c r="AA2683" i="3"/>
  <c r="AB2683" i="3" s="1"/>
  <c r="AC2683" i="3" s="1"/>
  <c r="Z2623" i="3"/>
  <c r="AA2682" i="3"/>
  <c r="AB2682" i="3" s="1"/>
  <c r="AC2682" i="3" s="1"/>
  <c r="Z2622" i="3"/>
  <c r="AA2681" i="3"/>
  <c r="AB2681" i="3" s="1"/>
  <c r="AC2681" i="3" s="1"/>
  <c r="AA2680" i="3"/>
  <c r="AB2680" i="3" s="1"/>
  <c r="AC2680" i="3" s="1"/>
  <c r="Z2620" i="3"/>
  <c r="AA2679" i="3"/>
  <c r="AB2679" i="3" s="1"/>
  <c r="AC2679" i="3" s="1"/>
  <c r="Z2679" i="3"/>
  <c r="Z2619" i="3"/>
  <c r="AA2678" i="3"/>
  <c r="AB2678" i="3" s="1"/>
  <c r="AC2678" i="3" s="1"/>
  <c r="Z2678" i="3"/>
  <c r="AA2677" i="3"/>
  <c r="AB2677" i="3" s="1"/>
  <c r="AC2677" i="3" s="1"/>
  <c r="Z2677" i="3"/>
  <c r="Z2617" i="3"/>
  <c r="AA2676" i="3"/>
  <c r="AB2676" i="3" s="1"/>
  <c r="AC2676" i="3" s="1"/>
  <c r="Z2676" i="3"/>
  <c r="Z2616" i="3"/>
  <c r="AA2675" i="3"/>
  <c r="AB2675" i="3" s="1"/>
  <c r="AC2675" i="3" s="1"/>
  <c r="Z2675" i="3"/>
  <c r="AA2674" i="3"/>
  <c r="AB2674" i="3" s="1"/>
  <c r="AC2674" i="3" s="1"/>
  <c r="Z2674" i="3"/>
  <c r="AA2673" i="3"/>
  <c r="AB2673" i="3" s="1"/>
  <c r="AC2673" i="3" s="1"/>
  <c r="AA2672" i="3"/>
  <c r="AB2672" i="3" s="1"/>
  <c r="AC2672" i="3" s="1"/>
  <c r="Z2612" i="3"/>
  <c r="AA2671" i="3"/>
  <c r="AB2671" i="3" s="1"/>
  <c r="AC2671" i="3" s="1"/>
  <c r="Z2671" i="3"/>
  <c r="AA2670" i="3"/>
  <c r="AB2670" i="3" s="1"/>
  <c r="AC2670" i="3" s="1"/>
  <c r="AA2669" i="3"/>
  <c r="AB2669" i="3" s="1"/>
  <c r="AC2669" i="3" s="1"/>
  <c r="Z2609" i="3"/>
  <c r="AA2668" i="3"/>
  <c r="AB2668" i="3" s="1"/>
  <c r="AC2668" i="3" s="1"/>
  <c r="Z2608" i="3"/>
  <c r="AA2667" i="3"/>
  <c r="AB2667" i="3" s="1"/>
  <c r="AC2667" i="3" s="1"/>
  <c r="Z2667" i="3"/>
  <c r="Z2607" i="3"/>
  <c r="AA2666" i="3"/>
  <c r="AB2666" i="3" s="1"/>
  <c r="AC2666" i="3" s="1"/>
  <c r="Z2666" i="3"/>
  <c r="Z2606" i="3"/>
  <c r="AA2665" i="3"/>
  <c r="AB2665" i="3" s="1"/>
  <c r="AC2665" i="3" s="1"/>
  <c r="Z2665" i="3"/>
  <c r="AA2664" i="3"/>
  <c r="AB2664" i="3" s="1"/>
  <c r="AC2664" i="3" s="1"/>
  <c r="Z2664" i="3"/>
  <c r="Z2604" i="3"/>
  <c r="AA2663" i="3"/>
  <c r="AB2663" i="3" s="1"/>
  <c r="AC2663" i="3" s="1"/>
  <c r="AA2662" i="3"/>
  <c r="AB2662" i="3" s="1"/>
  <c r="AC2662" i="3" s="1"/>
  <c r="AA2661" i="3"/>
  <c r="AB2661" i="3" s="1"/>
  <c r="AC2661" i="3" s="1"/>
  <c r="Z2661" i="3"/>
  <c r="AA2660" i="3"/>
  <c r="AB2660" i="3" s="1"/>
  <c r="AC2660" i="3" s="1"/>
  <c r="AA2659" i="3"/>
  <c r="AB2659" i="3" s="1"/>
  <c r="AC2659" i="3" s="1"/>
  <c r="Z2599" i="3"/>
  <c r="AA2658" i="3"/>
  <c r="AB2658" i="3" s="1"/>
  <c r="AC2658" i="3" s="1"/>
  <c r="Z2658" i="3"/>
  <c r="AA2657" i="3"/>
  <c r="AB2657" i="3" s="1"/>
  <c r="AC2657" i="3" s="1"/>
  <c r="AA2656" i="3"/>
  <c r="AB2656" i="3" s="1"/>
  <c r="AC2656" i="3" s="1"/>
  <c r="Z2656" i="3"/>
  <c r="Z2596" i="3"/>
  <c r="AA2655" i="3"/>
  <c r="AB2655" i="3" s="1"/>
  <c r="AC2655" i="3" s="1"/>
  <c r="Z2595" i="3"/>
  <c r="AA2654" i="3"/>
  <c r="AB2654" i="3" s="1"/>
  <c r="AC2654" i="3" s="1"/>
  <c r="Z2594" i="3"/>
  <c r="AA2653" i="3"/>
  <c r="AB2653" i="3" s="1"/>
  <c r="AC2653" i="3" s="1"/>
  <c r="Z2653" i="3"/>
  <c r="Z2593" i="3"/>
  <c r="AA2652" i="3"/>
  <c r="AB2652" i="3" s="1"/>
  <c r="AC2652" i="3" s="1"/>
  <c r="Z2592" i="3"/>
  <c r="AA2651" i="3"/>
  <c r="AB2651" i="3" s="1"/>
  <c r="AC2651" i="3" s="1"/>
  <c r="Z2591" i="3"/>
  <c r="AA2650" i="3"/>
  <c r="AB2650" i="3" s="1"/>
  <c r="AC2650" i="3" s="1"/>
  <c r="Z2650" i="3"/>
  <c r="Z2590" i="3"/>
  <c r="AA2649" i="3"/>
  <c r="AB2649" i="3" s="1"/>
  <c r="AC2649" i="3" s="1"/>
  <c r="AA2648" i="3"/>
  <c r="AB2648" i="3" s="1"/>
  <c r="AC2648" i="3" s="1"/>
  <c r="Z2588" i="3"/>
  <c r="AA2647" i="3"/>
  <c r="AB2647" i="3" s="1"/>
  <c r="AC2647" i="3" s="1"/>
  <c r="Z2647" i="3"/>
  <c r="Z2587" i="3"/>
  <c r="AA2646" i="3"/>
  <c r="AB2646" i="3" s="1"/>
  <c r="AC2646" i="3" s="1"/>
  <c r="AA2645" i="3"/>
  <c r="AB2645" i="3" s="1"/>
  <c r="AC2645" i="3" s="1"/>
  <c r="Z2645" i="3"/>
  <c r="AA2644" i="3"/>
  <c r="AB2644" i="3" s="1"/>
  <c r="AC2644" i="3" s="1"/>
  <c r="Z2584" i="3"/>
  <c r="AA2643" i="3"/>
  <c r="AB2643" i="3" s="1"/>
  <c r="AC2643" i="3" s="1"/>
  <c r="AA2642" i="3"/>
  <c r="AB2642" i="3" s="1"/>
  <c r="AC2642" i="3" s="1"/>
  <c r="Z2642" i="3"/>
  <c r="AA2641" i="3"/>
  <c r="AB2641" i="3" s="1"/>
  <c r="AC2641" i="3" s="1"/>
  <c r="Z2641" i="3"/>
  <c r="AA2640" i="3"/>
  <c r="AB2640" i="3" s="1"/>
  <c r="AC2640" i="3" s="1"/>
  <c r="Z2640" i="3"/>
  <c r="AA2639" i="3"/>
  <c r="AB2639" i="3" s="1"/>
  <c r="AC2639" i="3" s="1"/>
  <c r="Z2639" i="3"/>
  <c r="Z2581" i="3"/>
  <c r="AA2638" i="3"/>
  <c r="AB2638" i="3" s="1"/>
  <c r="AC2638" i="3" s="1"/>
  <c r="Z2580" i="3"/>
  <c r="AA2637" i="3"/>
  <c r="AB2637" i="3" s="1"/>
  <c r="AC2637" i="3" s="1"/>
  <c r="AA2636" i="3"/>
  <c r="AB2636" i="3" s="1"/>
  <c r="AC2636" i="3" s="1"/>
  <c r="AA2635" i="3"/>
  <c r="AB2635" i="3" s="1"/>
  <c r="AC2635" i="3" s="1"/>
  <c r="Z2635" i="3"/>
  <c r="AA2634" i="3"/>
  <c r="AB2634" i="3" s="1"/>
  <c r="AC2634" i="3" s="1"/>
  <c r="Z2576" i="3"/>
  <c r="AA2633" i="3"/>
  <c r="AB2633" i="3" s="1"/>
  <c r="AC2633" i="3" s="1"/>
  <c r="AA2632" i="3"/>
  <c r="AB2632" i="3" s="1"/>
  <c r="AC2632" i="3" s="1"/>
  <c r="Z2632" i="3"/>
  <c r="Z2574" i="3"/>
  <c r="AA2631" i="3"/>
  <c r="AB2631" i="3" s="1"/>
  <c r="AC2631" i="3" s="1"/>
  <c r="Z2631" i="3"/>
  <c r="AA2630" i="3"/>
  <c r="AB2630" i="3" s="1"/>
  <c r="AC2630" i="3" s="1"/>
  <c r="Z2630" i="3"/>
  <c r="Z2572" i="3"/>
  <c r="AA2629" i="3"/>
  <c r="AB2629" i="3" s="1"/>
  <c r="AC2629" i="3" s="1"/>
  <c r="AA2628" i="3"/>
  <c r="AB2628" i="3" s="1"/>
  <c r="AC2628" i="3" s="1"/>
  <c r="AA2627" i="3"/>
  <c r="AB2627" i="3" s="1"/>
  <c r="AC2627" i="3" s="1"/>
  <c r="Z2627" i="3"/>
  <c r="Z2569" i="3"/>
  <c r="AA2626" i="3"/>
  <c r="AB2626" i="3" s="1"/>
  <c r="AC2626" i="3" s="1"/>
  <c r="Z2568" i="3"/>
  <c r="AA2625" i="3"/>
  <c r="AB2625" i="3" s="1"/>
  <c r="AC2625" i="3" s="1"/>
  <c r="AA2624" i="3"/>
  <c r="AB2624" i="3" s="1"/>
  <c r="AC2624" i="3" s="1"/>
  <c r="Z2624" i="3"/>
  <c r="Z2566" i="3"/>
  <c r="AA2623" i="3"/>
  <c r="AB2623" i="3" s="1"/>
  <c r="AC2623" i="3" s="1"/>
  <c r="Z2565" i="3"/>
  <c r="AA2622" i="3"/>
  <c r="AB2622" i="3" s="1"/>
  <c r="AC2622" i="3" s="1"/>
  <c r="Z2564" i="3"/>
  <c r="AA2621" i="3"/>
  <c r="AB2621" i="3" s="1"/>
  <c r="AC2621" i="3" s="1"/>
  <c r="Z2621" i="3"/>
  <c r="Z2563" i="3"/>
  <c r="AA2620" i="3"/>
  <c r="AB2620" i="3" s="1"/>
  <c r="AC2620" i="3" s="1"/>
  <c r="Z2562" i="3"/>
  <c r="AA2619" i="3"/>
  <c r="AB2619" i="3" s="1"/>
  <c r="AC2619" i="3" s="1"/>
  <c r="AA2618" i="3"/>
  <c r="AB2618" i="3" s="1"/>
  <c r="AC2618" i="3" s="1"/>
  <c r="Z2618" i="3"/>
  <c r="Z2560" i="3"/>
  <c r="AA2617" i="3"/>
  <c r="AB2617" i="3" s="1"/>
  <c r="AC2617" i="3" s="1"/>
  <c r="AA2616" i="3"/>
  <c r="AB2616" i="3" s="1"/>
  <c r="AC2616" i="3" s="1"/>
  <c r="AA2615" i="3"/>
  <c r="AB2615" i="3" s="1"/>
  <c r="AC2615" i="3" s="1"/>
  <c r="Z2615" i="3"/>
  <c r="AA2614" i="3"/>
  <c r="AB2614" i="3" s="1"/>
  <c r="AC2614" i="3" s="1"/>
  <c r="Z2614" i="3"/>
  <c r="Z2556" i="3"/>
  <c r="AA2613" i="3"/>
  <c r="AB2613" i="3" s="1"/>
  <c r="AC2613" i="3" s="1"/>
  <c r="Z2613" i="3"/>
  <c r="AA2612" i="3"/>
  <c r="AB2612" i="3" s="1"/>
  <c r="AC2612" i="3" s="1"/>
  <c r="AA2611" i="3"/>
  <c r="AB2611" i="3" s="1"/>
  <c r="AC2611" i="3" s="1"/>
  <c r="Z2611" i="3"/>
  <c r="AA2610" i="3"/>
  <c r="AB2610" i="3" s="1"/>
  <c r="AC2610" i="3" s="1"/>
  <c r="Z2610" i="3"/>
  <c r="Z2552" i="3"/>
  <c r="AA2609" i="3"/>
  <c r="AB2609" i="3" s="1"/>
  <c r="AC2609" i="3" s="1"/>
  <c r="AA2608" i="3"/>
  <c r="AB2608" i="3" s="1"/>
  <c r="AC2608" i="3" s="1"/>
  <c r="AA2607" i="3"/>
  <c r="AB2607" i="3" s="1"/>
  <c r="AC2607" i="3" s="1"/>
  <c r="AA2606" i="3"/>
  <c r="AB2606" i="3" s="1"/>
  <c r="AC2606" i="3" s="1"/>
  <c r="Z2548" i="3"/>
  <c r="AA2605" i="3"/>
  <c r="AB2605" i="3" s="1"/>
  <c r="AC2605" i="3" s="1"/>
  <c r="Z2605" i="3"/>
  <c r="AA2604" i="3"/>
  <c r="AB2604" i="3" s="1"/>
  <c r="AC2604" i="3" s="1"/>
  <c r="AA2603" i="3"/>
  <c r="AB2603" i="3" s="1"/>
  <c r="AC2603" i="3" s="1"/>
  <c r="Z2603" i="3"/>
  <c r="AA2602" i="3"/>
  <c r="AB2602" i="3" s="1"/>
  <c r="AC2602" i="3" s="1"/>
  <c r="Z2602" i="3"/>
  <c r="Z2544" i="3"/>
  <c r="AA2601" i="3"/>
  <c r="AB2601" i="3" s="1"/>
  <c r="AC2601" i="3" s="1"/>
  <c r="Z2601" i="3"/>
  <c r="AA2600" i="3"/>
  <c r="AB2600" i="3" s="1"/>
  <c r="AC2600" i="3" s="1"/>
  <c r="Z2600" i="3"/>
  <c r="Z2542" i="3"/>
  <c r="AA2599" i="3"/>
  <c r="AB2599" i="3" s="1"/>
  <c r="AC2599" i="3" s="1"/>
  <c r="AA2598" i="3"/>
  <c r="AB2598" i="3" s="1"/>
  <c r="AC2598" i="3" s="1"/>
  <c r="Z2598" i="3"/>
  <c r="Z2540" i="3"/>
  <c r="AA2597" i="3"/>
  <c r="AB2597" i="3" s="1"/>
  <c r="AC2597" i="3" s="1"/>
  <c r="Z2597" i="3"/>
  <c r="Z2539" i="3"/>
  <c r="AA2596" i="3"/>
  <c r="AB2596" i="3" s="1"/>
  <c r="AC2596" i="3" s="1"/>
  <c r="AA2595" i="3"/>
  <c r="AB2595" i="3" s="1"/>
  <c r="AC2595" i="3" s="1"/>
  <c r="AA2594" i="3"/>
  <c r="AB2594" i="3" s="1"/>
  <c r="AC2594" i="3" s="1"/>
  <c r="Z2536" i="3"/>
  <c r="AA2593" i="3"/>
  <c r="AB2593" i="3" s="1"/>
  <c r="AC2593" i="3" s="1"/>
  <c r="Z2535" i="3"/>
  <c r="AA2592" i="3"/>
  <c r="AB2592" i="3" s="1"/>
  <c r="AC2592" i="3" s="1"/>
  <c r="AA2591" i="3"/>
  <c r="AB2591" i="3" s="1"/>
  <c r="AC2591" i="3" s="1"/>
  <c r="Z2533" i="3"/>
  <c r="AA2590" i="3"/>
  <c r="AB2590" i="3" s="1"/>
  <c r="AC2590" i="3" s="1"/>
  <c r="Z2532" i="3"/>
  <c r="AA2589" i="3"/>
  <c r="AB2589" i="3" s="1"/>
  <c r="AC2589" i="3" s="1"/>
  <c r="Z2589" i="3"/>
  <c r="AA2588" i="3"/>
  <c r="AB2588" i="3" s="1"/>
  <c r="AC2588" i="3" s="1"/>
  <c r="Z2530" i="3"/>
  <c r="AA2587" i="3"/>
  <c r="AB2587" i="3" s="1"/>
  <c r="AC2587" i="3" s="1"/>
  <c r="AA2586" i="3"/>
  <c r="AB2586" i="3" s="1"/>
  <c r="AC2586" i="3" s="1"/>
  <c r="Z2586" i="3"/>
  <c r="Z2528" i="3"/>
  <c r="AA2585" i="3"/>
  <c r="AB2585" i="3" s="1"/>
  <c r="AC2585" i="3" s="1"/>
  <c r="Z2585" i="3"/>
  <c r="Z2527" i="3"/>
  <c r="AA2584" i="3"/>
  <c r="AB2584" i="3" s="1"/>
  <c r="AC2584" i="3" s="1"/>
  <c r="AA2583" i="3"/>
  <c r="AB2583" i="3" s="1"/>
  <c r="AC2583" i="3" s="1"/>
  <c r="Z2583" i="3"/>
  <c r="AA2582" i="3"/>
  <c r="AB2582" i="3" s="1"/>
  <c r="AC2582" i="3" s="1"/>
  <c r="Z2582" i="3"/>
  <c r="Z2524" i="3"/>
  <c r="AA2581" i="3"/>
  <c r="AB2581" i="3" s="1"/>
  <c r="AC2581" i="3" s="1"/>
  <c r="AA2580" i="3"/>
  <c r="AB2580" i="3" s="1"/>
  <c r="AC2580" i="3" s="1"/>
  <c r="AA2579" i="3"/>
  <c r="AB2579" i="3" s="1"/>
  <c r="AC2579" i="3" s="1"/>
  <c r="Z2579" i="3"/>
  <c r="Z2521" i="3"/>
  <c r="AA2578" i="3"/>
  <c r="AB2578" i="3" s="1"/>
  <c r="AC2578" i="3" s="1"/>
  <c r="Z2578" i="3"/>
  <c r="Z2520" i="3"/>
  <c r="AA2577" i="3"/>
  <c r="AB2577" i="3" s="1"/>
  <c r="AC2577" i="3" s="1"/>
  <c r="Z2577" i="3"/>
  <c r="AA2576" i="3"/>
  <c r="AB2576" i="3" s="1"/>
  <c r="AC2576" i="3" s="1"/>
  <c r="Z2518" i="3"/>
  <c r="AA2575" i="3"/>
  <c r="AB2575" i="3" s="1"/>
  <c r="AC2575" i="3" s="1"/>
  <c r="Z2575" i="3"/>
  <c r="AA2574" i="3"/>
  <c r="AB2574" i="3" s="1"/>
  <c r="AC2574" i="3" s="1"/>
  <c r="Z2516" i="3"/>
  <c r="AA2573" i="3"/>
  <c r="AB2573" i="3" s="1"/>
  <c r="AC2573" i="3" s="1"/>
  <c r="Z2573" i="3"/>
  <c r="AA2572" i="3"/>
  <c r="AB2572" i="3" s="1"/>
  <c r="AC2572" i="3" s="1"/>
  <c r="AA2571" i="3"/>
  <c r="AB2571" i="3" s="1"/>
  <c r="AC2571" i="3" s="1"/>
  <c r="Z2571" i="3"/>
  <c r="AA2570" i="3"/>
  <c r="AB2570" i="3" s="1"/>
  <c r="AC2570" i="3" s="1"/>
  <c r="Z2570" i="3"/>
  <c r="Z2512" i="3"/>
  <c r="AA2569" i="3"/>
  <c r="AB2569" i="3" s="1"/>
  <c r="AC2569" i="3" s="1"/>
  <c r="AA2568" i="3"/>
  <c r="AB2568" i="3" s="1"/>
  <c r="AC2568" i="3" s="1"/>
  <c r="AA2567" i="3"/>
  <c r="AB2567" i="3" s="1"/>
  <c r="AC2567" i="3" s="1"/>
  <c r="Z2567" i="3"/>
  <c r="AA2566" i="3"/>
  <c r="AB2566" i="3" s="1"/>
  <c r="AC2566" i="3" s="1"/>
  <c r="Z2508" i="3"/>
  <c r="AA2565" i="3"/>
  <c r="AB2565" i="3" s="1"/>
  <c r="AC2565" i="3" s="1"/>
  <c r="AA2564" i="3"/>
  <c r="AB2564" i="3" s="1"/>
  <c r="AC2564" i="3" s="1"/>
  <c r="AA2563" i="3"/>
  <c r="AB2563" i="3" s="1"/>
  <c r="AC2563" i="3" s="1"/>
  <c r="AA2562" i="3"/>
  <c r="AB2562" i="3" s="1"/>
  <c r="AC2562" i="3" s="1"/>
  <c r="Z2504" i="3"/>
  <c r="AA2561" i="3"/>
  <c r="AB2561" i="3" s="1"/>
  <c r="AC2561" i="3" s="1"/>
  <c r="Z2561" i="3"/>
  <c r="AA2560" i="3"/>
  <c r="AB2560" i="3" s="1"/>
  <c r="AC2560" i="3" s="1"/>
  <c r="AA2559" i="3"/>
  <c r="AB2559" i="3" s="1"/>
  <c r="AC2559" i="3" s="1"/>
  <c r="Z2559" i="3"/>
  <c r="AA2558" i="3"/>
  <c r="AB2558" i="3" s="1"/>
  <c r="AC2558" i="3" s="1"/>
  <c r="Z2558" i="3"/>
  <c r="Z2500" i="3"/>
  <c r="AA2557" i="3"/>
  <c r="AB2557" i="3" s="1"/>
  <c r="AC2557" i="3" s="1"/>
  <c r="Z2557" i="3"/>
  <c r="AA2556" i="3"/>
  <c r="AB2556" i="3" s="1"/>
  <c r="AC2556" i="3" s="1"/>
  <c r="AA2555" i="3"/>
  <c r="AB2555" i="3" s="1"/>
  <c r="AC2555" i="3" s="1"/>
  <c r="Z2555" i="3"/>
  <c r="AA2554" i="3"/>
  <c r="AB2554" i="3" s="1"/>
  <c r="AC2554" i="3" s="1"/>
  <c r="Z2554" i="3"/>
  <c r="AA2553" i="3"/>
  <c r="AB2553" i="3" s="1"/>
  <c r="AC2553" i="3" s="1"/>
  <c r="Z2553" i="3"/>
  <c r="AA2552" i="3"/>
  <c r="AB2552" i="3" s="1"/>
  <c r="AC2552" i="3" s="1"/>
  <c r="Z2496" i="3"/>
  <c r="AA2551" i="3"/>
  <c r="AB2551" i="3" s="1"/>
  <c r="AC2551" i="3" s="1"/>
  <c r="Z2551" i="3"/>
  <c r="AA2550" i="3"/>
  <c r="AB2550" i="3" s="1"/>
  <c r="AC2550" i="3" s="1"/>
  <c r="Z2550" i="3"/>
  <c r="Z2494" i="3"/>
  <c r="AA2549" i="3"/>
  <c r="AB2549" i="3" s="1"/>
  <c r="AC2549" i="3" s="1"/>
  <c r="Z2549" i="3"/>
  <c r="Z2493" i="3"/>
  <c r="AA2548" i="3"/>
  <c r="AB2548" i="3" s="1"/>
  <c r="AC2548" i="3" s="1"/>
  <c r="Z2492" i="3"/>
  <c r="AA2547" i="3"/>
  <c r="AB2547" i="3" s="1"/>
  <c r="AC2547" i="3" s="1"/>
  <c r="Z2547" i="3"/>
  <c r="Z2491" i="3"/>
  <c r="AA2546" i="3"/>
  <c r="AB2546" i="3" s="1"/>
  <c r="AC2546" i="3" s="1"/>
  <c r="Z2546" i="3"/>
  <c r="Z2490" i="3"/>
  <c r="AA2545" i="3"/>
  <c r="AB2545" i="3" s="1"/>
  <c r="AC2545" i="3" s="1"/>
  <c r="Z2545" i="3"/>
  <c r="AA2544" i="3"/>
  <c r="AB2544" i="3" s="1"/>
  <c r="AC2544" i="3" s="1"/>
  <c r="Z2488" i="3"/>
  <c r="AA2543" i="3"/>
  <c r="AB2543" i="3" s="1"/>
  <c r="AC2543" i="3" s="1"/>
  <c r="Z2543" i="3"/>
  <c r="Z2487" i="3"/>
  <c r="AA2542" i="3"/>
  <c r="AB2542" i="3" s="1"/>
  <c r="AC2542" i="3" s="1"/>
  <c r="AA2541" i="3"/>
  <c r="AB2541" i="3" s="1"/>
  <c r="AC2541" i="3" s="1"/>
  <c r="Z2541" i="3"/>
  <c r="AA2540" i="3"/>
  <c r="AB2540" i="3" s="1"/>
  <c r="AC2540" i="3" s="1"/>
  <c r="Z2484" i="3"/>
  <c r="AA2539" i="3"/>
  <c r="AB2539" i="3" s="1"/>
  <c r="AC2539" i="3" s="1"/>
  <c r="AA2538" i="3"/>
  <c r="AB2538" i="3" s="1"/>
  <c r="AC2538" i="3" s="1"/>
  <c r="Z2538" i="3"/>
  <c r="AA2537" i="3"/>
  <c r="AB2537" i="3" s="1"/>
  <c r="AC2537" i="3" s="1"/>
  <c r="Z2537" i="3"/>
  <c r="AA2536" i="3"/>
  <c r="AB2536" i="3" s="1"/>
  <c r="AC2536" i="3" s="1"/>
  <c r="Z2480" i="3"/>
  <c r="AA2535" i="3"/>
  <c r="AB2535" i="3" s="1"/>
  <c r="AC2535" i="3" s="1"/>
  <c r="Z2479" i="3"/>
  <c r="AA2534" i="3"/>
  <c r="AB2534" i="3" s="1"/>
  <c r="AC2534" i="3" s="1"/>
  <c r="Z2534" i="3"/>
  <c r="AA2533" i="3"/>
  <c r="AB2533" i="3" s="1"/>
  <c r="AC2533" i="3" s="1"/>
  <c r="Z2477" i="3"/>
  <c r="AA2532" i="3"/>
  <c r="AB2532" i="3" s="1"/>
  <c r="AC2532" i="3" s="1"/>
  <c r="Z2476" i="3"/>
  <c r="AA2531" i="3"/>
  <c r="AB2531" i="3" s="1"/>
  <c r="AC2531" i="3" s="1"/>
  <c r="Z2531" i="3"/>
  <c r="Z2475" i="3"/>
  <c r="AA2530" i="3"/>
  <c r="AB2530" i="3" s="1"/>
  <c r="AC2530" i="3" s="1"/>
  <c r="Z2474" i="3"/>
  <c r="AA2529" i="3"/>
  <c r="AB2529" i="3" s="1"/>
  <c r="AC2529" i="3" s="1"/>
  <c r="Z2529" i="3"/>
  <c r="Z2473" i="3"/>
  <c r="AA2528" i="3"/>
  <c r="AB2528" i="3" s="1"/>
  <c r="AC2528" i="3" s="1"/>
  <c r="Z2472" i="3"/>
  <c r="AA2527" i="3"/>
  <c r="AB2527" i="3" s="1"/>
  <c r="AC2527" i="3" s="1"/>
  <c r="Z2471" i="3"/>
  <c r="AA2526" i="3"/>
  <c r="AB2526" i="3" s="1"/>
  <c r="AC2526" i="3" s="1"/>
  <c r="Z2526" i="3"/>
  <c r="Z2470" i="3"/>
  <c r="AA2525" i="3"/>
  <c r="AB2525" i="3" s="1"/>
  <c r="AC2525" i="3" s="1"/>
  <c r="Z2525" i="3"/>
  <c r="AA2524" i="3"/>
  <c r="AB2524" i="3" s="1"/>
  <c r="AC2524" i="3" s="1"/>
  <c r="Z2468" i="3"/>
  <c r="AA2523" i="3"/>
  <c r="AB2523" i="3" s="1"/>
  <c r="AC2523" i="3" s="1"/>
  <c r="Z2523" i="3"/>
  <c r="Z2467" i="3"/>
  <c r="AA2522" i="3"/>
  <c r="AB2522" i="3" s="1"/>
  <c r="AC2522" i="3" s="1"/>
  <c r="Z2522" i="3"/>
  <c r="AA2521" i="3"/>
  <c r="AB2521" i="3" s="1"/>
  <c r="AC2521" i="3" s="1"/>
  <c r="AA2520" i="3"/>
  <c r="AB2520" i="3" s="1"/>
  <c r="AC2520" i="3" s="1"/>
  <c r="Z2464" i="3"/>
  <c r="AA2519" i="3"/>
  <c r="AB2519" i="3" s="1"/>
  <c r="AC2519" i="3" s="1"/>
  <c r="Z2519" i="3"/>
  <c r="AA2518" i="3"/>
  <c r="AB2518" i="3" s="1"/>
  <c r="AC2518" i="3" s="1"/>
  <c r="AA2517" i="3"/>
  <c r="AB2517" i="3" s="1"/>
  <c r="AC2517" i="3" s="1"/>
  <c r="Z2517" i="3"/>
  <c r="Z2461" i="3"/>
  <c r="AA2516" i="3"/>
  <c r="AB2516" i="3" s="1"/>
  <c r="AC2516" i="3" s="1"/>
  <c r="Z2460" i="3"/>
  <c r="AA2515" i="3"/>
  <c r="AB2515" i="3" s="1"/>
  <c r="AC2515" i="3" s="1"/>
  <c r="Z2515" i="3"/>
  <c r="AA2514" i="3"/>
  <c r="AB2514" i="3" s="1"/>
  <c r="AC2514" i="3" s="1"/>
  <c r="Z2514" i="3"/>
  <c r="Z2458" i="3"/>
  <c r="AA2513" i="3"/>
  <c r="AB2513" i="3" s="1"/>
  <c r="AC2513" i="3" s="1"/>
  <c r="Z2513" i="3"/>
  <c r="Z2457" i="3"/>
  <c r="AA2512" i="3"/>
  <c r="AB2512" i="3" s="1"/>
  <c r="AC2512" i="3" s="1"/>
  <c r="Z2456" i="3"/>
  <c r="AA2511" i="3"/>
  <c r="AB2511" i="3" s="1"/>
  <c r="AC2511" i="3" s="1"/>
  <c r="Z2511" i="3"/>
  <c r="Z2455" i="3"/>
  <c r="AA2510" i="3"/>
  <c r="AB2510" i="3" s="1"/>
  <c r="AC2510" i="3" s="1"/>
  <c r="Z2510" i="3"/>
  <c r="Z2454" i="3"/>
  <c r="AA2509" i="3"/>
  <c r="AB2509" i="3" s="1"/>
  <c r="AC2509" i="3" s="1"/>
  <c r="Z2509" i="3"/>
  <c r="AA2508" i="3"/>
  <c r="AB2508" i="3" s="1"/>
  <c r="AC2508" i="3" s="1"/>
  <c r="Z2452" i="3"/>
  <c r="AA2507" i="3"/>
  <c r="AB2507" i="3" s="1"/>
  <c r="AC2507" i="3" s="1"/>
  <c r="Z2507" i="3"/>
  <c r="Z2451" i="3"/>
  <c r="AA2506" i="3"/>
  <c r="AB2506" i="3" s="1"/>
  <c r="AC2506" i="3" s="1"/>
  <c r="Z2506" i="3"/>
  <c r="AA2505" i="3"/>
  <c r="AB2505" i="3" s="1"/>
  <c r="AC2505" i="3" s="1"/>
  <c r="Z2505" i="3"/>
  <c r="AA2504" i="3"/>
  <c r="AB2504" i="3" s="1"/>
  <c r="AC2504" i="3" s="1"/>
  <c r="Z2448" i="3"/>
  <c r="AA2503" i="3"/>
  <c r="AB2503" i="3" s="1"/>
  <c r="AC2503" i="3" s="1"/>
  <c r="Z2503" i="3"/>
  <c r="AA2502" i="3"/>
  <c r="AB2502" i="3" s="1"/>
  <c r="AC2502" i="3" s="1"/>
  <c r="Z2502" i="3"/>
  <c r="AA2501" i="3"/>
  <c r="AB2501" i="3" s="1"/>
  <c r="AC2501" i="3" s="1"/>
  <c r="Z2501" i="3"/>
  <c r="Z2445" i="3"/>
  <c r="AA2500" i="3"/>
  <c r="AB2500" i="3" s="1"/>
  <c r="AC2500" i="3" s="1"/>
  <c r="Z2444" i="3"/>
  <c r="AA2499" i="3"/>
  <c r="AB2499" i="3" s="1"/>
  <c r="AC2499" i="3" s="1"/>
  <c r="Z2499" i="3"/>
  <c r="AA2498" i="3"/>
  <c r="AB2498" i="3" s="1"/>
  <c r="AC2498" i="3" s="1"/>
  <c r="Z2498" i="3"/>
  <c r="Z2442" i="3"/>
  <c r="AA2497" i="3"/>
  <c r="AB2497" i="3" s="1"/>
  <c r="AC2497" i="3" s="1"/>
  <c r="Z2497" i="3"/>
  <c r="Z2441" i="3"/>
  <c r="AA2496" i="3"/>
  <c r="AB2496" i="3" s="1"/>
  <c r="AC2496" i="3" s="1"/>
  <c r="Z2440" i="3"/>
  <c r="AA2495" i="3"/>
  <c r="AB2495" i="3" s="1"/>
  <c r="AC2495" i="3" s="1"/>
  <c r="Z2495" i="3"/>
  <c r="Z2439" i="3"/>
  <c r="AA2494" i="3"/>
  <c r="AB2494" i="3" s="1"/>
  <c r="AC2494" i="3" s="1"/>
  <c r="Z2438" i="3"/>
  <c r="AA2493" i="3"/>
  <c r="AB2493" i="3" s="1"/>
  <c r="AC2493" i="3" s="1"/>
  <c r="Z2437" i="3"/>
  <c r="AA2492" i="3"/>
  <c r="AB2492" i="3" s="1"/>
  <c r="AC2492" i="3" s="1"/>
  <c r="Z2436" i="3"/>
  <c r="AA2491" i="3"/>
  <c r="AB2491" i="3" s="1"/>
  <c r="AC2491" i="3" s="1"/>
  <c r="Z2435" i="3"/>
  <c r="AA2490" i="3"/>
  <c r="AB2490" i="3" s="1"/>
  <c r="AC2490" i="3" s="1"/>
  <c r="Z2434" i="3"/>
  <c r="AA2489" i="3"/>
  <c r="AB2489" i="3" s="1"/>
  <c r="AC2489" i="3" s="1"/>
  <c r="Z2489" i="3"/>
  <c r="AA2488" i="3"/>
  <c r="AB2488" i="3" s="1"/>
  <c r="AC2488" i="3" s="1"/>
  <c r="Z2432" i="3"/>
  <c r="AA2487" i="3"/>
  <c r="AB2487" i="3" s="1"/>
  <c r="AC2487" i="3" s="1"/>
  <c r="Z2431" i="3"/>
  <c r="AA2486" i="3"/>
  <c r="AB2486" i="3" s="1"/>
  <c r="AC2486" i="3" s="1"/>
  <c r="Z2486" i="3"/>
  <c r="AA2485" i="3"/>
  <c r="AB2485" i="3" s="1"/>
  <c r="AC2485" i="3" s="1"/>
  <c r="Z2485" i="3"/>
  <c r="Z2429" i="3"/>
  <c r="AA2484" i="3"/>
  <c r="AB2484" i="3" s="1"/>
  <c r="AC2484" i="3" s="1"/>
  <c r="Z2428" i="3"/>
  <c r="AA2483" i="3"/>
  <c r="AB2483" i="3" s="1"/>
  <c r="AC2483" i="3" s="1"/>
  <c r="Z2483" i="3"/>
  <c r="AA2482" i="3"/>
  <c r="AB2482" i="3" s="1"/>
  <c r="AC2482" i="3" s="1"/>
  <c r="Z2482" i="3"/>
  <c r="Z2426" i="3"/>
  <c r="AA2481" i="3"/>
  <c r="AB2481" i="3" s="1"/>
  <c r="AC2481" i="3" s="1"/>
  <c r="Z2481" i="3"/>
  <c r="Z2425" i="3"/>
  <c r="AA2480" i="3"/>
  <c r="AB2480" i="3" s="1"/>
  <c r="AC2480" i="3" s="1"/>
  <c r="Z2424" i="3"/>
  <c r="AA2479" i="3"/>
  <c r="AB2479" i="3" s="1"/>
  <c r="AC2479" i="3" s="1"/>
  <c r="Z2423" i="3"/>
  <c r="AA2478" i="3"/>
  <c r="AB2478" i="3" s="1"/>
  <c r="AC2478" i="3" s="1"/>
  <c r="Z2478" i="3"/>
  <c r="Z2422" i="3"/>
  <c r="AA2477" i="3"/>
  <c r="AB2477" i="3" s="1"/>
  <c r="AC2477" i="3" s="1"/>
  <c r="AA2476" i="3"/>
  <c r="AB2476" i="3" s="1"/>
  <c r="AC2476" i="3" s="1"/>
  <c r="Z2420" i="3"/>
  <c r="AA2475" i="3"/>
  <c r="AB2475" i="3" s="1"/>
  <c r="AC2475" i="3" s="1"/>
  <c r="Z2419" i="3"/>
  <c r="AA2474" i="3"/>
  <c r="AB2474" i="3" s="1"/>
  <c r="AC2474" i="3" s="1"/>
  <c r="AA2473" i="3"/>
  <c r="AB2473" i="3" s="1"/>
  <c r="AC2473" i="3" s="1"/>
  <c r="AA2472" i="3"/>
  <c r="AB2472" i="3" s="1"/>
  <c r="AC2472" i="3" s="1"/>
  <c r="Z2416" i="3"/>
  <c r="AA2471" i="3"/>
  <c r="AB2471" i="3" s="1"/>
  <c r="AC2471" i="3" s="1"/>
  <c r="Z2415" i="3"/>
  <c r="AA2470" i="3"/>
  <c r="AB2470" i="3" s="1"/>
  <c r="AC2470" i="3" s="1"/>
  <c r="AA2469" i="3"/>
  <c r="AB2469" i="3" s="1"/>
  <c r="AC2469" i="3" s="1"/>
  <c r="Z2469" i="3"/>
  <c r="Z2413" i="3"/>
  <c r="AA2468" i="3"/>
  <c r="AB2468" i="3" s="1"/>
  <c r="AC2468" i="3" s="1"/>
  <c r="Z2412" i="3"/>
  <c r="AA2467" i="3"/>
  <c r="AB2467" i="3" s="1"/>
  <c r="AC2467" i="3" s="1"/>
  <c r="AA2466" i="3"/>
  <c r="AB2466" i="3" s="1"/>
  <c r="AC2466" i="3" s="1"/>
  <c r="Z2466" i="3"/>
  <c r="AA2465" i="3"/>
  <c r="AB2465" i="3" s="1"/>
  <c r="AC2465" i="3" s="1"/>
  <c r="Z2465" i="3"/>
  <c r="AA2464" i="3"/>
  <c r="AB2464" i="3" s="1"/>
  <c r="AC2464" i="3" s="1"/>
  <c r="Z2410" i="3"/>
  <c r="AA2463" i="3"/>
  <c r="AB2463" i="3" s="1"/>
  <c r="AC2463" i="3" s="1"/>
  <c r="Z2463" i="3"/>
  <c r="AA2462" i="3"/>
  <c r="AB2462" i="3" s="1"/>
  <c r="AC2462" i="3" s="1"/>
  <c r="Z2462" i="3"/>
  <c r="Z2408" i="3"/>
  <c r="AA2461" i="3"/>
  <c r="AB2461" i="3" s="1"/>
  <c r="AC2461" i="3" s="1"/>
  <c r="Z2407" i="3"/>
  <c r="AA2460" i="3"/>
  <c r="AB2460" i="3" s="1"/>
  <c r="AC2460" i="3" s="1"/>
  <c r="AA2459" i="3"/>
  <c r="AB2459" i="3" s="1"/>
  <c r="AC2459" i="3" s="1"/>
  <c r="Z2459" i="3"/>
  <c r="AA2458" i="3"/>
  <c r="AB2458" i="3" s="1"/>
  <c r="AC2458" i="3" s="1"/>
  <c r="Z2404" i="3"/>
  <c r="AA2457" i="3"/>
  <c r="AB2457" i="3" s="1"/>
  <c r="AC2457" i="3" s="1"/>
  <c r="AA2456" i="3"/>
  <c r="AB2456" i="3" s="1"/>
  <c r="AC2456" i="3" s="1"/>
  <c r="AA2455" i="3"/>
  <c r="AB2455" i="3" s="1"/>
  <c r="AC2455" i="3" s="1"/>
  <c r="Z2401" i="3"/>
  <c r="AA2454" i="3"/>
  <c r="AB2454" i="3" s="1"/>
  <c r="AC2454" i="3" s="1"/>
  <c r="Z2400" i="3"/>
  <c r="AA2453" i="3"/>
  <c r="AB2453" i="3" s="1"/>
  <c r="AC2453" i="3" s="1"/>
  <c r="Z2453" i="3"/>
  <c r="Z2399" i="3"/>
  <c r="AA2452" i="3"/>
  <c r="AB2452" i="3" s="1"/>
  <c r="AC2452" i="3" s="1"/>
  <c r="Z2398" i="3"/>
  <c r="AA2451" i="3"/>
  <c r="AB2451" i="3" s="1"/>
  <c r="AC2451" i="3" s="1"/>
  <c r="AA2450" i="3"/>
  <c r="AB2450" i="3" s="1"/>
  <c r="AC2450" i="3" s="1"/>
  <c r="Z2450" i="3"/>
  <c r="Z2396" i="3"/>
  <c r="AA2449" i="3"/>
  <c r="AB2449" i="3" s="1"/>
  <c r="AC2449" i="3" s="1"/>
  <c r="Z2449" i="3"/>
  <c r="Z2395" i="3"/>
  <c r="AA2448" i="3"/>
  <c r="AB2448" i="3" s="1"/>
  <c r="AC2448" i="3" s="1"/>
  <c r="AA2447" i="3"/>
  <c r="AB2447" i="3" s="1"/>
  <c r="AC2447" i="3" s="1"/>
  <c r="Z2447" i="3"/>
  <c r="Z2393" i="3"/>
  <c r="AA2446" i="3"/>
  <c r="AB2446" i="3" s="1"/>
  <c r="AC2446" i="3" s="1"/>
  <c r="Z2446" i="3"/>
  <c r="Z2392" i="3"/>
  <c r="AA2445" i="3"/>
  <c r="AB2445" i="3" s="1"/>
  <c r="AC2445" i="3" s="1"/>
  <c r="AA2444" i="3"/>
  <c r="AB2444" i="3" s="1"/>
  <c r="AC2444" i="3" s="1"/>
  <c r="Z2390" i="3"/>
  <c r="AA2443" i="3"/>
  <c r="AB2443" i="3" s="1"/>
  <c r="AC2443" i="3" s="1"/>
  <c r="Z2443" i="3"/>
  <c r="Z2389" i="3"/>
  <c r="AA2442" i="3"/>
  <c r="AB2442" i="3" s="1"/>
  <c r="AC2442" i="3" s="1"/>
  <c r="Z2388" i="3"/>
  <c r="AA2441" i="3"/>
  <c r="AB2441" i="3" s="1"/>
  <c r="AC2441" i="3" s="1"/>
  <c r="Z2387" i="3"/>
  <c r="AA2440" i="3"/>
  <c r="AB2440" i="3" s="1"/>
  <c r="AC2440" i="3" s="1"/>
  <c r="Z2386" i="3"/>
  <c r="AA2439" i="3"/>
  <c r="AB2439" i="3" s="1"/>
  <c r="AC2439" i="3" s="1"/>
  <c r="Z2385" i="3"/>
  <c r="AA2438" i="3"/>
  <c r="AB2438" i="3" s="1"/>
  <c r="AC2438" i="3" s="1"/>
  <c r="Z2384" i="3"/>
  <c r="AA2437" i="3"/>
  <c r="AB2437" i="3" s="1"/>
  <c r="AC2437" i="3" s="1"/>
  <c r="Z2383" i="3"/>
  <c r="AA2436" i="3"/>
  <c r="AB2436" i="3" s="1"/>
  <c r="AC2436" i="3" s="1"/>
  <c r="Z2382" i="3"/>
  <c r="AA2435" i="3"/>
  <c r="AB2435" i="3" s="1"/>
  <c r="AC2435" i="3" s="1"/>
  <c r="Z2381" i="3"/>
  <c r="AA2434" i="3"/>
  <c r="AB2434" i="3" s="1"/>
  <c r="AC2434" i="3" s="1"/>
  <c r="Z2380" i="3"/>
  <c r="AA2433" i="3"/>
  <c r="AB2433" i="3" s="1"/>
  <c r="AC2433" i="3" s="1"/>
  <c r="Z2433" i="3"/>
  <c r="AA2432" i="3"/>
  <c r="AB2432" i="3" s="1"/>
  <c r="AC2432" i="3" s="1"/>
  <c r="Z2378" i="3"/>
  <c r="AA2431" i="3"/>
  <c r="AB2431" i="3" s="1"/>
  <c r="AC2431" i="3" s="1"/>
  <c r="AA2430" i="3"/>
  <c r="AB2430" i="3" s="1"/>
  <c r="AC2430" i="3" s="1"/>
  <c r="Z2430" i="3"/>
  <c r="Z2376" i="3"/>
  <c r="AA2429" i="3"/>
  <c r="AB2429" i="3" s="1"/>
  <c r="AC2429" i="3" s="1"/>
  <c r="AA2428" i="3"/>
  <c r="AB2428" i="3" s="1"/>
  <c r="AC2428" i="3" s="1"/>
  <c r="AA2427" i="3"/>
  <c r="AB2427" i="3" s="1"/>
  <c r="AC2427" i="3" s="1"/>
  <c r="Z2427" i="3"/>
  <c r="AA2426" i="3"/>
  <c r="AB2426" i="3" s="1"/>
  <c r="AC2426" i="3" s="1"/>
  <c r="Z2372" i="3"/>
  <c r="AA2425" i="3"/>
  <c r="AB2425" i="3" s="1"/>
  <c r="AC2425" i="3" s="1"/>
  <c r="Z2371" i="3"/>
  <c r="AA2424" i="3"/>
  <c r="AB2424" i="3" s="1"/>
  <c r="AC2424" i="3" s="1"/>
  <c r="AA2423" i="3"/>
  <c r="AB2423" i="3" s="1"/>
  <c r="AC2423" i="3" s="1"/>
  <c r="AA2422" i="3"/>
  <c r="AB2422" i="3" s="1"/>
  <c r="AC2422" i="3" s="1"/>
  <c r="Z2368" i="3"/>
  <c r="AA2421" i="3"/>
  <c r="AB2421" i="3" s="1"/>
  <c r="AC2421" i="3" s="1"/>
  <c r="Z2421" i="3"/>
  <c r="Z2367" i="3"/>
  <c r="AA2420" i="3"/>
  <c r="AB2420" i="3" s="1"/>
  <c r="AC2420" i="3" s="1"/>
  <c r="AA2419" i="3"/>
  <c r="AB2419" i="3" s="1"/>
  <c r="AC2419" i="3" s="1"/>
  <c r="AA2418" i="3"/>
  <c r="AB2418" i="3" s="1"/>
  <c r="AC2418" i="3" s="1"/>
  <c r="Z2418" i="3"/>
  <c r="Z2364" i="3"/>
  <c r="AA2417" i="3"/>
  <c r="AB2417" i="3" s="1"/>
  <c r="AC2417" i="3" s="1"/>
  <c r="Z2417" i="3"/>
  <c r="AA2416" i="3"/>
  <c r="AB2416" i="3" s="1"/>
  <c r="AC2416" i="3" s="1"/>
  <c r="AA2415" i="3"/>
  <c r="AB2415" i="3" s="1"/>
  <c r="AC2415" i="3" s="1"/>
  <c r="Z2361" i="3"/>
  <c r="AA2414" i="3"/>
  <c r="AB2414" i="3" s="1"/>
  <c r="AC2414" i="3" s="1"/>
  <c r="Z2414" i="3"/>
  <c r="Z2360" i="3"/>
  <c r="AA2413" i="3"/>
  <c r="AB2413" i="3" s="1"/>
  <c r="AC2413" i="3" s="1"/>
  <c r="Z2359" i="3"/>
  <c r="AA2412" i="3"/>
  <c r="AB2412" i="3" s="1"/>
  <c r="AC2412" i="3" s="1"/>
  <c r="AA2411" i="3"/>
  <c r="AB2411" i="3" s="1"/>
  <c r="AC2411" i="3" s="1"/>
  <c r="Z2411" i="3"/>
  <c r="AA2410" i="3"/>
  <c r="AB2410" i="3" s="1"/>
  <c r="AC2410" i="3" s="1"/>
  <c r="Z2356" i="3"/>
  <c r="AA2409" i="3"/>
  <c r="AB2409" i="3" s="1"/>
  <c r="AC2409" i="3" s="1"/>
  <c r="Z2409" i="3"/>
  <c r="Z2355" i="3"/>
  <c r="AA2408" i="3"/>
  <c r="AB2408" i="3" s="1"/>
  <c r="AC2408" i="3" s="1"/>
  <c r="Z2354" i="3"/>
  <c r="AA2407" i="3"/>
  <c r="AB2407" i="3" s="1"/>
  <c r="AC2407" i="3" s="1"/>
  <c r="Z2353" i="3"/>
  <c r="AA2406" i="3"/>
  <c r="AB2406" i="3" s="1"/>
  <c r="AC2406" i="3" s="1"/>
  <c r="Z2406" i="3"/>
  <c r="Z2352" i="3"/>
  <c r="AA2405" i="3"/>
  <c r="AB2405" i="3" s="1"/>
  <c r="AC2405" i="3" s="1"/>
  <c r="Z2405" i="3"/>
  <c r="AA2404" i="3"/>
  <c r="AB2404" i="3" s="1"/>
  <c r="AC2404" i="3" s="1"/>
  <c r="Z2350" i="3"/>
  <c r="AA2403" i="3"/>
  <c r="AB2403" i="3" s="1"/>
  <c r="AC2403" i="3" s="1"/>
  <c r="Z2403" i="3"/>
  <c r="Z2349" i="3"/>
  <c r="AA2402" i="3"/>
  <c r="AB2402" i="3" s="1"/>
  <c r="AC2402" i="3" s="1"/>
  <c r="Z2402" i="3"/>
  <c r="Z2348" i="3"/>
  <c r="AA2401" i="3"/>
  <c r="AB2401" i="3" s="1"/>
  <c r="AC2401" i="3" s="1"/>
  <c r="Z2347" i="3"/>
  <c r="AA2400" i="3"/>
  <c r="AB2400" i="3" s="1"/>
  <c r="AC2400" i="3" s="1"/>
  <c r="Z2346" i="3"/>
  <c r="AA2399" i="3"/>
  <c r="AB2399" i="3" s="1"/>
  <c r="AC2399" i="3" s="1"/>
  <c r="AA2398" i="3"/>
  <c r="AB2398" i="3" s="1"/>
  <c r="AC2398" i="3" s="1"/>
  <c r="Z2344" i="3"/>
  <c r="AA2397" i="3"/>
  <c r="AB2397" i="3" s="1"/>
  <c r="AC2397" i="3" s="1"/>
  <c r="Z2397" i="3"/>
  <c r="AA2396" i="3"/>
  <c r="AB2396" i="3" s="1"/>
  <c r="AC2396" i="3" s="1"/>
  <c r="AA2395" i="3"/>
  <c r="AB2395" i="3" s="1"/>
  <c r="AC2395" i="3" s="1"/>
  <c r="Z2341" i="3"/>
  <c r="AA2394" i="3"/>
  <c r="AB2394" i="3" s="1"/>
  <c r="AC2394" i="3" s="1"/>
  <c r="Z2394" i="3"/>
  <c r="Z2340" i="3"/>
  <c r="AA2393" i="3"/>
  <c r="AB2393" i="3" s="1"/>
  <c r="AC2393" i="3" s="1"/>
  <c r="AA2392" i="3"/>
  <c r="AB2392" i="3" s="1"/>
  <c r="AC2392" i="3" s="1"/>
  <c r="Z2338" i="3"/>
  <c r="AA2391" i="3"/>
  <c r="AB2391" i="3" s="1"/>
  <c r="AC2391" i="3" s="1"/>
  <c r="Z2391" i="3"/>
  <c r="Z2337" i="3"/>
  <c r="AA2390" i="3"/>
  <c r="AB2390" i="3" s="1"/>
  <c r="AC2390" i="3" s="1"/>
  <c r="Z2336" i="3"/>
  <c r="AA2389" i="3"/>
  <c r="AB2389" i="3" s="1"/>
  <c r="AC2389" i="3" s="1"/>
  <c r="Z2335" i="3"/>
  <c r="AA2388" i="3"/>
  <c r="AB2388" i="3" s="1"/>
  <c r="AC2388" i="3" s="1"/>
  <c r="Z2334" i="3"/>
  <c r="AA2387" i="3"/>
  <c r="AB2387" i="3" s="1"/>
  <c r="AC2387" i="3" s="1"/>
  <c r="AA2386" i="3"/>
  <c r="AB2386" i="3" s="1"/>
  <c r="AC2386" i="3" s="1"/>
  <c r="Z2332" i="3"/>
  <c r="AA2385" i="3"/>
  <c r="AB2385" i="3" s="1"/>
  <c r="AC2385" i="3" s="1"/>
  <c r="AA2384" i="3"/>
  <c r="AB2384" i="3" s="1"/>
  <c r="AC2384" i="3" s="1"/>
  <c r="Z2330" i="3"/>
  <c r="AA2383" i="3"/>
  <c r="AB2383" i="3" s="1"/>
  <c r="AC2383" i="3" s="1"/>
  <c r="AA2382" i="3"/>
  <c r="AB2382" i="3" s="1"/>
  <c r="AC2382" i="3" s="1"/>
  <c r="Z2328" i="3"/>
  <c r="AA2381" i="3"/>
  <c r="AB2381" i="3" s="1"/>
  <c r="AC2381" i="3" s="1"/>
  <c r="Z2327" i="3"/>
  <c r="AA2380" i="3"/>
  <c r="AB2380" i="3" s="1"/>
  <c r="AC2380" i="3" s="1"/>
  <c r="AA2379" i="3"/>
  <c r="AB2379" i="3" s="1"/>
  <c r="AC2379" i="3" s="1"/>
  <c r="Z2379" i="3"/>
  <c r="Z2325" i="3"/>
  <c r="AA2378" i="3"/>
  <c r="AB2378" i="3" s="1"/>
  <c r="AC2378" i="3" s="1"/>
  <c r="AA2377" i="3"/>
  <c r="AB2377" i="3" s="1"/>
  <c r="AC2377" i="3" s="1"/>
  <c r="Z2377" i="3"/>
  <c r="AA2376" i="3"/>
  <c r="AB2376" i="3" s="1"/>
  <c r="AC2376" i="3" s="1"/>
  <c r="Z2324" i="3"/>
  <c r="AA2375" i="3"/>
  <c r="AB2375" i="3" s="1"/>
  <c r="AC2375" i="3" s="1"/>
  <c r="Z2375" i="3"/>
  <c r="Z2323" i="3"/>
  <c r="AA2374" i="3"/>
  <c r="AB2374" i="3" s="1"/>
  <c r="AC2374" i="3" s="1"/>
  <c r="Z2374" i="3"/>
  <c r="Z2322" i="3"/>
  <c r="AA2373" i="3"/>
  <c r="AB2373" i="3" s="1"/>
  <c r="AC2373" i="3" s="1"/>
  <c r="Z2373" i="3"/>
  <c r="AA2372" i="3"/>
  <c r="AB2372" i="3" s="1"/>
  <c r="AC2372" i="3" s="1"/>
  <c r="Z2320" i="3"/>
  <c r="AA2371" i="3"/>
  <c r="AB2371" i="3" s="1"/>
  <c r="AC2371" i="3" s="1"/>
  <c r="Z2319" i="3"/>
  <c r="AA2370" i="3"/>
  <c r="AB2370" i="3" s="1"/>
  <c r="AC2370" i="3" s="1"/>
  <c r="Z2370" i="3"/>
  <c r="AA2369" i="3"/>
  <c r="AB2369" i="3" s="1"/>
  <c r="AC2369" i="3" s="1"/>
  <c r="Z2369" i="3"/>
  <c r="Z2317" i="3"/>
  <c r="AA2368" i="3"/>
  <c r="AB2368" i="3" s="1"/>
  <c r="AC2368" i="3" s="1"/>
  <c r="Z2316" i="3"/>
  <c r="AA2367" i="3"/>
  <c r="AB2367" i="3" s="1"/>
  <c r="AC2367" i="3" s="1"/>
  <c r="AA2366" i="3"/>
  <c r="AB2366" i="3" s="1"/>
  <c r="AC2366" i="3" s="1"/>
  <c r="Z2366" i="3"/>
  <c r="Z2314" i="3"/>
  <c r="AA2365" i="3"/>
  <c r="AB2365" i="3" s="1"/>
  <c r="AC2365" i="3" s="1"/>
  <c r="Z2365" i="3"/>
  <c r="AA2364" i="3"/>
  <c r="AB2364" i="3" s="1"/>
  <c r="AC2364" i="3" s="1"/>
  <c r="Z2312" i="3"/>
  <c r="AA2363" i="3"/>
  <c r="AB2363" i="3" s="1"/>
  <c r="AC2363" i="3" s="1"/>
  <c r="Z2363" i="3"/>
  <c r="Z2311" i="3"/>
  <c r="AA2362" i="3"/>
  <c r="AB2362" i="3" s="1"/>
  <c r="AC2362" i="3" s="1"/>
  <c r="Z2362" i="3"/>
  <c r="AA2361" i="3"/>
  <c r="AB2361" i="3" s="1"/>
  <c r="AC2361" i="3" s="1"/>
  <c r="AA2360" i="3"/>
  <c r="AB2360" i="3" s="1"/>
  <c r="AC2360" i="3" s="1"/>
  <c r="Z2308" i="3"/>
  <c r="AA2359" i="3"/>
  <c r="AB2359" i="3" s="1"/>
  <c r="AC2359" i="3" s="1"/>
  <c r="Z2307" i="3"/>
  <c r="AA2358" i="3"/>
  <c r="AB2358" i="3" s="1"/>
  <c r="AC2358" i="3" s="1"/>
  <c r="Z2358" i="3"/>
  <c r="AA2357" i="3"/>
  <c r="AB2357" i="3" s="1"/>
  <c r="AC2357" i="3" s="1"/>
  <c r="Z2357" i="3"/>
  <c r="Z2305" i="3"/>
  <c r="AA2356" i="3"/>
  <c r="AB2356" i="3" s="1"/>
  <c r="AC2356" i="3" s="1"/>
  <c r="Z2304" i="3"/>
  <c r="AA2355" i="3"/>
  <c r="AB2355" i="3" s="1"/>
  <c r="AC2355" i="3" s="1"/>
  <c r="AA2354" i="3"/>
  <c r="AB2354" i="3" s="1"/>
  <c r="AC2354" i="3" s="1"/>
  <c r="Z2302" i="3"/>
  <c r="AA2353" i="3"/>
  <c r="AB2353" i="3" s="1"/>
  <c r="AC2353" i="3" s="1"/>
  <c r="Z2301" i="3"/>
  <c r="AA2352" i="3"/>
  <c r="AB2352" i="3" s="1"/>
  <c r="AC2352" i="3" s="1"/>
  <c r="Z2300" i="3"/>
  <c r="AA2351" i="3"/>
  <c r="AB2351" i="3" s="1"/>
  <c r="AC2351" i="3" s="1"/>
  <c r="Z2351" i="3"/>
  <c r="Z2299" i="3"/>
  <c r="AA2350" i="3"/>
  <c r="AB2350" i="3" s="1"/>
  <c r="AC2350" i="3" s="1"/>
  <c r="Z2298" i="3"/>
  <c r="AA2349" i="3"/>
  <c r="AB2349" i="3" s="1"/>
  <c r="AC2349" i="3" s="1"/>
  <c r="Z2297" i="3"/>
  <c r="AA2348" i="3"/>
  <c r="AB2348" i="3" s="1"/>
  <c r="AC2348" i="3" s="1"/>
  <c r="Z2296" i="3"/>
  <c r="AA2347" i="3"/>
  <c r="AB2347" i="3" s="1"/>
  <c r="AC2347" i="3" s="1"/>
  <c r="Z2295" i="3"/>
  <c r="AA2346" i="3"/>
  <c r="AB2346" i="3" s="1"/>
  <c r="AC2346" i="3" s="1"/>
  <c r="AA2345" i="3"/>
  <c r="AB2345" i="3" s="1"/>
  <c r="AC2345" i="3" s="1"/>
  <c r="Z2345" i="3"/>
  <c r="AA2344" i="3"/>
  <c r="AB2344" i="3" s="1"/>
  <c r="AC2344" i="3" s="1"/>
  <c r="Z2292" i="3"/>
  <c r="AA2343" i="3"/>
  <c r="AB2343" i="3" s="1"/>
  <c r="AC2343" i="3" s="1"/>
  <c r="Z2343" i="3"/>
  <c r="AA2342" i="3"/>
  <c r="AB2342" i="3" s="1"/>
  <c r="AC2342" i="3" s="1"/>
  <c r="Z2342" i="3"/>
  <c r="AA2341" i="3"/>
  <c r="AB2341" i="3" s="1"/>
  <c r="AC2341" i="3" s="1"/>
  <c r="Z2289" i="3"/>
  <c r="AA2340" i="3"/>
  <c r="AB2340" i="3" s="1"/>
  <c r="AC2340" i="3" s="1"/>
  <c r="Z2288" i="3"/>
  <c r="AA2339" i="3"/>
  <c r="AB2339" i="3" s="1"/>
  <c r="AC2339" i="3" s="1"/>
  <c r="Z2339" i="3"/>
  <c r="AA2338" i="3"/>
  <c r="AB2338" i="3" s="1"/>
  <c r="AC2338" i="3" s="1"/>
  <c r="Z2286" i="3"/>
  <c r="AA2337" i="3"/>
  <c r="AB2337" i="3" s="1"/>
  <c r="AC2337" i="3" s="1"/>
  <c r="Z2285" i="3"/>
  <c r="AA2336" i="3"/>
  <c r="AB2336" i="3" s="1"/>
  <c r="AC2336" i="3" s="1"/>
  <c r="Z2284" i="3"/>
  <c r="AA2335" i="3"/>
  <c r="AB2335" i="3" s="1"/>
  <c r="AC2335" i="3" s="1"/>
  <c r="Z2283" i="3"/>
  <c r="AA2334" i="3"/>
  <c r="AB2334" i="3" s="1"/>
  <c r="AC2334" i="3" s="1"/>
  <c r="Z2282" i="3"/>
  <c r="AA2333" i="3"/>
  <c r="AB2333" i="3" s="1"/>
  <c r="AC2333" i="3" s="1"/>
  <c r="Z2333" i="3"/>
  <c r="AA2332" i="3"/>
  <c r="AB2332" i="3" s="1"/>
  <c r="AC2332" i="3" s="1"/>
  <c r="Z2280" i="3"/>
  <c r="AA2331" i="3"/>
  <c r="AB2331" i="3" s="1"/>
  <c r="AC2331" i="3" s="1"/>
  <c r="Z2331" i="3"/>
  <c r="Z2279" i="3"/>
  <c r="AA2330" i="3"/>
  <c r="AB2330" i="3" s="1"/>
  <c r="AC2330" i="3" s="1"/>
  <c r="AA2329" i="3"/>
  <c r="AB2329" i="3" s="1"/>
  <c r="AC2329" i="3" s="1"/>
  <c r="Z2329" i="3"/>
  <c r="Z2277" i="3"/>
  <c r="AA2328" i="3"/>
  <c r="AB2328" i="3" s="1"/>
  <c r="AC2328" i="3" s="1"/>
  <c r="Z2276" i="3"/>
  <c r="AA2327" i="3"/>
  <c r="AB2327" i="3" s="1"/>
  <c r="AC2327" i="3" s="1"/>
  <c r="AA2326" i="3"/>
  <c r="AB2326" i="3" s="1"/>
  <c r="AC2326" i="3" s="1"/>
  <c r="Z2326" i="3"/>
  <c r="Z2274" i="3"/>
  <c r="AA2325" i="3"/>
  <c r="AB2325" i="3" s="1"/>
  <c r="AC2325" i="3" s="1"/>
  <c r="Z2273" i="3"/>
  <c r="AA2324" i="3"/>
  <c r="AB2324" i="3" s="1"/>
  <c r="AC2324" i="3" s="1"/>
  <c r="Z2272" i="3"/>
  <c r="AA2323" i="3"/>
  <c r="AB2323" i="3" s="1"/>
  <c r="AC2323" i="3" s="1"/>
  <c r="Z2271" i="3"/>
  <c r="AA2322" i="3"/>
  <c r="AB2322" i="3" s="1"/>
  <c r="AC2322" i="3" s="1"/>
  <c r="Z2270" i="3"/>
  <c r="AA2321" i="3"/>
  <c r="AB2321" i="3" s="1"/>
  <c r="AC2321" i="3" s="1"/>
  <c r="Z2321" i="3"/>
  <c r="Z2269" i="3"/>
  <c r="AA2320" i="3"/>
  <c r="AB2320" i="3" s="1"/>
  <c r="AC2320" i="3" s="1"/>
  <c r="Z2268" i="3"/>
  <c r="AA2319" i="3"/>
  <c r="AB2319" i="3" s="1"/>
  <c r="AC2319" i="3" s="1"/>
  <c r="Z2267" i="3"/>
  <c r="AA2318" i="3"/>
  <c r="AB2318" i="3" s="1"/>
  <c r="AC2318" i="3" s="1"/>
  <c r="Z2318" i="3"/>
  <c r="Z2266" i="3"/>
  <c r="AA2317" i="3"/>
  <c r="AB2317" i="3" s="1"/>
  <c r="AC2317" i="3" s="1"/>
  <c r="Z2265" i="3"/>
  <c r="AA2316" i="3"/>
  <c r="AB2316" i="3" s="1"/>
  <c r="AC2316" i="3" s="1"/>
  <c r="Z2264" i="3"/>
  <c r="AA2315" i="3"/>
  <c r="AB2315" i="3" s="1"/>
  <c r="AC2315" i="3" s="1"/>
  <c r="Z2315" i="3"/>
  <c r="Z2263" i="3"/>
  <c r="AA2314" i="3"/>
  <c r="AB2314" i="3" s="1"/>
  <c r="AC2314" i="3" s="1"/>
  <c r="Z2262" i="3"/>
  <c r="AA2313" i="3"/>
  <c r="AB2313" i="3" s="1"/>
  <c r="AC2313" i="3" s="1"/>
  <c r="Z2313" i="3"/>
  <c r="AA2312" i="3"/>
  <c r="AB2312" i="3" s="1"/>
  <c r="AC2312" i="3" s="1"/>
  <c r="Z2260" i="3"/>
  <c r="AA2311" i="3"/>
  <c r="AB2311" i="3" s="1"/>
  <c r="AC2311" i="3" s="1"/>
  <c r="AA2310" i="3"/>
  <c r="AB2310" i="3" s="1"/>
  <c r="AC2310" i="3" s="1"/>
  <c r="Z2310" i="3"/>
  <c r="AA2309" i="3"/>
  <c r="AB2309" i="3" s="1"/>
  <c r="AC2309" i="3" s="1"/>
  <c r="Z2309" i="3"/>
  <c r="AA2308" i="3"/>
  <c r="AB2308" i="3" s="1"/>
  <c r="AC2308" i="3" s="1"/>
  <c r="Z2256" i="3"/>
  <c r="AA2307" i="3"/>
  <c r="AB2307" i="3" s="1"/>
  <c r="AC2307" i="3" s="1"/>
  <c r="AA2306" i="3"/>
  <c r="AB2306" i="3" s="1"/>
  <c r="AC2306" i="3" s="1"/>
  <c r="Z2306" i="3"/>
  <c r="AA2305" i="3"/>
  <c r="AB2305" i="3" s="1"/>
  <c r="AC2305" i="3" s="1"/>
  <c r="Z2253" i="3"/>
  <c r="AA2304" i="3"/>
  <c r="AB2304" i="3" s="1"/>
  <c r="AC2304" i="3" s="1"/>
  <c r="Z2252" i="3"/>
  <c r="AA2303" i="3"/>
  <c r="AB2303" i="3" s="1"/>
  <c r="AC2303" i="3" s="1"/>
  <c r="Z2303" i="3"/>
  <c r="AA2302" i="3"/>
  <c r="AB2302" i="3" s="1"/>
  <c r="AC2302" i="3" s="1"/>
  <c r="Z2250" i="3"/>
  <c r="AA2301" i="3"/>
  <c r="AB2301" i="3" s="1"/>
  <c r="AC2301" i="3" s="1"/>
  <c r="AA2300" i="3"/>
  <c r="AB2300" i="3" s="1"/>
  <c r="AC2300" i="3" s="1"/>
  <c r="Z2248" i="3"/>
  <c r="AA2299" i="3"/>
  <c r="AB2299" i="3" s="1"/>
  <c r="AC2299" i="3" s="1"/>
  <c r="AA2298" i="3"/>
  <c r="AB2298" i="3" s="1"/>
  <c r="AC2298" i="3" s="1"/>
  <c r="Z2246" i="3"/>
  <c r="AA2297" i="3"/>
  <c r="AB2297" i="3" s="1"/>
  <c r="AC2297" i="3" s="1"/>
  <c r="Z2245" i="3"/>
  <c r="AA2296" i="3"/>
  <c r="AB2296" i="3" s="1"/>
  <c r="AC2296" i="3" s="1"/>
  <c r="Z2244" i="3"/>
  <c r="AA2295" i="3"/>
  <c r="AB2295" i="3" s="1"/>
  <c r="AC2295" i="3" s="1"/>
  <c r="AA2294" i="3"/>
  <c r="AB2294" i="3" s="1"/>
  <c r="AC2294" i="3" s="1"/>
  <c r="Z2294" i="3"/>
  <c r="AA2293" i="3"/>
  <c r="AB2293" i="3" s="1"/>
  <c r="AC2293" i="3" s="1"/>
  <c r="Z2293" i="3"/>
  <c r="Z2241" i="3"/>
  <c r="AA2292" i="3"/>
  <c r="AB2292" i="3" s="1"/>
  <c r="AC2292" i="3" s="1"/>
  <c r="Z2240" i="3"/>
  <c r="AA2291" i="3"/>
  <c r="AB2291" i="3" s="1"/>
  <c r="AC2291" i="3" s="1"/>
  <c r="Z2291" i="3"/>
  <c r="AA2290" i="3"/>
  <c r="AB2290" i="3" s="1"/>
  <c r="AC2290" i="3" s="1"/>
  <c r="Z2290" i="3"/>
  <c r="AA2289" i="3"/>
  <c r="AB2289" i="3" s="1"/>
  <c r="AC2289" i="3" s="1"/>
  <c r="AA2288" i="3"/>
  <c r="AB2288" i="3" s="1"/>
  <c r="AC2288" i="3" s="1"/>
  <c r="Z2238" i="3"/>
  <c r="AA2287" i="3"/>
  <c r="AB2287" i="3" s="1"/>
  <c r="AC2287" i="3" s="1"/>
  <c r="Z2287" i="3"/>
  <c r="Z2237" i="3"/>
  <c r="AA2286" i="3"/>
  <c r="AB2286" i="3" s="1"/>
  <c r="AC2286" i="3" s="1"/>
  <c r="Z2236" i="3"/>
  <c r="AA2285" i="3"/>
  <c r="AB2285" i="3" s="1"/>
  <c r="AC2285" i="3" s="1"/>
  <c r="AA2284" i="3"/>
  <c r="AB2284" i="3" s="1"/>
  <c r="AC2284" i="3" s="1"/>
  <c r="Z2234" i="3"/>
  <c r="AA2283" i="3"/>
  <c r="AB2283" i="3" s="1"/>
  <c r="AC2283" i="3" s="1"/>
  <c r="AA2282" i="3"/>
  <c r="AB2282" i="3" s="1"/>
  <c r="AC2282" i="3" s="1"/>
  <c r="Z2232" i="3"/>
  <c r="AA2281" i="3"/>
  <c r="AB2281" i="3" s="1"/>
  <c r="AC2281" i="3" s="1"/>
  <c r="Z2281" i="3"/>
  <c r="AA2280" i="3"/>
  <c r="AB2280" i="3" s="1"/>
  <c r="AC2280" i="3" s="1"/>
  <c r="AA2279" i="3"/>
  <c r="AB2279" i="3" s="1"/>
  <c r="AC2279" i="3" s="1"/>
  <c r="Z2229" i="3"/>
  <c r="AA2278" i="3"/>
  <c r="AB2278" i="3" s="1"/>
  <c r="AC2278" i="3" s="1"/>
  <c r="Z2278" i="3"/>
  <c r="Z2228" i="3"/>
  <c r="AA2277" i="3"/>
  <c r="AB2277" i="3" s="1"/>
  <c r="AC2277" i="3" s="1"/>
  <c r="AA2276" i="3"/>
  <c r="AB2276" i="3" s="1"/>
  <c r="AC2276" i="3" s="1"/>
  <c r="Z2226" i="3"/>
  <c r="AA2275" i="3"/>
  <c r="AB2275" i="3" s="1"/>
  <c r="AC2275" i="3" s="1"/>
  <c r="Z2275" i="3"/>
  <c r="Z2225" i="3"/>
  <c r="AA2274" i="3"/>
  <c r="AB2274" i="3" s="1"/>
  <c r="AC2274" i="3" s="1"/>
  <c r="Z2224" i="3"/>
  <c r="AA2273" i="3"/>
  <c r="AB2273" i="3" s="1"/>
  <c r="AC2273" i="3" s="1"/>
  <c r="Z2223" i="3"/>
  <c r="AA2272" i="3"/>
  <c r="AB2272" i="3" s="1"/>
  <c r="AC2272" i="3" s="1"/>
  <c r="Z2222" i="3"/>
  <c r="AA2271" i="3"/>
  <c r="AB2271" i="3" s="1"/>
  <c r="AC2271" i="3" s="1"/>
  <c r="AA2270" i="3"/>
  <c r="AB2270" i="3" s="1"/>
  <c r="AC2270" i="3" s="1"/>
  <c r="Z2220" i="3"/>
  <c r="AA2269" i="3"/>
  <c r="AB2269" i="3" s="1"/>
  <c r="AC2269" i="3" s="1"/>
  <c r="AA2268" i="3"/>
  <c r="AB2268" i="3" s="1"/>
  <c r="AC2268" i="3" s="1"/>
  <c r="Z2218" i="3"/>
  <c r="AA2267" i="3"/>
  <c r="AB2267" i="3" s="1"/>
  <c r="AC2267" i="3" s="1"/>
  <c r="AA2266" i="3"/>
  <c r="AB2266" i="3" s="1"/>
  <c r="AC2266" i="3" s="1"/>
  <c r="Z2216" i="3"/>
  <c r="AA2265" i="3"/>
  <c r="AB2265" i="3" s="1"/>
  <c r="AC2265" i="3" s="1"/>
  <c r="Z2215" i="3"/>
  <c r="AA2264" i="3"/>
  <c r="AB2264" i="3" s="1"/>
  <c r="AC2264" i="3" s="1"/>
  <c r="AA2263" i="3"/>
  <c r="AB2263" i="3" s="1"/>
  <c r="AC2263" i="3" s="1"/>
  <c r="Z2213" i="3"/>
  <c r="AA2262" i="3"/>
  <c r="AB2262" i="3" s="1"/>
  <c r="AC2262" i="3" s="1"/>
  <c r="Z2212" i="3"/>
  <c r="AA2261" i="3"/>
  <c r="AB2261" i="3" s="1"/>
  <c r="AC2261" i="3" s="1"/>
  <c r="Z2261" i="3"/>
  <c r="AA2260" i="3"/>
  <c r="AB2260" i="3" s="1"/>
  <c r="AC2260" i="3" s="1"/>
  <c r="Z2210" i="3"/>
  <c r="AA2259" i="3"/>
  <c r="AB2259" i="3" s="1"/>
  <c r="AC2259" i="3" s="1"/>
  <c r="Z2259" i="3"/>
  <c r="Z2209" i="3"/>
  <c r="AA2258" i="3"/>
  <c r="AB2258" i="3" s="1"/>
  <c r="AC2258" i="3" s="1"/>
  <c r="Z2258" i="3"/>
  <c r="Z2208" i="3"/>
  <c r="AA2257" i="3"/>
  <c r="AB2257" i="3" s="1"/>
  <c r="AC2257" i="3" s="1"/>
  <c r="Z2257" i="3"/>
  <c r="AA2256" i="3"/>
  <c r="AB2256" i="3" s="1"/>
  <c r="AC2256" i="3" s="1"/>
  <c r="Z2206" i="3"/>
  <c r="AA2255" i="3"/>
  <c r="AB2255" i="3" s="1"/>
  <c r="AC2255" i="3" s="1"/>
  <c r="Z2255" i="3"/>
  <c r="AA2254" i="3"/>
  <c r="AB2254" i="3" s="1"/>
  <c r="AC2254" i="3" s="1"/>
  <c r="Z2254" i="3"/>
  <c r="Z2204" i="3"/>
  <c r="AA2253" i="3"/>
  <c r="AB2253" i="3" s="1"/>
  <c r="AC2253" i="3" s="1"/>
  <c r="Z2203" i="3"/>
  <c r="AA2252" i="3"/>
  <c r="AB2252" i="3" s="1"/>
  <c r="AC2252" i="3" s="1"/>
  <c r="AA2251" i="3"/>
  <c r="AB2251" i="3" s="1"/>
  <c r="AC2251" i="3" s="1"/>
  <c r="Z2251" i="3"/>
  <c r="Z2201" i="3"/>
  <c r="AA2250" i="3"/>
  <c r="AB2250" i="3" s="1"/>
  <c r="AC2250" i="3" s="1"/>
  <c r="Z2200" i="3"/>
  <c r="AA2249" i="3"/>
  <c r="AB2249" i="3" s="1"/>
  <c r="AC2249" i="3" s="1"/>
  <c r="Z2249" i="3"/>
  <c r="AA2248" i="3"/>
  <c r="AB2248" i="3" s="1"/>
  <c r="AC2248" i="3" s="1"/>
  <c r="AA2247" i="3"/>
  <c r="AB2247" i="3" s="1"/>
  <c r="AC2247" i="3" s="1"/>
  <c r="Z2247" i="3"/>
  <c r="AA2246" i="3"/>
  <c r="AB2246" i="3" s="1"/>
  <c r="AC2246" i="3" s="1"/>
  <c r="Z2196" i="3"/>
  <c r="AA2245" i="3"/>
  <c r="AB2245" i="3" s="1"/>
  <c r="AC2245" i="3" s="1"/>
  <c r="Z2195" i="3"/>
  <c r="AA2244" i="3"/>
  <c r="AB2244" i="3" s="1"/>
  <c r="AC2244" i="3" s="1"/>
  <c r="AA2243" i="3"/>
  <c r="AB2243" i="3" s="1"/>
  <c r="AC2243" i="3" s="1"/>
  <c r="Z2243" i="3"/>
  <c r="AA2242" i="3"/>
  <c r="AB2242" i="3" s="1"/>
  <c r="AC2242" i="3" s="1"/>
  <c r="Z2242" i="3"/>
  <c r="Z2192" i="3"/>
  <c r="AA2241" i="3"/>
  <c r="AB2241" i="3" s="1"/>
  <c r="AC2241" i="3" s="1"/>
  <c r="AA2240" i="3"/>
  <c r="AB2240" i="3" s="1"/>
  <c r="AC2240" i="3" s="1"/>
  <c r="AA2239" i="3"/>
  <c r="AB2239" i="3" s="1"/>
  <c r="AC2239" i="3" s="1"/>
  <c r="Z2239" i="3"/>
  <c r="Z2189" i="3"/>
  <c r="AA2238" i="3"/>
  <c r="AB2238" i="3" s="1"/>
  <c r="AC2238" i="3" s="1"/>
  <c r="Z2188" i="3"/>
  <c r="AA2237" i="3"/>
  <c r="AB2237" i="3" s="1"/>
  <c r="AC2237" i="3" s="1"/>
  <c r="Z2187" i="3"/>
  <c r="AA2236" i="3"/>
  <c r="AB2236" i="3" s="1"/>
  <c r="AC2236" i="3" s="1"/>
  <c r="AA2235" i="3"/>
  <c r="AB2235" i="3" s="1"/>
  <c r="AC2235" i="3" s="1"/>
  <c r="Z2235" i="3"/>
  <c r="AA2234" i="3"/>
  <c r="AB2234" i="3" s="1"/>
  <c r="AC2234" i="3" s="1"/>
  <c r="Z2184" i="3"/>
  <c r="AA2233" i="3"/>
  <c r="AB2233" i="3" s="1"/>
  <c r="AC2233" i="3" s="1"/>
  <c r="Z2233" i="3"/>
  <c r="Z2183" i="3"/>
  <c r="AA2232" i="3"/>
  <c r="AB2232" i="3" s="1"/>
  <c r="AC2232" i="3" s="1"/>
  <c r="AA2231" i="3"/>
  <c r="AB2231" i="3" s="1"/>
  <c r="AC2231" i="3" s="1"/>
  <c r="Z2231" i="3"/>
  <c r="Z2181" i="3"/>
  <c r="AA2230" i="3"/>
  <c r="AB2230" i="3" s="1"/>
  <c r="AC2230" i="3" s="1"/>
  <c r="Z2230" i="3"/>
  <c r="Z2180" i="3"/>
  <c r="AA2229" i="3"/>
  <c r="AB2229" i="3" s="1"/>
  <c r="AC2229" i="3" s="1"/>
  <c r="Z2179" i="3"/>
  <c r="AA2228" i="3"/>
  <c r="AB2228" i="3" s="1"/>
  <c r="AC2228" i="3" s="1"/>
  <c r="Z2178" i="3"/>
  <c r="AA2227" i="3"/>
  <c r="AB2227" i="3" s="1"/>
  <c r="AC2227" i="3" s="1"/>
  <c r="Z2227" i="3"/>
  <c r="Z2177" i="3"/>
  <c r="AA2226" i="3"/>
  <c r="AB2226" i="3" s="1"/>
  <c r="AC2226" i="3" s="1"/>
  <c r="Z2176" i="3"/>
  <c r="AA2225" i="3"/>
  <c r="AB2225" i="3" s="1"/>
  <c r="AC2225" i="3" s="1"/>
  <c r="AA2224" i="3"/>
  <c r="AB2224" i="3" s="1"/>
  <c r="AC2224" i="3" s="1"/>
  <c r="Z2174" i="3"/>
  <c r="AA2223" i="3"/>
  <c r="AB2223" i="3" s="1"/>
  <c r="AC2223" i="3" s="1"/>
  <c r="Z2173" i="3"/>
  <c r="AA2222" i="3"/>
  <c r="AB2222" i="3" s="1"/>
  <c r="AC2222" i="3" s="1"/>
  <c r="Z2172" i="3"/>
  <c r="AA2221" i="3"/>
  <c r="AB2221" i="3" s="1"/>
  <c r="AC2221" i="3" s="1"/>
  <c r="Z2221" i="3"/>
  <c r="Z2171" i="3"/>
  <c r="AA2220" i="3"/>
  <c r="AB2220" i="3" s="1"/>
  <c r="AC2220" i="3" s="1"/>
  <c r="Z2170" i="3"/>
  <c r="AA2219" i="3"/>
  <c r="AB2219" i="3" s="1"/>
  <c r="AC2219" i="3" s="1"/>
  <c r="Z2219" i="3"/>
  <c r="AA2218" i="3"/>
  <c r="AB2218" i="3" s="1"/>
  <c r="AC2218" i="3" s="1"/>
  <c r="Z2168" i="3"/>
  <c r="AA2217" i="3"/>
  <c r="AB2217" i="3" s="1"/>
  <c r="AC2217" i="3" s="1"/>
  <c r="Z2217" i="3"/>
  <c r="Z2167" i="3"/>
  <c r="AA2216" i="3"/>
  <c r="AB2216" i="3" s="1"/>
  <c r="AC2216" i="3" s="1"/>
  <c r="AA2215" i="3"/>
  <c r="AB2215" i="3" s="1"/>
  <c r="AC2215" i="3" s="1"/>
  <c r="Z2165" i="3"/>
  <c r="AA2214" i="3"/>
  <c r="AB2214" i="3" s="1"/>
  <c r="AC2214" i="3" s="1"/>
  <c r="Z2214" i="3"/>
  <c r="Z2164" i="3"/>
  <c r="AA2213" i="3"/>
  <c r="AB2213" i="3" s="1"/>
  <c r="AC2213" i="3" s="1"/>
  <c r="AA2212" i="3"/>
  <c r="AB2212" i="3" s="1"/>
  <c r="AC2212" i="3" s="1"/>
  <c r="Z2162" i="3"/>
  <c r="AA2211" i="3"/>
  <c r="AB2211" i="3" s="1"/>
  <c r="AC2211" i="3" s="1"/>
  <c r="Z2211" i="3"/>
  <c r="AA2210" i="3"/>
  <c r="AB2210" i="3" s="1"/>
  <c r="AC2210" i="3" s="1"/>
  <c r="Z2160" i="3"/>
  <c r="AA2209" i="3"/>
  <c r="AB2209" i="3" s="1"/>
  <c r="AC2209" i="3" s="1"/>
  <c r="AA2208" i="3"/>
  <c r="AB2208" i="3" s="1"/>
  <c r="AC2208" i="3" s="1"/>
  <c r="AA2207" i="3"/>
  <c r="AB2207" i="3" s="1"/>
  <c r="AC2207" i="3" s="1"/>
  <c r="Z2207" i="3"/>
  <c r="AA2206" i="3"/>
  <c r="AB2206" i="3" s="1"/>
  <c r="AC2206" i="3" s="1"/>
  <c r="Z2156" i="3"/>
  <c r="AA2205" i="3"/>
  <c r="AB2205" i="3" s="1"/>
  <c r="AC2205" i="3" s="1"/>
  <c r="Z2205" i="3"/>
  <c r="Z2155" i="3"/>
  <c r="AA2204" i="3"/>
  <c r="AB2204" i="3" s="1"/>
  <c r="AC2204" i="3" s="1"/>
  <c r="AA2203" i="3"/>
  <c r="AB2203" i="3" s="1"/>
  <c r="AC2203" i="3" s="1"/>
  <c r="AA2202" i="3"/>
  <c r="AB2202" i="3" s="1"/>
  <c r="AC2202" i="3" s="1"/>
  <c r="Z2202" i="3"/>
  <c r="AA2201" i="3"/>
  <c r="AB2201" i="3" s="1"/>
  <c r="AC2201" i="3" s="1"/>
  <c r="AA2200" i="3"/>
  <c r="AB2200" i="3" s="1"/>
  <c r="AC2200" i="3" s="1"/>
  <c r="Z2152" i="3"/>
  <c r="AA2199" i="3"/>
  <c r="AB2199" i="3" s="1"/>
  <c r="AC2199" i="3" s="1"/>
  <c r="Z2199" i="3"/>
  <c r="AA2198" i="3"/>
  <c r="AB2198" i="3" s="1"/>
  <c r="AC2198" i="3" s="1"/>
  <c r="Z2198" i="3"/>
  <c r="AA2197" i="3"/>
  <c r="AB2197" i="3" s="1"/>
  <c r="AC2197" i="3" s="1"/>
  <c r="Z2197" i="3"/>
  <c r="AA2196" i="3"/>
  <c r="AB2196" i="3" s="1"/>
  <c r="AC2196" i="3" s="1"/>
  <c r="Z2148" i="3"/>
  <c r="AA2195" i="3"/>
  <c r="AB2195" i="3" s="1"/>
  <c r="AC2195" i="3" s="1"/>
  <c r="AA2194" i="3"/>
  <c r="AB2194" i="3" s="1"/>
  <c r="AC2194" i="3" s="1"/>
  <c r="Z2194" i="3"/>
  <c r="AA2193" i="3"/>
  <c r="AB2193" i="3" s="1"/>
  <c r="AC2193" i="3" s="1"/>
  <c r="Z2193" i="3"/>
  <c r="AA2192" i="3"/>
  <c r="AB2192" i="3" s="1"/>
  <c r="AC2192" i="3" s="1"/>
  <c r="Z2144" i="3"/>
  <c r="AA2191" i="3"/>
  <c r="AB2191" i="3" s="1"/>
  <c r="AC2191" i="3" s="1"/>
  <c r="Z2191" i="3"/>
  <c r="AA2190" i="3"/>
  <c r="AB2190" i="3" s="1"/>
  <c r="AC2190" i="3" s="1"/>
  <c r="Z2190" i="3"/>
  <c r="AA2189" i="3"/>
  <c r="AB2189" i="3" s="1"/>
  <c r="AC2189" i="3" s="1"/>
  <c r="Z2141" i="3"/>
  <c r="AA2188" i="3"/>
  <c r="AB2188" i="3" s="1"/>
  <c r="AC2188" i="3" s="1"/>
  <c r="Z2140" i="3"/>
  <c r="AA2187" i="3"/>
  <c r="AB2187" i="3" s="1"/>
  <c r="AC2187" i="3" s="1"/>
  <c r="AA2186" i="3"/>
  <c r="AB2186" i="3" s="1"/>
  <c r="AC2186" i="3" s="1"/>
  <c r="Z2186" i="3"/>
  <c r="AA2185" i="3"/>
  <c r="AB2185" i="3" s="1"/>
  <c r="AC2185" i="3" s="1"/>
  <c r="Z2185" i="3"/>
  <c r="AA2184" i="3"/>
  <c r="AB2184" i="3" s="1"/>
  <c r="AC2184" i="3" s="1"/>
  <c r="Z2136" i="3"/>
  <c r="AA2183" i="3"/>
  <c r="AB2183" i="3" s="1"/>
  <c r="AC2183" i="3" s="1"/>
  <c r="Z2135" i="3"/>
  <c r="AA2182" i="3"/>
  <c r="AB2182" i="3" s="1"/>
  <c r="AC2182" i="3" s="1"/>
  <c r="Z2182" i="3"/>
  <c r="Z2134" i="3"/>
  <c r="AA2181" i="3"/>
  <c r="AB2181" i="3" s="1"/>
  <c r="AC2181" i="3" s="1"/>
  <c r="AA2180" i="3"/>
  <c r="AB2180" i="3" s="1"/>
  <c r="AC2180" i="3" s="1"/>
  <c r="Z2132" i="3"/>
  <c r="AA2179" i="3"/>
  <c r="AB2179" i="3" s="1"/>
  <c r="AC2179" i="3" s="1"/>
  <c r="Z2131" i="3"/>
  <c r="AA2178" i="3"/>
  <c r="AB2178" i="3" s="1"/>
  <c r="AC2178" i="3" s="1"/>
  <c r="AA2177" i="3"/>
  <c r="AB2177" i="3" s="1"/>
  <c r="AC2177" i="3" s="1"/>
  <c r="Z2129" i="3"/>
  <c r="AA2176" i="3"/>
  <c r="AB2176" i="3" s="1"/>
  <c r="AC2176" i="3" s="1"/>
  <c r="Z2128" i="3"/>
  <c r="AA2175" i="3"/>
  <c r="AB2175" i="3" s="1"/>
  <c r="AC2175" i="3" s="1"/>
  <c r="Z2175" i="3"/>
  <c r="Z2127" i="3"/>
  <c r="AA2174" i="3"/>
  <c r="AB2174" i="3" s="1"/>
  <c r="AC2174" i="3" s="1"/>
  <c r="Z2126" i="3"/>
  <c r="AA2173" i="3"/>
  <c r="AB2173" i="3" s="1"/>
  <c r="AC2173" i="3" s="1"/>
  <c r="Z2125" i="3"/>
  <c r="AA2172" i="3"/>
  <c r="AB2172" i="3" s="1"/>
  <c r="AC2172" i="3" s="1"/>
  <c r="Z2124" i="3"/>
  <c r="AA2171" i="3"/>
  <c r="AB2171" i="3" s="1"/>
  <c r="AC2171" i="3" s="1"/>
  <c r="Z2123" i="3"/>
  <c r="AA2170" i="3"/>
  <c r="AB2170" i="3" s="1"/>
  <c r="AC2170" i="3" s="1"/>
  <c r="Z2122" i="3"/>
  <c r="AA2169" i="3"/>
  <c r="AB2169" i="3" s="1"/>
  <c r="AC2169" i="3" s="1"/>
  <c r="Z2169" i="3"/>
  <c r="Z2121" i="3"/>
  <c r="AA2168" i="3"/>
  <c r="AB2168" i="3" s="1"/>
  <c r="AC2168" i="3" s="1"/>
  <c r="Z2120" i="3"/>
  <c r="AA2167" i="3"/>
  <c r="AB2167" i="3" s="1"/>
  <c r="AC2167" i="3" s="1"/>
  <c r="Z2119" i="3"/>
  <c r="AA2166" i="3"/>
  <c r="AB2166" i="3" s="1"/>
  <c r="AC2166" i="3" s="1"/>
  <c r="Z2166" i="3"/>
  <c r="Z2118" i="3"/>
  <c r="AA2165" i="3"/>
  <c r="AB2165" i="3" s="1"/>
  <c r="AC2165" i="3" s="1"/>
  <c r="AA2164" i="3"/>
  <c r="AB2164" i="3" s="1"/>
  <c r="AC2164" i="3" s="1"/>
  <c r="Z2116" i="3"/>
  <c r="AA2163" i="3"/>
  <c r="AB2163" i="3" s="1"/>
  <c r="AC2163" i="3" s="1"/>
  <c r="Z2163" i="3"/>
  <c r="AA2162" i="3"/>
  <c r="AB2162" i="3" s="1"/>
  <c r="AC2162" i="3" s="1"/>
  <c r="AA2161" i="3"/>
  <c r="AB2161" i="3" s="1"/>
  <c r="AC2161" i="3" s="1"/>
  <c r="Z2161" i="3"/>
  <c r="AA2160" i="3"/>
  <c r="AB2160" i="3" s="1"/>
  <c r="AC2160" i="3" s="1"/>
  <c r="Z2112" i="3"/>
  <c r="AA2159" i="3"/>
  <c r="AB2159" i="3" s="1"/>
  <c r="AC2159" i="3" s="1"/>
  <c r="Z2159" i="3"/>
  <c r="AA2158" i="3"/>
  <c r="AB2158" i="3" s="1"/>
  <c r="AC2158" i="3" s="1"/>
  <c r="Z2158" i="3"/>
  <c r="AA2157" i="3"/>
  <c r="AB2157" i="3" s="1"/>
  <c r="AC2157" i="3" s="1"/>
  <c r="Z2157" i="3"/>
  <c r="AA2156" i="3"/>
  <c r="AB2156" i="3" s="1"/>
  <c r="AC2156" i="3" s="1"/>
  <c r="Z2108" i="3"/>
  <c r="AA2155" i="3"/>
  <c r="AB2155" i="3" s="1"/>
  <c r="AC2155" i="3" s="1"/>
  <c r="Z2107" i="3"/>
  <c r="AA2154" i="3"/>
  <c r="AB2154" i="3" s="1"/>
  <c r="AC2154" i="3" s="1"/>
  <c r="Z2154" i="3"/>
  <c r="Z2106" i="3"/>
  <c r="AA2153" i="3"/>
  <c r="AB2153" i="3" s="1"/>
  <c r="AC2153" i="3" s="1"/>
  <c r="Z2153" i="3"/>
  <c r="AA2152" i="3"/>
  <c r="AB2152" i="3" s="1"/>
  <c r="AC2152" i="3" s="1"/>
  <c r="Z2104" i="3"/>
  <c r="AA2151" i="3"/>
  <c r="AB2151" i="3" s="1"/>
  <c r="AC2151" i="3" s="1"/>
  <c r="Z2151" i="3"/>
  <c r="Z2103" i="3"/>
  <c r="AA2150" i="3"/>
  <c r="AB2150" i="3" s="1"/>
  <c r="AC2150" i="3" s="1"/>
  <c r="Z2150" i="3"/>
  <c r="AA2149" i="3"/>
  <c r="AB2149" i="3" s="1"/>
  <c r="AC2149" i="3" s="1"/>
  <c r="Z2149" i="3"/>
  <c r="Z2101" i="3"/>
  <c r="AA2148" i="3"/>
  <c r="AB2148" i="3" s="1"/>
  <c r="AC2148" i="3" s="1"/>
  <c r="Z2100" i="3"/>
  <c r="AA2147" i="3"/>
  <c r="AB2147" i="3" s="1"/>
  <c r="AC2147" i="3" s="1"/>
  <c r="Z2147" i="3"/>
  <c r="AA2146" i="3"/>
  <c r="AB2146" i="3" s="1"/>
  <c r="AC2146" i="3" s="1"/>
  <c r="Z2146" i="3"/>
  <c r="Z2098" i="3"/>
  <c r="AA2145" i="3"/>
  <c r="AB2145" i="3" s="1"/>
  <c r="AC2145" i="3" s="1"/>
  <c r="Z2145" i="3"/>
  <c r="Z2097" i="3"/>
  <c r="AA2144" i="3"/>
  <c r="AB2144" i="3" s="1"/>
  <c r="AC2144" i="3" s="1"/>
  <c r="Z2096" i="3"/>
  <c r="AA2143" i="3"/>
  <c r="AB2143" i="3" s="1"/>
  <c r="AC2143" i="3" s="1"/>
  <c r="Z2143" i="3"/>
  <c r="Z2095" i="3"/>
  <c r="AA2142" i="3"/>
  <c r="AB2142" i="3" s="1"/>
  <c r="AC2142" i="3" s="1"/>
  <c r="Z2142" i="3"/>
  <c r="Z2094" i="3"/>
  <c r="AA2141" i="3"/>
  <c r="AB2141" i="3" s="1"/>
  <c r="AC2141" i="3" s="1"/>
  <c r="AA2140" i="3"/>
  <c r="AB2140" i="3" s="1"/>
  <c r="AC2140" i="3" s="1"/>
  <c r="Z2092" i="3"/>
  <c r="AA2139" i="3"/>
  <c r="AB2139" i="3" s="1"/>
  <c r="AC2139" i="3" s="1"/>
  <c r="Z2139" i="3"/>
  <c r="Z2091" i="3"/>
  <c r="AA2138" i="3"/>
  <c r="AB2138" i="3" s="1"/>
  <c r="AC2138" i="3" s="1"/>
  <c r="Z2138" i="3"/>
  <c r="AA2137" i="3"/>
  <c r="AB2137" i="3" s="1"/>
  <c r="AC2137" i="3" s="1"/>
  <c r="Z2137" i="3"/>
  <c r="AA2136" i="3"/>
  <c r="AB2136" i="3" s="1"/>
  <c r="AC2136" i="3" s="1"/>
  <c r="Z2088" i="3"/>
  <c r="AA2135" i="3"/>
  <c r="AB2135" i="3" s="1"/>
  <c r="AC2135" i="3" s="1"/>
  <c r="AA2134" i="3"/>
  <c r="AB2134" i="3" s="1"/>
  <c r="AC2134" i="3" s="1"/>
  <c r="AA2133" i="3"/>
  <c r="AB2133" i="3" s="1"/>
  <c r="AC2133" i="3" s="1"/>
  <c r="Z2133" i="3"/>
  <c r="AA2132" i="3"/>
  <c r="AB2132" i="3" s="1"/>
  <c r="AC2132" i="3" s="1"/>
  <c r="Z2084" i="3"/>
  <c r="AA2131" i="3"/>
  <c r="AB2131" i="3" s="1"/>
  <c r="AC2131" i="3" s="1"/>
  <c r="AA2130" i="3"/>
  <c r="AB2130" i="3" s="1"/>
  <c r="AC2130" i="3" s="1"/>
  <c r="Z2130" i="3"/>
  <c r="AA2129" i="3"/>
  <c r="AB2129" i="3" s="1"/>
  <c r="AC2129" i="3" s="1"/>
  <c r="AA2128" i="3"/>
  <c r="AB2128" i="3" s="1"/>
  <c r="AC2128" i="3" s="1"/>
  <c r="Z2080" i="3"/>
  <c r="AA2127" i="3"/>
  <c r="AB2127" i="3" s="1"/>
  <c r="AC2127" i="3" s="1"/>
  <c r="AA2126" i="3"/>
  <c r="AB2126" i="3" s="1"/>
  <c r="AC2126" i="3" s="1"/>
  <c r="AA2125" i="3"/>
  <c r="AB2125" i="3" s="1"/>
  <c r="AC2125" i="3" s="1"/>
  <c r="AA2124" i="3"/>
  <c r="AB2124" i="3" s="1"/>
  <c r="AC2124" i="3" s="1"/>
  <c r="Z2076" i="3"/>
  <c r="AA2123" i="3"/>
  <c r="AB2123" i="3" s="1"/>
  <c r="AC2123" i="3" s="1"/>
  <c r="AA2122" i="3"/>
  <c r="AB2122" i="3" s="1"/>
  <c r="AC2122" i="3" s="1"/>
  <c r="Z2074" i="3"/>
  <c r="AA2121" i="3"/>
  <c r="AB2121" i="3" s="1"/>
  <c r="AC2121" i="3" s="1"/>
  <c r="Z2073" i="3"/>
  <c r="AA2120" i="3"/>
  <c r="AB2120" i="3" s="1"/>
  <c r="AC2120" i="3" s="1"/>
  <c r="Z2072" i="3"/>
  <c r="AA2119" i="3"/>
  <c r="AB2119" i="3" s="1"/>
  <c r="AC2119" i="3" s="1"/>
  <c r="AA2118" i="3"/>
  <c r="AB2118" i="3" s="1"/>
  <c r="AC2118" i="3" s="1"/>
  <c r="Z2070" i="3"/>
  <c r="AA2117" i="3"/>
  <c r="AB2117" i="3" s="1"/>
  <c r="AC2117" i="3" s="1"/>
  <c r="Z2117" i="3"/>
  <c r="Z2069" i="3"/>
  <c r="AA2116" i="3"/>
  <c r="AB2116" i="3" s="1"/>
  <c r="AC2116" i="3" s="1"/>
  <c r="Z2068" i="3"/>
  <c r="AA2115" i="3"/>
  <c r="AB2115" i="3" s="1"/>
  <c r="AC2115" i="3" s="1"/>
  <c r="Z2115" i="3"/>
  <c r="Z2067" i="3"/>
  <c r="AA2114" i="3"/>
  <c r="AB2114" i="3" s="1"/>
  <c r="AC2114" i="3" s="1"/>
  <c r="Z2114" i="3"/>
  <c r="AA2113" i="3"/>
  <c r="AB2113" i="3" s="1"/>
  <c r="AC2113" i="3" s="1"/>
  <c r="Z2113" i="3"/>
  <c r="AA2112" i="3"/>
  <c r="AB2112" i="3" s="1"/>
  <c r="AC2112" i="3" s="1"/>
  <c r="Z2066" i="3"/>
  <c r="AA2111" i="3"/>
  <c r="AB2111" i="3" s="1"/>
  <c r="AC2111" i="3" s="1"/>
  <c r="Z2111" i="3"/>
  <c r="AA2110" i="3"/>
  <c r="AB2110" i="3" s="1"/>
  <c r="AC2110" i="3" s="1"/>
  <c r="Z2110" i="3"/>
  <c r="Z2064" i="3"/>
  <c r="AA2109" i="3"/>
  <c r="AB2109" i="3" s="1"/>
  <c r="AC2109" i="3" s="1"/>
  <c r="Z2109" i="3"/>
  <c r="Z2063" i="3"/>
  <c r="AA2108" i="3"/>
  <c r="AB2108" i="3" s="1"/>
  <c r="AC2108" i="3" s="1"/>
  <c r="AA2107" i="3"/>
  <c r="AB2107" i="3" s="1"/>
  <c r="AC2107" i="3" s="1"/>
  <c r="Z2061" i="3"/>
  <c r="AA2106" i="3"/>
  <c r="AB2106" i="3" s="1"/>
  <c r="AC2106" i="3" s="1"/>
  <c r="Z2060" i="3"/>
  <c r="AA2105" i="3"/>
  <c r="AB2105" i="3" s="1"/>
  <c r="AC2105" i="3" s="1"/>
  <c r="Z2105" i="3"/>
  <c r="AA2104" i="3"/>
  <c r="AB2104" i="3" s="1"/>
  <c r="AC2104" i="3" s="1"/>
  <c r="Z2058" i="3"/>
  <c r="AA2103" i="3"/>
  <c r="AB2103" i="3" s="1"/>
  <c r="AC2103" i="3" s="1"/>
  <c r="AA2102" i="3"/>
  <c r="AB2102" i="3" s="1"/>
  <c r="AC2102" i="3" s="1"/>
  <c r="Z2102" i="3"/>
  <c r="Z2056" i="3"/>
  <c r="AA2101" i="3"/>
  <c r="AB2101" i="3" s="1"/>
  <c r="AC2101" i="3" s="1"/>
  <c r="Z2055" i="3"/>
  <c r="AA2100" i="3"/>
  <c r="AB2100" i="3" s="1"/>
  <c r="AC2100" i="3" s="1"/>
  <c r="AA2099" i="3"/>
  <c r="AB2099" i="3" s="1"/>
  <c r="AC2099" i="3" s="1"/>
  <c r="Z2099" i="3"/>
  <c r="AA2098" i="3"/>
  <c r="AB2098" i="3" s="1"/>
  <c r="AC2098" i="3" s="1"/>
  <c r="Z2052" i="3"/>
  <c r="AA2097" i="3"/>
  <c r="AB2097" i="3" s="1"/>
  <c r="AC2097" i="3" s="1"/>
  <c r="Z2051" i="3"/>
  <c r="AA2096" i="3"/>
  <c r="AB2096" i="3" s="1"/>
  <c r="AC2096" i="3" s="1"/>
  <c r="AA2095" i="3"/>
  <c r="AB2095" i="3" s="1"/>
  <c r="AC2095" i="3" s="1"/>
  <c r="AA2094" i="3"/>
  <c r="AB2094" i="3" s="1"/>
  <c r="AC2094" i="3" s="1"/>
  <c r="Z2048" i="3"/>
  <c r="AA2093" i="3"/>
  <c r="AB2093" i="3" s="1"/>
  <c r="AC2093" i="3" s="1"/>
  <c r="Z2093" i="3"/>
  <c r="Z2047" i="3"/>
  <c r="AA2092" i="3"/>
  <c r="AB2092" i="3" s="1"/>
  <c r="AC2092" i="3" s="1"/>
  <c r="Z2046" i="3"/>
  <c r="AA2091" i="3"/>
  <c r="AB2091" i="3" s="1"/>
  <c r="AC2091" i="3" s="1"/>
  <c r="AA2090" i="3"/>
  <c r="AB2090" i="3" s="1"/>
  <c r="AC2090" i="3" s="1"/>
  <c r="Z2090" i="3"/>
  <c r="Z2044" i="3"/>
  <c r="AA2089" i="3"/>
  <c r="AB2089" i="3" s="1"/>
  <c r="AC2089" i="3" s="1"/>
  <c r="Z2089" i="3"/>
  <c r="Z2043" i="3"/>
  <c r="AA2088" i="3"/>
  <c r="AB2088" i="3" s="1"/>
  <c r="AC2088" i="3" s="1"/>
  <c r="AA2087" i="3"/>
  <c r="AB2087" i="3" s="1"/>
  <c r="AC2087" i="3" s="1"/>
  <c r="Z2087" i="3"/>
  <c r="Z2041" i="3"/>
  <c r="AA2086" i="3"/>
  <c r="AB2086" i="3" s="1"/>
  <c r="AC2086" i="3" s="1"/>
  <c r="Z2086" i="3"/>
  <c r="Z2040" i="3"/>
  <c r="AA2085" i="3"/>
  <c r="AB2085" i="3" s="1"/>
  <c r="AC2085" i="3" s="1"/>
  <c r="Z2085" i="3"/>
  <c r="AA2084" i="3"/>
  <c r="AB2084" i="3" s="1"/>
  <c r="AC2084" i="3" s="1"/>
  <c r="Z2038" i="3"/>
  <c r="AA2083" i="3"/>
  <c r="AB2083" i="3" s="1"/>
  <c r="AC2083" i="3" s="1"/>
  <c r="Z2083" i="3"/>
  <c r="Z2037" i="3"/>
  <c r="AA2082" i="3"/>
  <c r="AB2082" i="3" s="1"/>
  <c r="AC2082" i="3" s="1"/>
  <c r="Z2082" i="3"/>
  <c r="Z2036" i="3"/>
  <c r="AA2081" i="3"/>
  <c r="AB2081" i="3" s="1"/>
  <c r="AC2081" i="3" s="1"/>
  <c r="Z2081" i="3"/>
  <c r="AA2080" i="3"/>
  <c r="AB2080" i="3" s="1"/>
  <c r="AC2080" i="3" s="1"/>
  <c r="Z2034" i="3"/>
  <c r="AA2079" i="3"/>
  <c r="AB2079" i="3" s="1"/>
  <c r="AC2079" i="3" s="1"/>
  <c r="Z2079" i="3"/>
  <c r="AA2078" i="3"/>
  <c r="AB2078" i="3" s="1"/>
  <c r="AC2078" i="3" s="1"/>
  <c r="Z2078" i="3"/>
  <c r="Z2032" i="3"/>
  <c r="AA2077" i="3"/>
  <c r="AB2077" i="3" s="1"/>
  <c r="AC2077" i="3" s="1"/>
  <c r="Z2077" i="3"/>
  <c r="AA2076" i="3"/>
  <c r="AB2076" i="3" s="1"/>
  <c r="AC2076" i="3" s="1"/>
  <c r="AA2075" i="3"/>
  <c r="AB2075" i="3" s="1"/>
  <c r="AC2075" i="3" s="1"/>
  <c r="Z2075" i="3"/>
  <c r="AA2074" i="3"/>
  <c r="AB2074" i="3" s="1"/>
  <c r="AC2074" i="3" s="1"/>
  <c r="Z2028" i="3"/>
  <c r="AA2073" i="3"/>
  <c r="AB2073" i="3" s="1"/>
  <c r="AC2073" i="3" s="1"/>
  <c r="Z2027" i="3"/>
  <c r="AA2072" i="3"/>
  <c r="AB2072" i="3" s="1"/>
  <c r="AC2072" i="3" s="1"/>
  <c r="AA2071" i="3"/>
  <c r="AB2071" i="3" s="1"/>
  <c r="AC2071" i="3" s="1"/>
  <c r="Z2071" i="3"/>
  <c r="AA2070" i="3"/>
  <c r="AB2070" i="3" s="1"/>
  <c r="AC2070" i="3" s="1"/>
  <c r="Z2024" i="3"/>
  <c r="AA2069" i="3"/>
  <c r="AB2069" i="3" s="1"/>
  <c r="AC2069" i="3" s="1"/>
  <c r="AA2068" i="3"/>
  <c r="AB2068" i="3" s="1"/>
  <c r="AC2068" i="3" s="1"/>
  <c r="AA2067" i="3"/>
  <c r="AB2067" i="3" s="1"/>
  <c r="AC2067" i="3" s="1"/>
  <c r="AA2066" i="3"/>
  <c r="AB2066" i="3" s="1"/>
  <c r="AC2066" i="3" s="1"/>
  <c r="Z2020" i="3"/>
  <c r="AA2065" i="3"/>
  <c r="AB2065" i="3" s="1"/>
  <c r="AC2065" i="3" s="1"/>
  <c r="Z2065" i="3"/>
  <c r="AA2064" i="3"/>
  <c r="AB2064" i="3" s="1"/>
  <c r="AC2064" i="3" s="1"/>
  <c r="AA2063" i="3"/>
  <c r="AB2063" i="3" s="1"/>
  <c r="AC2063" i="3" s="1"/>
  <c r="Z2017" i="3"/>
  <c r="AA2062" i="3"/>
  <c r="AB2062" i="3" s="1"/>
  <c r="AC2062" i="3" s="1"/>
  <c r="Z2062" i="3"/>
  <c r="Z2016" i="3"/>
  <c r="AA2061" i="3"/>
  <c r="AB2061" i="3" s="1"/>
  <c r="AC2061" i="3" s="1"/>
  <c r="AA2060" i="3"/>
  <c r="AB2060" i="3" s="1"/>
  <c r="AC2060" i="3" s="1"/>
  <c r="Z2014" i="3"/>
  <c r="AA2059" i="3"/>
  <c r="AB2059" i="3" s="1"/>
  <c r="AC2059" i="3" s="1"/>
  <c r="Z2059" i="3"/>
  <c r="Z2013" i="3"/>
  <c r="AA2058" i="3"/>
  <c r="AB2058" i="3" s="1"/>
  <c r="AC2058" i="3" s="1"/>
  <c r="Z2012" i="3"/>
  <c r="AA2057" i="3"/>
  <c r="AB2057" i="3" s="1"/>
  <c r="AC2057" i="3" s="1"/>
  <c r="Z2057" i="3"/>
  <c r="Z2011" i="3"/>
  <c r="AA2056" i="3"/>
  <c r="AB2056" i="3" s="1"/>
  <c r="AC2056" i="3" s="1"/>
  <c r="AA2055" i="3"/>
  <c r="AB2055" i="3" s="1"/>
  <c r="AC2055" i="3" s="1"/>
  <c r="Z2009" i="3"/>
  <c r="AA2054" i="3"/>
  <c r="AB2054" i="3" s="1"/>
  <c r="AC2054" i="3" s="1"/>
  <c r="Z2054" i="3"/>
  <c r="Z2008" i="3"/>
  <c r="AA2053" i="3"/>
  <c r="AB2053" i="3" s="1"/>
  <c r="AC2053" i="3" s="1"/>
  <c r="Z2053" i="3"/>
  <c r="AA2052" i="3"/>
  <c r="AB2052" i="3" s="1"/>
  <c r="AC2052" i="3" s="1"/>
  <c r="Z2006" i="3"/>
  <c r="AA2051" i="3"/>
  <c r="AB2051" i="3" s="1"/>
  <c r="AC2051" i="3" s="1"/>
  <c r="Z2005" i="3"/>
  <c r="AA2050" i="3"/>
  <c r="AB2050" i="3" s="1"/>
  <c r="AC2050" i="3" s="1"/>
  <c r="Z2050" i="3"/>
  <c r="Z2004" i="3"/>
  <c r="AA2049" i="3"/>
  <c r="AB2049" i="3" s="1"/>
  <c r="AC2049" i="3" s="1"/>
  <c r="Z2049" i="3"/>
  <c r="AA2048" i="3"/>
  <c r="AB2048" i="3" s="1"/>
  <c r="AC2048" i="3" s="1"/>
  <c r="Z2002" i="3"/>
  <c r="AA2047" i="3"/>
  <c r="AB2047" i="3" s="1"/>
  <c r="AC2047" i="3" s="1"/>
  <c r="Z2001" i="3"/>
  <c r="AA2046" i="3"/>
  <c r="AB2046" i="3" s="1"/>
  <c r="AC2046" i="3" s="1"/>
  <c r="Z2000" i="3"/>
  <c r="AA2045" i="3"/>
  <c r="AB2045" i="3" s="1"/>
  <c r="AC2045" i="3" s="1"/>
  <c r="Z2045" i="3"/>
  <c r="AA2044" i="3"/>
  <c r="AB2044" i="3" s="1"/>
  <c r="AC2044" i="3" s="1"/>
  <c r="Z1998" i="3"/>
  <c r="AA2043" i="3"/>
  <c r="AB2043" i="3" s="1"/>
  <c r="AC2043" i="3" s="1"/>
  <c r="AA2042" i="3"/>
  <c r="AB2042" i="3" s="1"/>
  <c r="AC2042" i="3" s="1"/>
  <c r="Z2042" i="3"/>
  <c r="Z1996" i="3"/>
  <c r="AA2041" i="3"/>
  <c r="AB2041" i="3" s="1"/>
  <c r="AC2041" i="3" s="1"/>
  <c r="Z1995" i="3"/>
  <c r="AA2040" i="3"/>
  <c r="AB2040" i="3" s="1"/>
  <c r="AC2040" i="3" s="1"/>
  <c r="AA2039" i="3"/>
  <c r="AB2039" i="3" s="1"/>
  <c r="AC2039" i="3" s="1"/>
  <c r="Z2039" i="3"/>
  <c r="AA2038" i="3"/>
  <c r="AB2038" i="3" s="1"/>
  <c r="AC2038" i="3" s="1"/>
  <c r="Z1992" i="3"/>
  <c r="AA2037" i="3"/>
  <c r="AB2037" i="3" s="1"/>
  <c r="AC2037" i="3" s="1"/>
  <c r="AA2036" i="3"/>
  <c r="AB2036" i="3" s="1"/>
  <c r="AC2036" i="3" s="1"/>
  <c r="AA2035" i="3"/>
  <c r="AB2035" i="3" s="1"/>
  <c r="AC2035" i="3" s="1"/>
  <c r="Z2035" i="3"/>
  <c r="Z1989" i="3"/>
  <c r="AA2034" i="3"/>
  <c r="AB2034" i="3" s="1"/>
  <c r="AC2034" i="3" s="1"/>
  <c r="Z1988" i="3"/>
  <c r="AA2033" i="3"/>
  <c r="AB2033" i="3" s="1"/>
  <c r="AC2033" i="3" s="1"/>
  <c r="Z2033" i="3"/>
  <c r="AA2032" i="3"/>
  <c r="AB2032" i="3" s="1"/>
  <c r="AC2032" i="3" s="1"/>
  <c r="Z1986" i="3"/>
  <c r="AA2031" i="3"/>
  <c r="AB2031" i="3" s="1"/>
  <c r="AC2031" i="3" s="1"/>
  <c r="Z2031" i="3"/>
  <c r="Z1985" i="3"/>
  <c r="AA2030" i="3"/>
  <c r="AB2030" i="3" s="1"/>
  <c r="AC2030" i="3" s="1"/>
  <c r="Z2030" i="3"/>
  <c r="Z1984" i="3"/>
  <c r="AA2029" i="3"/>
  <c r="AB2029" i="3" s="1"/>
  <c r="AC2029" i="3" s="1"/>
  <c r="Z2029" i="3"/>
  <c r="Z1983" i="3"/>
  <c r="AA2028" i="3"/>
  <c r="AB2028" i="3" s="1"/>
  <c r="AC2028" i="3" s="1"/>
  <c r="Z1982" i="3"/>
  <c r="AA2027" i="3"/>
  <c r="AB2027" i="3" s="1"/>
  <c r="AC2027" i="3" s="1"/>
  <c r="AA2026" i="3"/>
  <c r="AB2026" i="3" s="1"/>
  <c r="AC2026" i="3" s="1"/>
  <c r="Z2026" i="3"/>
  <c r="AA2025" i="3"/>
  <c r="AB2025" i="3" s="1"/>
  <c r="AC2025" i="3" s="1"/>
  <c r="Z2025" i="3"/>
  <c r="AA2024" i="3"/>
  <c r="AB2024" i="3" s="1"/>
  <c r="AC2024" i="3" s="1"/>
  <c r="Z1980" i="3"/>
  <c r="AA2023" i="3"/>
  <c r="AB2023" i="3" s="1"/>
  <c r="AC2023" i="3" s="1"/>
  <c r="Z2023" i="3"/>
  <c r="Z1979" i="3"/>
  <c r="AA2022" i="3"/>
  <c r="AB2022" i="3" s="1"/>
  <c r="AC2022" i="3" s="1"/>
  <c r="Z2022" i="3"/>
  <c r="AA2021" i="3"/>
  <c r="AB2021" i="3" s="1"/>
  <c r="AC2021" i="3" s="1"/>
  <c r="Z2021" i="3"/>
  <c r="AA2020" i="3"/>
  <c r="AB2020" i="3" s="1"/>
  <c r="AC2020" i="3" s="1"/>
  <c r="Z1976" i="3"/>
  <c r="AA2019" i="3"/>
  <c r="AB2019" i="3" s="1"/>
  <c r="AC2019" i="3" s="1"/>
  <c r="Z2019" i="3"/>
  <c r="AA2018" i="3"/>
  <c r="AB2018" i="3" s="1"/>
  <c r="AC2018" i="3" s="1"/>
  <c r="Z2018" i="3"/>
  <c r="AA2017" i="3"/>
  <c r="AB2017" i="3" s="1"/>
  <c r="AC2017" i="3" s="1"/>
  <c r="AA2016" i="3"/>
  <c r="AB2016" i="3" s="1"/>
  <c r="AC2016" i="3" s="1"/>
  <c r="Z1972" i="3"/>
  <c r="AA2015" i="3"/>
  <c r="AB2015" i="3" s="1"/>
  <c r="AC2015" i="3" s="1"/>
  <c r="Z2015" i="3"/>
  <c r="AA2014" i="3"/>
  <c r="AB2014" i="3" s="1"/>
  <c r="AC2014" i="3" s="1"/>
  <c r="AA2013" i="3"/>
  <c r="AB2013" i="3" s="1"/>
  <c r="AC2013" i="3" s="1"/>
  <c r="Z1969" i="3"/>
  <c r="AA2012" i="3"/>
  <c r="AB2012" i="3" s="1"/>
  <c r="AC2012" i="3" s="1"/>
  <c r="Z1968" i="3"/>
  <c r="AA2011" i="3"/>
  <c r="AB2011" i="3" s="1"/>
  <c r="AC2011" i="3" s="1"/>
  <c r="AA2010" i="3"/>
  <c r="AB2010" i="3" s="1"/>
  <c r="AC2010" i="3" s="1"/>
  <c r="Z2010" i="3"/>
  <c r="AA2009" i="3"/>
  <c r="AB2009" i="3" s="1"/>
  <c r="AC2009" i="3" s="1"/>
  <c r="AA2008" i="3"/>
  <c r="AB2008" i="3" s="1"/>
  <c r="AC2008" i="3" s="1"/>
  <c r="Z1964" i="3"/>
  <c r="AA2007" i="3"/>
  <c r="AB2007" i="3" s="1"/>
  <c r="AC2007" i="3" s="1"/>
  <c r="Z2007" i="3"/>
  <c r="Z1963" i="3"/>
  <c r="AA2006" i="3"/>
  <c r="AB2006" i="3" s="1"/>
  <c r="AC2006" i="3" s="1"/>
  <c r="Z1962" i="3"/>
  <c r="AA2005" i="3"/>
  <c r="AB2005" i="3" s="1"/>
  <c r="AC2005" i="3" s="1"/>
  <c r="AA2004" i="3"/>
  <c r="AB2004" i="3" s="1"/>
  <c r="AC2004" i="3" s="1"/>
  <c r="Z1960" i="3"/>
  <c r="AA2003" i="3"/>
  <c r="AB2003" i="3" s="1"/>
  <c r="AC2003" i="3" s="1"/>
  <c r="Z2003" i="3"/>
  <c r="AA2002" i="3"/>
  <c r="AB2002" i="3" s="1"/>
  <c r="AC2002" i="3" s="1"/>
  <c r="AA2001" i="3"/>
  <c r="AB2001" i="3" s="1"/>
  <c r="AC2001" i="3" s="1"/>
  <c r="AA2000" i="3"/>
  <c r="AB2000" i="3" s="1"/>
  <c r="AC2000" i="3" s="1"/>
  <c r="Z1956" i="3"/>
  <c r="AA1999" i="3"/>
  <c r="AB1999" i="3" s="1"/>
  <c r="AC1999" i="3" s="1"/>
  <c r="Z1999" i="3"/>
  <c r="AA1998" i="3"/>
  <c r="AB1998" i="3" s="1"/>
  <c r="AC1998" i="3" s="1"/>
  <c r="AA1997" i="3"/>
  <c r="AB1997" i="3" s="1"/>
  <c r="AC1997" i="3" s="1"/>
  <c r="Z1997" i="3"/>
  <c r="AA1996" i="3"/>
  <c r="AB1996" i="3" s="1"/>
  <c r="AC1996" i="3" s="1"/>
  <c r="Z1952" i="3"/>
  <c r="AA1995" i="3"/>
  <c r="AB1995" i="3" s="1"/>
  <c r="AC1995" i="3" s="1"/>
  <c r="AA1994" i="3"/>
  <c r="AB1994" i="3" s="1"/>
  <c r="AC1994" i="3" s="1"/>
  <c r="Z1994" i="3"/>
  <c r="AA1993" i="3"/>
  <c r="AB1993" i="3" s="1"/>
  <c r="AC1993" i="3" s="1"/>
  <c r="Z1993" i="3"/>
  <c r="AA1992" i="3"/>
  <c r="AB1992" i="3" s="1"/>
  <c r="AC1992" i="3" s="1"/>
  <c r="Z1948" i="3"/>
  <c r="AA1991" i="3"/>
  <c r="AB1991" i="3" s="1"/>
  <c r="AC1991" i="3" s="1"/>
  <c r="Z1991" i="3"/>
  <c r="AA1990" i="3"/>
  <c r="AB1990" i="3" s="1"/>
  <c r="AC1990" i="3" s="1"/>
  <c r="Z1990" i="3"/>
  <c r="AA1989" i="3"/>
  <c r="AB1989" i="3" s="1"/>
  <c r="AC1989" i="3" s="1"/>
  <c r="AA1988" i="3"/>
  <c r="AB1988" i="3" s="1"/>
  <c r="AC1988" i="3" s="1"/>
  <c r="Z1944" i="3"/>
  <c r="AA1987" i="3"/>
  <c r="AB1987" i="3" s="1"/>
  <c r="AC1987" i="3" s="1"/>
  <c r="Z1987" i="3"/>
  <c r="AA1986" i="3"/>
  <c r="AB1986" i="3" s="1"/>
  <c r="AC1986" i="3" s="1"/>
  <c r="AA1985" i="3"/>
  <c r="AB1985" i="3" s="1"/>
  <c r="AC1985" i="3" s="1"/>
  <c r="Z1941" i="3"/>
  <c r="AA1984" i="3"/>
  <c r="AB1984" i="3" s="1"/>
  <c r="AC1984" i="3" s="1"/>
  <c r="Z1940" i="3"/>
  <c r="AA1983" i="3"/>
  <c r="AB1983" i="3" s="1"/>
  <c r="AC1983" i="3" s="1"/>
  <c r="AA1982" i="3"/>
  <c r="AB1982" i="3" s="1"/>
  <c r="AC1982" i="3" s="1"/>
  <c r="Z1938" i="3"/>
  <c r="AA1981" i="3"/>
  <c r="AB1981" i="3" s="1"/>
  <c r="AC1981" i="3" s="1"/>
  <c r="Z1981" i="3"/>
  <c r="AA1980" i="3"/>
  <c r="AB1980" i="3" s="1"/>
  <c r="AC1980" i="3" s="1"/>
  <c r="Z1936" i="3"/>
  <c r="AA1979" i="3"/>
  <c r="AB1979" i="3" s="1"/>
  <c r="AC1979" i="3" s="1"/>
  <c r="AA1978" i="3"/>
  <c r="AB1978" i="3" s="1"/>
  <c r="AC1978" i="3" s="1"/>
  <c r="Z1978" i="3"/>
  <c r="AA1977" i="3"/>
  <c r="AB1977" i="3" s="1"/>
  <c r="AC1977" i="3" s="1"/>
  <c r="Z1977" i="3"/>
  <c r="Z1933" i="3"/>
  <c r="AA1976" i="3"/>
  <c r="AB1976" i="3" s="1"/>
  <c r="AC1976" i="3" s="1"/>
  <c r="Z1932" i="3"/>
  <c r="AA1975" i="3"/>
  <c r="AB1975" i="3" s="1"/>
  <c r="AC1975" i="3" s="1"/>
  <c r="Z1975" i="3"/>
  <c r="AA1974" i="3"/>
  <c r="AB1974" i="3" s="1"/>
  <c r="AC1974" i="3" s="1"/>
  <c r="Z1974" i="3"/>
  <c r="Z1930" i="3"/>
  <c r="AA1973" i="3"/>
  <c r="AB1973" i="3" s="1"/>
  <c r="AC1973" i="3" s="1"/>
  <c r="Z1973" i="3"/>
  <c r="Z1929" i="3"/>
  <c r="AA1972" i="3"/>
  <c r="AB1972" i="3" s="1"/>
  <c r="AC1972" i="3" s="1"/>
  <c r="Z1928" i="3"/>
  <c r="AA1971" i="3"/>
  <c r="AB1971" i="3" s="1"/>
  <c r="AC1971" i="3" s="1"/>
  <c r="Z1971" i="3"/>
  <c r="Z1927" i="3"/>
  <c r="AA1970" i="3"/>
  <c r="AB1970" i="3" s="1"/>
  <c r="AC1970" i="3" s="1"/>
  <c r="Z1970" i="3"/>
  <c r="Z1926" i="3"/>
  <c r="AA1969" i="3"/>
  <c r="AB1969" i="3" s="1"/>
  <c r="AC1969" i="3" s="1"/>
  <c r="Z1925" i="3"/>
  <c r="AA1968" i="3"/>
  <c r="AB1968" i="3" s="1"/>
  <c r="AC1968" i="3" s="1"/>
  <c r="Z1924" i="3"/>
  <c r="AA1967" i="3"/>
  <c r="AB1967" i="3" s="1"/>
  <c r="AC1967" i="3" s="1"/>
  <c r="Z1967" i="3"/>
  <c r="Z1923" i="3"/>
  <c r="AA1966" i="3"/>
  <c r="AB1966" i="3" s="1"/>
  <c r="AC1966" i="3" s="1"/>
  <c r="Z1966" i="3"/>
  <c r="Z1922" i="3"/>
  <c r="AA1965" i="3"/>
  <c r="AB1965" i="3" s="1"/>
  <c r="AC1965" i="3" s="1"/>
  <c r="Z1965" i="3"/>
  <c r="AA1964" i="3"/>
  <c r="AB1964" i="3" s="1"/>
  <c r="AC1964" i="3" s="1"/>
  <c r="Z1920" i="3"/>
  <c r="AA1963" i="3"/>
  <c r="AB1963" i="3" s="1"/>
  <c r="AC1963" i="3" s="1"/>
  <c r="Z1919" i="3"/>
  <c r="AA1962" i="3"/>
  <c r="AB1962" i="3" s="1"/>
  <c r="AC1962" i="3" s="1"/>
  <c r="AA1961" i="3"/>
  <c r="AB1961" i="3" s="1"/>
  <c r="AC1961" i="3" s="1"/>
  <c r="Z1961" i="3"/>
  <c r="AA1960" i="3"/>
  <c r="AB1960" i="3" s="1"/>
  <c r="AC1960" i="3" s="1"/>
  <c r="Z1916" i="3"/>
  <c r="AA1959" i="3"/>
  <c r="AB1959" i="3" s="1"/>
  <c r="AC1959" i="3" s="1"/>
  <c r="Z1959" i="3"/>
  <c r="AA1958" i="3"/>
  <c r="AB1958" i="3" s="1"/>
  <c r="AC1958" i="3" s="1"/>
  <c r="Z1958" i="3"/>
  <c r="AA1957" i="3"/>
  <c r="AB1957" i="3" s="1"/>
  <c r="AC1957" i="3" s="1"/>
  <c r="Z1957" i="3"/>
  <c r="AA1956" i="3"/>
  <c r="AB1956" i="3" s="1"/>
  <c r="AC1956" i="3" s="1"/>
  <c r="Z1912" i="3"/>
  <c r="AA1955" i="3"/>
  <c r="AB1955" i="3" s="1"/>
  <c r="AC1955" i="3" s="1"/>
  <c r="Z1955" i="3"/>
  <c r="AA1954" i="3"/>
  <c r="AB1954" i="3" s="1"/>
  <c r="AC1954" i="3" s="1"/>
  <c r="Z1954" i="3"/>
  <c r="AA1953" i="3"/>
  <c r="AB1953" i="3" s="1"/>
  <c r="AC1953" i="3" s="1"/>
  <c r="Z1953" i="3"/>
  <c r="AA1952" i="3"/>
  <c r="AB1952" i="3" s="1"/>
  <c r="AC1952" i="3" s="1"/>
  <c r="Z1908" i="3"/>
  <c r="AA1951" i="3"/>
  <c r="AB1951" i="3" s="1"/>
  <c r="AC1951" i="3" s="1"/>
  <c r="Z1951" i="3"/>
  <c r="AA1950" i="3"/>
  <c r="AB1950" i="3" s="1"/>
  <c r="AC1950" i="3" s="1"/>
  <c r="Z1950" i="3"/>
  <c r="AA1949" i="3"/>
  <c r="AB1949" i="3" s="1"/>
  <c r="AC1949" i="3" s="1"/>
  <c r="Z1949" i="3"/>
  <c r="AA1948" i="3"/>
  <c r="AB1948" i="3" s="1"/>
  <c r="AC1948" i="3" s="1"/>
  <c r="Z1904" i="3"/>
  <c r="AA1947" i="3"/>
  <c r="AB1947" i="3" s="1"/>
  <c r="AC1947" i="3" s="1"/>
  <c r="Z1947" i="3"/>
  <c r="AA1946" i="3"/>
  <c r="AB1946" i="3" s="1"/>
  <c r="AC1946" i="3" s="1"/>
  <c r="Z1946" i="3"/>
  <c r="AA1945" i="3"/>
  <c r="AB1945" i="3" s="1"/>
  <c r="AC1945" i="3" s="1"/>
  <c r="Z1945" i="3"/>
  <c r="AA1944" i="3"/>
  <c r="AB1944" i="3" s="1"/>
  <c r="AC1944" i="3" s="1"/>
  <c r="Z1900" i="3"/>
  <c r="AA1943" i="3"/>
  <c r="AB1943" i="3" s="1"/>
  <c r="AC1943" i="3" s="1"/>
  <c r="Z1943" i="3"/>
  <c r="AA1942" i="3"/>
  <c r="AB1942" i="3" s="1"/>
  <c r="AC1942" i="3" s="1"/>
  <c r="Z1942" i="3"/>
  <c r="AA1941" i="3"/>
  <c r="AB1941" i="3" s="1"/>
  <c r="AC1941" i="3" s="1"/>
  <c r="Z1897" i="3"/>
  <c r="AA1940" i="3"/>
  <c r="AB1940" i="3" s="1"/>
  <c r="AC1940" i="3" s="1"/>
  <c r="Z1896" i="3"/>
  <c r="AA1939" i="3"/>
  <c r="AB1939" i="3" s="1"/>
  <c r="AC1939" i="3" s="1"/>
  <c r="Z1939" i="3"/>
  <c r="Z1895" i="3"/>
  <c r="AA1938" i="3"/>
  <c r="AB1938" i="3" s="1"/>
  <c r="AC1938" i="3" s="1"/>
  <c r="AA1937" i="3"/>
  <c r="AB1937" i="3" s="1"/>
  <c r="AC1937" i="3" s="1"/>
  <c r="Z1937" i="3"/>
  <c r="AA1936" i="3"/>
  <c r="AB1936" i="3" s="1"/>
  <c r="AC1936" i="3" s="1"/>
  <c r="Z1894" i="3"/>
  <c r="AA1935" i="3"/>
  <c r="AB1935" i="3" s="1"/>
  <c r="AC1935" i="3" s="1"/>
  <c r="Z1935" i="3"/>
  <c r="AA1934" i="3"/>
  <c r="AB1934" i="3" s="1"/>
  <c r="AC1934" i="3" s="1"/>
  <c r="Z1934" i="3"/>
  <c r="Z1892" i="3"/>
  <c r="AA1933" i="3"/>
  <c r="AB1933" i="3" s="1"/>
  <c r="AC1933" i="3" s="1"/>
  <c r="Z1891" i="3"/>
  <c r="AA1932" i="3"/>
  <c r="AB1932" i="3" s="1"/>
  <c r="AC1932" i="3" s="1"/>
  <c r="AA1931" i="3"/>
  <c r="AB1931" i="3" s="1"/>
  <c r="AC1931" i="3" s="1"/>
  <c r="Z1931" i="3"/>
  <c r="AA1930" i="3"/>
  <c r="AB1930" i="3" s="1"/>
  <c r="AC1930" i="3" s="1"/>
  <c r="Z1888" i="3"/>
  <c r="AA1929" i="3"/>
  <c r="AB1929" i="3" s="1"/>
  <c r="AC1929" i="3" s="1"/>
  <c r="AA1928" i="3"/>
  <c r="AB1928" i="3" s="1"/>
  <c r="AC1928" i="3" s="1"/>
  <c r="Z1886" i="3"/>
  <c r="AA1927" i="3"/>
  <c r="AB1927" i="3" s="1"/>
  <c r="AC1927" i="3" s="1"/>
  <c r="AA1926" i="3"/>
  <c r="AB1926" i="3" s="1"/>
  <c r="AC1926" i="3" s="1"/>
  <c r="Z1884" i="3"/>
  <c r="AA1925" i="3"/>
  <c r="AB1925" i="3" s="1"/>
  <c r="AC1925" i="3" s="1"/>
  <c r="Z1883" i="3"/>
  <c r="AA1924" i="3"/>
  <c r="AB1924" i="3" s="1"/>
  <c r="AC1924" i="3" s="1"/>
  <c r="AA1923" i="3"/>
  <c r="AB1923" i="3" s="1"/>
  <c r="AC1923" i="3" s="1"/>
  <c r="AA1922" i="3"/>
  <c r="AB1922" i="3" s="1"/>
  <c r="AC1922" i="3" s="1"/>
  <c r="Z1880" i="3"/>
  <c r="AA1921" i="3"/>
  <c r="AB1921" i="3" s="1"/>
  <c r="AC1921" i="3" s="1"/>
  <c r="Z1921" i="3"/>
  <c r="Z1879" i="3"/>
  <c r="AA1920" i="3"/>
  <c r="AB1920" i="3" s="1"/>
  <c r="AC1920" i="3" s="1"/>
  <c r="AA1919" i="3"/>
  <c r="AB1919" i="3" s="1"/>
  <c r="AC1919" i="3" s="1"/>
  <c r="Z1877" i="3"/>
  <c r="AA1918" i="3"/>
  <c r="AB1918" i="3" s="1"/>
  <c r="AC1918" i="3" s="1"/>
  <c r="Z1918" i="3"/>
  <c r="Z1876" i="3"/>
  <c r="AA1917" i="3"/>
  <c r="AB1917" i="3" s="1"/>
  <c r="AC1917" i="3" s="1"/>
  <c r="Z1917" i="3"/>
  <c r="Z1875" i="3"/>
  <c r="AA1916" i="3"/>
  <c r="AB1916" i="3" s="1"/>
  <c r="AC1916" i="3" s="1"/>
  <c r="Z1874" i="3"/>
  <c r="AA1915" i="3"/>
  <c r="AB1915" i="3" s="1"/>
  <c r="AC1915" i="3" s="1"/>
  <c r="Z1915" i="3"/>
  <c r="AA1914" i="3"/>
  <c r="AB1914" i="3" s="1"/>
  <c r="AC1914" i="3" s="1"/>
  <c r="Z1914" i="3"/>
  <c r="Z1872" i="3"/>
  <c r="AA1913" i="3"/>
  <c r="AB1913" i="3" s="1"/>
  <c r="AC1913" i="3" s="1"/>
  <c r="Z1913" i="3"/>
  <c r="Z1871" i="3"/>
  <c r="AA1912" i="3"/>
  <c r="AB1912" i="3" s="1"/>
  <c r="AC1912" i="3" s="1"/>
  <c r="AA1911" i="3"/>
  <c r="AB1911" i="3" s="1"/>
  <c r="AC1911" i="3" s="1"/>
  <c r="Z1911" i="3"/>
  <c r="AA1910" i="3"/>
  <c r="AB1910" i="3" s="1"/>
  <c r="AC1910" i="3" s="1"/>
  <c r="Z1910" i="3"/>
  <c r="Z1868" i="3"/>
  <c r="AA1909" i="3"/>
  <c r="AB1909" i="3" s="1"/>
  <c r="AC1909" i="3" s="1"/>
  <c r="Z1909" i="3"/>
  <c r="AA1908" i="3"/>
  <c r="AB1908" i="3" s="1"/>
  <c r="AC1908" i="3" s="1"/>
  <c r="AA1907" i="3"/>
  <c r="AB1907" i="3" s="1"/>
  <c r="AC1907" i="3" s="1"/>
  <c r="Z1907" i="3"/>
  <c r="Z1865" i="3"/>
  <c r="AA1906" i="3"/>
  <c r="AB1906" i="3" s="1"/>
  <c r="AC1906" i="3" s="1"/>
  <c r="Z1906" i="3"/>
  <c r="Z1864" i="3"/>
  <c r="AA1905" i="3"/>
  <c r="AB1905" i="3" s="1"/>
  <c r="AC1905" i="3" s="1"/>
  <c r="Z1905" i="3"/>
  <c r="Z1863" i="3"/>
  <c r="AA1904" i="3"/>
  <c r="AB1904" i="3" s="1"/>
  <c r="AC1904" i="3" s="1"/>
  <c r="Z1862" i="3"/>
  <c r="AA1903" i="3"/>
  <c r="AB1903" i="3" s="1"/>
  <c r="AC1903" i="3" s="1"/>
  <c r="Z1903" i="3"/>
  <c r="Z1861" i="3"/>
  <c r="AA1902" i="3"/>
  <c r="AB1902" i="3" s="1"/>
  <c r="AC1902" i="3" s="1"/>
  <c r="Z1902" i="3"/>
  <c r="Z1860" i="3"/>
  <c r="AA1901" i="3"/>
  <c r="AB1901" i="3" s="1"/>
  <c r="AC1901" i="3" s="1"/>
  <c r="Z1901" i="3"/>
  <c r="AA1900" i="3"/>
  <c r="AB1900" i="3" s="1"/>
  <c r="AC1900" i="3" s="1"/>
  <c r="Z1858" i="3"/>
  <c r="AA1899" i="3"/>
  <c r="AB1899" i="3" s="1"/>
  <c r="AC1899" i="3" s="1"/>
  <c r="Z1899" i="3"/>
  <c r="Z1857" i="3"/>
  <c r="AA1898" i="3"/>
  <c r="AB1898" i="3" s="1"/>
  <c r="AC1898" i="3" s="1"/>
  <c r="Z1898" i="3"/>
  <c r="Z1856" i="3"/>
  <c r="AA1897" i="3"/>
  <c r="AB1897" i="3" s="1"/>
  <c r="AC1897" i="3" s="1"/>
  <c r="Z1855" i="3"/>
  <c r="AA1896" i="3"/>
  <c r="AB1896" i="3" s="1"/>
  <c r="AC1896" i="3" s="1"/>
  <c r="AA1895" i="3"/>
  <c r="AB1895" i="3" s="1"/>
  <c r="AC1895" i="3" s="1"/>
  <c r="Z1853" i="3"/>
  <c r="AA1894" i="3"/>
  <c r="AB1894" i="3" s="1"/>
  <c r="AC1894" i="3" s="1"/>
  <c r="Z1852" i="3"/>
  <c r="AA1893" i="3"/>
  <c r="AB1893" i="3" s="1"/>
  <c r="AC1893" i="3" s="1"/>
  <c r="Z1893" i="3"/>
  <c r="Z1851" i="3"/>
  <c r="AA1892" i="3"/>
  <c r="AB1892" i="3" s="1"/>
  <c r="AC1892" i="3" s="1"/>
  <c r="Z1850" i="3"/>
  <c r="AA1891" i="3"/>
  <c r="AB1891" i="3" s="1"/>
  <c r="AC1891" i="3" s="1"/>
  <c r="Z1849" i="3"/>
  <c r="AA1890" i="3"/>
  <c r="AB1890" i="3" s="1"/>
  <c r="AC1890" i="3" s="1"/>
  <c r="Z1890" i="3"/>
  <c r="Z1848" i="3"/>
  <c r="AA1889" i="3"/>
  <c r="AB1889" i="3" s="1"/>
  <c r="AC1889" i="3" s="1"/>
  <c r="Z1889" i="3"/>
  <c r="Z1847" i="3"/>
  <c r="AA1888" i="3"/>
  <c r="AB1888" i="3" s="1"/>
  <c r="AC1888" i="3" s="1"/>
  <c r="Z1846" i="3"/>
  <c r="AA1887" i="3"/>
  <c r="AB1887" i="3" s="1"/>
  <c r="AC1887" i="3" s="1"/>
  <c r="Z1887" i="3"/>
  <c r="AA1886" i="3"/>
  <c r="AB1886" i="3" s="1"/>
  <c r="AC1886" i="3" s="1"/>
  <c r="Z1844" i="3"/>
  <c r="AA1885" i="3"/>
  <c r="AB1885" i="3" s="1"/>
  <c r="AC1885" i="3" s="1"/>
  <c r="Z1885" i="3"/>
  <c r="Z1843" i="3"/>
  <c r="AA1884" i="3"/>
  <c r="AB1884" i="3" s="1"/>
  <c r="AC1884" i="3" s="1"/>
  <c r="AA1883" i="3"/>
  <c r="AB1883" i="3" s="1"/>
  <c r="AC1883" i="3" s="1"/>
  <c r="AA1882" i="3"/>
  <c r="AB1882" i="3" s="1"/>
  <c r="AC1882" i="3" s="1"/>
  <c r="Z1882" i="3"/>
  <c r="Z1840" i="3"/>
  <c r="AA1881" i="3"/>
  <c r="AB1881" i="3" s="1"/>
  <c r="AC1881" i="3" s="1"/>
  <c r="Z1881" i="3"/>
  <c r="Z1839" i="3"/>
  <c r="AA1880" i="3"/>
  <c r="AB1880" i="3" s="1"/>
  <c r="AC1880" i="3" s="1"/>
  <c r="Z1838" i="3"/>
  <c r="AA1879" i="3"/>
  <c r="AB1879" i="3" s="1"/>
  <c r="AC1879" i="3" s="1"/>
  <c r="Z1837" i="3"/>
  <c r="AA1878" i="3"/>
  <c r="AB1878" i="3" s="1"/>
  <c r="AC1878" i="3" s="1"/>
  <c r="Z1878" i="3"/>
  <c r="Z1836" i="3"/>
  <c r="AA1877" i="3"/>
  <c r="AB1877" i="3" s="1"/>
  <c r="AC1877" i="3" s="1"/>
  <c r="Z1835" i="3"/>
  <c r="AA1876" i="3"/>
  <c r="AB1876" i="3" s="1"/>
  <c r="AC1876" i="3" s="1"/>
  <c r="Z1834" i="3"/>
  <c r="AA1875" i="3"/>
  <c r="AB1875" i="3" s="1"/>
  <c r="AC1875" i="3" s="1"/>
  <c r="Z1833" i="3"/>
  <c r="AA1874" i="3"/>
  <c r="AB1874" i="3" s="1"/>
  <c r="AC1874" i="3" s="1"/>
  <c r="Z1832" i="3"/>
  <c r="AA1873" i="3"/>
  <c r="AB1873" i="3" s="1"/>
  <c r="AC1873" i="3" s="1"/>
  <c r="Z1873" i="3"/>
  <c r="AA1872" i="3"/>
  <c r="AB1872" i="3" s="1"/>
  <c r="AC1872" i="3" s="1"/>
  <c r="Z1830" i="3"/>
  <c r="AA1871" i="3"/>
  <c r="AB1871" i="3" s="1"/>
  <c r="AC1871" i="3" s="1"/>
  <c r="AA1870" i="3"/>
  <c r="AB1870" i="3" s="1"/>
  <c r="AC1870" i="3" s="1"/>
  <c r="Z1870" i="3"/>
  <c r="Z1828" i="3"/>
  <c r="AA1869" i="3"/>
  <c r="AB1869" i="3" s="1"/>
  <c r="AC1869" i="3" s="1"/>
  <c r="Z1869" i="3"/>
  <c r="AA1868" i="3"/>
  <c r="AB1868" i="3" s="1"/>
  <c r="AC1868" i="3" s="1"/>
  <c r="AA1867" i="3"/>
  <c r="AB1867" i="3" s="1"/>
  <c r="AC1867" i="3" s="1"/>
  <c r="Z1867" i="3"/>
  <c r="Z1825" i="3"/>
  <c r="AA1866" i="3"/>
  <c r="AB1866" i="3" s="1"/>
  <c r="AC1866" i="3" s="1"/>
  <c r="Z1866" i="3"/>
  <c r="Z1824" i="3"/>
  <c r="AA1865" i="3"/>
  <c r="AB1865" i="3" s="1"/>
  <c r="AC1865" i="3" s="1"/>
  <c r="AA1864" i="3"/>
  <c r="AB1864" i="3" s="1"/>
  <c r="AC1864" i="3" s="1"/>
  <c r="Z1822" i="3"/>
  <c r="AA1863" i="3"/>
  <c r="AB1863" i="3" s="1"/>
  <c r="AC1863" i="3" s="1"/>
  <c r="Z1821" i="3"/>
  <c r="AA1862" i="3"/>
  <c r="AB1862" i="3" s="1"/>
  <c r="AC1862" i="3" s="1"/>
  <c r="Z1820" i="3"/>
  <c r="AA1861" i="3"/>
  <c r="AB1861" i="3" s="1"/>
  <c r="AC1861" i="3" s="1"/>
  <c r="Z1819" i="3"/>
  <c r="AA1860" i="3"/>
  <c r="AB1860" i="3" s="1"/>
  <c r="AC1860" i="3" s="1"/>
  <c r="AA1859" i="3"/>
  <c r="AB1859" i="3" s="1"/>
  <c r="AC1859" i="3" s="1"/>
  <c r="Z1859" i="3"/>
  <c r="AA1858" i="3"/>
  <c r="AB1858" i="3" s="1"/>
  <c r="AC1858" i="3" s="1"/>
  <c r="Z1816" i="3"/>
  <c r="AA1857" i="3"/>
  <c r="AB1857" i="3" s="1"/>
  <c r="AC1857" i="3" s="1"/>
  <c r="Z1815" i="3"/>
  <c r="AA1856" i="3"/>
  <c r="AB1856" i="3" s="1"/>
  <c r="AC1856" i="3" s="1"/>
  <c r="AA1855" i="3"/>
  <c r="AB1855" i="3" s="1"/>
  <c r="AC1855" i="3" s="1"/>
  <c r="AA1854" i="3"/>
  <c r="AB1854" i="3" s="1"/>
  <c r="AC1854" i="3" s="1"/>
  <c r="Z1854" i="3"/>
  <c r="Z1812" i="3"/>
  <c r="AA1853" i="3"/>
  <c r="AB1853" i="3" s="1"/>
  <c r="AC1853" i="3" s="1"/>
  <c r="AA1852" i="3"/>
  <c r="AB1852" i="3" s="1"/>
  <c r="AC1852" i="3" s="1"/>
  <c r="AA1851" i="3"/>
  <c r="AB1851" i="3" s="1"/>
  <c r="AC1851" i="3" s="1"/>
  <c r="AA1850" i="3"/>
  <c r="AB1850" i="3" s="1"/>
  <c r="AC1850" i="3" s="1"/>
  <c r="AA1849" i="3"/>
  <c r="AB1849" i="3" s="1"/>
  <c r="AC1849" i="3" s="1"/>
  <c r="AA1848" i="3"/>
  <c r="AB1848" i="3" s="1"/>
  <c r="AC1848" i="3" s="1"/>
  <c r="Z1808" i="3"/>
  <c r="AA1847" i="3"/>
  <c r="AB1847" i="3" s="1"/>
  <c r="AC1847" i="3" s="1"/>
  <c r="Z1807" i="3"/>
  <c r="AA1846" i="3"/>
  <c r="AB1846" i="3" s="1"/>
  <c r="AC1846" i="3" s="1"/>
  <c r="AA1845" i="3"/>
  <c r="AB1845" i="3" s="1"/>
  <c r="AC1845" i="3" s="1"/>
  <c r="Z1845" i="3"/>
  <c r="AA1844" i="3"/>
  <c r="AB1844" i="3" s="1"/>
  <c r="AC1844" i="3" s="1"/>
  <c r="Z1804" i="3"/>
  <c r="AA1843" i="3"/>
  <c r="AB1843" i="3" s="1"/>
  <c r="AC1843" i="3" s="1"/>
  <c r="AA1842" i="3"/>
  <c r="AB1842" i="3" s="1"/>
  <c r="AC1842" i="3" s="1"/>
  <c r="Z1842" i="3"/>
  <c r="AA1841" i="3"/>
  <c r="AB1841" i="3" s="1"/>
  <c r="AC1841" i="3" s="1"/>
  <c r="Z1841" i="3"/>
  <c r="Z1801" i="3"/>
  <c r="AA1840" i="3"/>
  <c r="AB1840" i="3" s="1"/>
  <c r="AC1840" i="3" s="1"/>
  <c r="Z1800" i="3"/>
  <c r="AA1839" i="3"/>
  <c r="AB1839" i="3" s="1"/>
  <c r="AC1839" i="3" s="1"/>
  <c r="AA1838" i="3"/>
  <c r="AB1838" i="3" s="1"/>
  <c r="AC1838" i="3" s="1"/>
  <c r="Z1798" i="3"/>
  <c r="AA1837" i="3"/>
  <c r="AB1837" i="3" s="1"/>
  <c r="AC1837" i="3" s="1"/>
  <c r="Z1797" i="3"/>
  <c r="AA1836" i="3"/>
  <c r="AB1836" i="3" s="1"/>
  <c r="AC1836" i="3" s="1"/>
  <c r="Z1796" i="3"/>
  <c r="AA1835" i="3"/>
  <c r="AB1835" i="3" s="1"/>
  <c r="AC1835" i="3" s="1"/>
  <c r="AA1834" i="3"/>
  <c r="AB1834" i="3" s="1"/>
  <c r="AC1834" i="3" s="1"/>
  <c r="Z1794" i="3"/>
  <c r="AA1833" i="3"/>
  <c r="AB1833" i="3" s="1"/>
  <c r="AC1833" i="3" s="1"/>
  <c r="AA1832" i="3"/>
  <c r="AB1832" i="3" s="1"/>
  <c r="AC1832" i="3" s="1"/>
  <c r="Z1792" i="3"/>
  <c r="AA1831" i="3"/>
  <c r="AB1831" i="3" s="1"/>
  <c r="AC1831" i="3" s="1"/>
  <c r="Z1831" i="3"/>
  <c r="Z1791" i="3"/>
  <c r="AA1830" i="3"/>
  <c r="AB1830" i="3" s="1"/>
  <c r="AC1830" i="3" s="1"/>
  <c r="AA1829" i="3"/>
  <c r="AB1829" i="3" s="1"/>
  <c r="AC1829" i="3" s="1"/>
  <c r="Z1829" i="3"/>
  <c r="Z1789" i="3"/>
  <c r="AA1828" i="3"/>
  <c r="AB1828" i="3" s="1"/>
  <c r="AC1828" i="3" s="1"/>
  <c r="Z1788" i="3"/>
  <c r="AA1827" i="3"/>
  <c r="AB1827" i="3" s="1"/>
  <c r="AC1827" i="3" s="1"/>
  <c r="Z1827" i="3"/>
  <c r="Z1787" i="3"/>
  <c r="AA1826" i="3"/>
  <c r="AB1826" i="3" s="1"/>
  <c r="AC1826" i="3" s="1"/>
  <c r="Z1826" i="3"/>
  <c r="Z1786" i="3"/>
  <c r="AA1825" i="3"/>
  <c r="AB1825" i="3" s="1"/>
  <c r="AC1825" i="3" s="1"/>
  <c r="Z1785" i="3"/>
  <c r="AA1824" i="3"/>
  <c r="AB1824" i="3" s="1"/>
  <c r="AC1824" i="3" s="1"/>
  <c r="Z1784" i="3"/>
  <c r="AA1823" i="3"/>
  <c r="AB1823" i="3" s="1"/>
  <c r="AC1823" i="3" s="1"/>
  <c r="Z1823" i="3"/>
  <c r="Z1783" i="3"/>
  <c r="AA1822" i="3"/>
  <c r="AB1822" i="3" s="1"/>
  <c r="AC1822" i="3" s="1"/>
  <c r="Z1782" i="3"/>
  <c r="AA1821" i="3"/>
  <c r="AB1821" i="3" s="1"/>
  <c r="AC1821" i="3" s="1"/>
  <c r="AA1820" i="3"/>
  <c r="AB1820" i="3" s="1"/>
  <c r="AC1820" i="3" s="1"/>
  <c r="Z1780" i="3"/>
  <c r="AA1819" i="3"/>
  <c r="AB1819" i="3" s="1"/>
  <c r="AC1819" i="3" s="1"/>
  <c r="Z1779" i="3"/>
  <c r="AA1818" i="3"/>
  <c r="AB1818" i="3" s="1"/>
  <c r="AC1818" i="3" s="1"/>
  <c r="Z1818" i="3"/>
  <c r="AA1817" i="3"/>
  <c r="AB1817" i="3" s="1"/>
  <c r="AC1817" i="3" s="1"/>
  <c r="Z1817" i="3"/>
  <c r="Z1777" i="3"/>
  <c r="AA1816" i="3"/>
  <c r="AB1816" i="3" s="1"/>
  <c r="AC1816" i="3" s="1"/>
  <c r="Z1776" i="3"/>
  <c r="AA1815" i="3"/>
  <c r="AB1815" i="3" s="1"/>
  <c r="AC1815" i="3" s="1"/>
  <c r="AA1814" i="3"/>
  <c r="AB1814" i="3" s="1"/>
  <c r="AC1814" i="3" s="1"/>
  <c r="Z1814" i="3"/>
  <c r="Z1774" i="3"/>
  <c r="AA1813" i="3"/>
  <c r="AB1813" i="3" s="1"/>
  <c r="AC1813" i="3" s="1"/>
  <c r="Z1813" i="3"/>
  <c r="AA1812" i="3"/>
  <c r="AB1812" i="3" s="1"/>
  <c r="AC1812" i="3" s="1"/>
  <c r="Z1772" i="3"/>
  <c r="AA1811" i="3"/>
  <c r="AB1811" i="3" s="1"/>
  <c r="AC1811" i="3" s="1"/>
  <c r="Z1811" i="3"/>
  <c r="Z1771" i="3"/>
  <c r="AA1810" i="3"/>
  <c r="AB1810" i="3" s="1"/>
  <c r="AC1810" i="3" s="1"/>
  <c r="Z1810" i="3"/>
  <c r="AA1809" i="3"/>
  <c r="AB1809" i="3" s="1"/>
  <c r="AC1809" i="3" s="1"/>
  <c r="Z1809" i="3"/>
  <c r="AA1808" i="3"/>
  <c r="AB1808" i="3" s="1"/>
  <c r="AC1808" i="3" s="1"/>
  <c r="Z1768" i="3"/>
  <c r="AA1807" i="3"/>
  <c r="AB1807" i="3" s="1"/>
  <c r="AC1807" i="3" s="1"/>
  <c r="AA1806" i="3"/>
  <c r="AB1806" i="3" s="1"/>
  <c r="AC1806" i="3" s="1"/>
  <c r="Z1806" i="3"/>
  <c r="AA1805" i="3"/>
  <c r="AB1805" i="3" s="1"/>
  <c r="AC1805" i="3" s="1"/>
  <c r="Z1805" i="3"/>
  <c r="Z1765" i="3"/>
  <c r="AA1804" i="3"/>
  <c r="AB1804" i="3" s="1"/>
  <c r="AC1804" i="3" s="1"/>
  <c r="Z1764" i="3"/>
  <c r="AA1803" i="3"/>
  <c r="AB1803" i="3" s="1"/>
  <c r="AC1803" i="3" s="1"/>
  <c r="Z1803" i="3"/>
  <c r="Z1763" i="3"/>
  <c r="AA1802" i="3"/>
  <c r="AB1802" i="3" s="1"/>
  <c r="AC1802" i="3" s="1"/>
  <c r="Z1802" i="3"/>
  <c r="Z1762" i="3"/>
  <c r="AA1801" i="3"/>
  <c r="AB1801" i="3" s="1"/>
  <c r="AC1801" i="3" s="1"/>
  <c r="Z1761" i="3"/>
  <c r="AA1800" i="3"/>
  <c r="AB1800" i="3" s="1"/>
  <c r="AC1800" i="3" s="1"/>
  <c r="Z1760" i="3"/>
  <c r="AA1799" i="3"/>
  <c r="AB1799" i="3" s="1"/>
  <c r="AC1799" i="3" s="1"/>
  <c r="Z1799" i="3"/>
  <c r="AA1798" i="3"/>
  <c r="AB1798" i="3" s="1"/>
  <c r="AC1798" i="3" s="1"/>
  <c r="AA1797" i="3"/>
  <c r="AB1797" i="3" s="1"/>
  <c r="AC1797" i="3" s="1"/>
  <c r="AA1796" i="3"/>
  <c r="AB1796" i="3" s="1"/>
  <c r="AC1796" i="3" s="1"/>
  <c r="Z1756" i="3"/>
  <c r="AA1795" i="3"/>
  <c r="AB1795" i="3" s="1"/>
  <c r="AC1795" i="3" s="1"/>
  <c r="Z1795" i="3"/>
  <c r="AA1794" i="3"/>
  <c r="AB1794" i="3" s="1"/>
  <c r="AC1794" i="3" s="1"/>
  <c r="AA1793" i="3"/>
  <c r="AB1793" i="3" s="1"/>
  <c r="AC1793" i="3" s="1"/>
  <c r="Z1793" i="3"/>
  <c r="Z1753" i="3"/>
  <c r="AA1792" i="3"/>
  <c r="AB1792" i="3" s="1"/>
  <c r="AC1792" i="3" s="1"/>
  <c r="Z1752" i="3"/>
  <c r="AA1791" i="3"/>
  <c r="AB1791" i="3" s="1"/>
  <c r="AC1791" i="3" s="1"/>
  <c r="Z1751" i="3"/>
  <c r="AA1790" i="3"/>
  <c r="AB1790" i="3" s="1"/>
  <c r="AC1790" i="3" s="1"/>
  <c r="Z1790" i="3"/>
  <c r="Z1750" i="3"/>
  <c r="AA1789" i="3"/>
  <c r="AB1789" i="3" s="1"/>
  <c r="AC1789" i="3" s="1"/>
  <c r="AA1788" i="3"/>
  <c r="AB1788" i="3" s="1"/>
  <c r="AC1788" i="3" s="1"/>
  <c r="Z1748" i="3"/>
  <c r="AA1787" i="3"/>
  <c r="AB1787" i="3" s="1"/>
  <c r="AC1787" i="3" s="1"/>
  <c r="Z1747" i="3"/>
  <c r="AA1786" i="3"/>
  <c r="AB1786" i="3" s="1"/>
  <c r="AC1786" i="3" s="1"/>
  <c r="Z1746" i="3"/>
  <c r="AA1785" i="3"/>
  <c r="AB1785" i="3" s="1"/>
  <c r="AC1785" i="3" s="1"/>
  <c r="Z1745" i="3"/>
  <c r="AA1784" i="3"/>
  <c r="AB1784" i="3" s="1"/>
  <c r="AC1784" i="3" s="1"/>
  <c r="Z1744" i="3"/>
  <c r="AA1783" i="3"/>
  <c r="AB1783" i="3" s="1"/>
  <c r="AC1783" i="3" s="1"/>
  <c r="Z1743" i="3"/>
  <c r="AA1782" i="3"/>
  <c r="AB1782" i="3" s="1"/>
  <c r="AC1782" i="3" s="1"/>
  <c r="Z1742" i="3"/>
  <c r="AA1781" i="3"/>
  <c r="AB1781" i="3" s="1"/>
  <c r="AC1781" i="3" s="1"/>
  <c r="Z1781" i="3"/>
  <c r="Z1741" i="3"/>
  <c r="AA1780" i="3"/>
  <c r="AB1780" i="3" s="1"/>
  <c r="AC1780" i="3" s="1"/>
  <c r="Z1740" i="3"/>
  <c r="AA1779" i="3"/>
  <c r="AB1779" i="3" s="1"/>
  <c r="AC1779" i="3" s="1"/>
  <c r="Z1739" i="3"/>
  <c r="AA1778" i="3"/>
  <c r="AB1778" i="3" s="1"/>
  <c r="AC1778" i="3" s="1"/>
  <c r="Z1778" i="3"/>
  <c r="AA1777" i="3"/>
  <c r="AB1777" i="3" s="1"/>
  <c r="AC1777" i="3" s="1"/>
  <c r="AA1776" i="3"/>
  <c r="AB1776" i="3" s="1"/>
  <c r="AC1776" i="3" s="1"/>
  <c r="Z1736" i="3"/>
  <c r="AA1775" i="3"/>
  <c r="AB1775" i="3" s="1"/>
  <c r="AC1775" i="3" s="1"/>
  <c r="Z1775" i="3"/>
  <c r="Z1735" i="3"/>
  <c r="AA1774" i="3"/>
  <c r="AB1774" i="3" s="1"/>
  <c r="AC1774" i="3" s="1"/>
  <c r="AA1773" i="3"/>
  <c r="AB1773" i="3" s="1"/>
  <c r="AC1773" i="3" s="1"/>
  <c r="Z1773" i="3"/>
  <c r="Z1733" i="3"/>
  <c r="AA1772" i="3"/>
  <c r="AB1772" i="3" s="1"/>
  <c r="AC1772" i="3" s="1"/>
  <c r="Z1732" i="3"/>
  <c r="AA1771" i="3"/>
  <c r="AB1771" i="3" s="1"/>
  <c r="AC1771" i="3" s="1"/>
  <c r="AA1770" i="3"/>
  <c r="AB1770" i="3" s="1"/>
  <c r="AC1770" i="3" s="1"/>
  <c r="Z1770" i="3"/>
  <c r="Z1730" i="3"/>
  <c r="AA1769" i="3"/>
  <c r="AB1769" i="3" s="1"/>
  <c r="AC1769" i="3" s="1"/>
  <c r="Z1769" i="3"/>
  <c r="Z1729" i="3"/>
  <c r="AA1768" i="3"/>
  <c r="AB1768" i="3" s="1"/>
  <c r="AC1768" i="3" s="1"/>
  <c r="Z1728" i="3"/>
  <c r="AA1767" i="3"/>
  <c r="AB1767" i="3" s="1"/>
  <c r="AC1767" i="3" s="1"/>
  <c r="Z1767" i="3"/>
  <c r="Z1727" i="3"/>
  <c r="AA1766" i="3"/>
  <c r="AB1766" i="3" s="1"/>
  <c r="AC1766" i="3" s="1"/>
  <c r="Z1766" i="3"/>
  <c r="AA1765" i="3"/>
  <c r="AB1765" i="3" s="1"/>
  <c r="AC1765" i="3" s="1"/>
  <c r="AA1764" i="3"/>
  <c r="AB1764" i="3" s="1"/>
  <c r="AC1764" i="3" s="1"/>
  <c r="Z1724" i="3"/>
  <c r="AA1763" i="3"/>
  <c r="AB1763" i="3" s="1"/>
  <c r="AC1763" i="3" s="1"/>
  <c r="AA1762" i="3"/>
  <c r="AB1762" i="3" s="1"/>
  <c r="AC1762" i="3" s="1"/>
  <c r="AA1761" i="3"/>
  <c r="AB1761" i="3" s="1"/>
  <c r="AC1761" i="3" s="1"/>
  <c r="AA1760" i="3"/>
  <c r="AB1760" i="3" s="1"/>
  <c r="AC1760" i="3" s="1"/>
  <c r="Z1722" i="3"/>
  <c r="AA1759" i="3"/>
  <c r="AB1759" i="3" s="1"/>
  <c r="AC1759" i="3" s="1"/>
  <c r="Z1759" i="3"/>
  <c r="AA1758" i="3"/>
  <c r="AB1758" i="3" s="1"/>
  <c r="AC1758" i="3" s="1"/>
  <c r="Z1758" i="3"/>
  <c r="Z1720" i="3"/>
  <c r="AA1757" i="3"/>
  <c r="AB1757" i="3" s="1"/>
  <c r="AC1757" i="3" s="1"/>
  <c r="Z1757" i="3"/>
  <c r="Z1719" i="3"/>
  <c r="AA1756" i="3"/>
  <c r="AB1756" i="3" s="1"/>
  <c r="AC1756" i="3" s="1"/>
  <c r="AA1755" i="3"/>
  <c r="AB1755" i="3" s="1"/>
  <c r="AC1755" i="3" s="1"/>
  <c r="Z1755" i="3"/>
  <c r="AA1754" i="3"/>
  <c r="AB1754" i="3" s="1"/>
  <c r="AC1754" i="3" s="1"/>
  <c r="Z1754" i="3"/>
  <c r="Z1716" i="3"/>
  <c r="AA1753" i="3"/>
  <c r="AB1753" i="3" s="1"/>
  <c r="AC1753" i="3" s="1"/>
  <c r="AA1752" i="3"/>
  <c r="AB1752" i="3" s="1"/>
  <c r="AC1752" i="3" s="1"/>
  <c r="AA1751" i="3"/>
  <c r="AB1751" i="3" s="1"/>
  <c r="AC1751" i="3" s="1"/>
  <c r="Z1713" i="3"/>
  <c r="AA1750" i="3"/>
  <c r="AB1750" i="3" s="1"/>
  <c r="AC1750" i="3" s="1"/>
  <c r="Z1712" i="3"/>
  <c r="AA1749" i="3"/>
  <c r="AB1749" i="3" s="1"/>
  <c r="AC1749" i="3" s="1"/>
  <c r="Z1749" i="3"/>
  <c r="Z1711" i="3"/>
  <c r="AA1748" i="3"/>
  <c r="AB1748" i="3" s="1"/>
  <c r="AC1748" i="3" s="1"/>
  <c r="AA1747" i="3"/>
  <c r="AB1747" i="3" s="1"/>
  <c r="AC1747" i="3" s="1"/>
  <c r="Z1709" i="3"/>
  <c r="AA1746" i="3"/>
  <c r="AB1746" i="3" s="1"/>
  <c r="AC1746" i="3" s="1"/>
  <c r="Z1708" i="3"/>
  <c r="AA1745" i="3"/>
  <c r="AB1745" i="3" s="1"/>
  <c r="AC1745" i="3" s="1"/>
  <c r="Z1707" i="3"/>
  <c r="AA1744" i="3"/>
  <c r="AB1744" i="3" s="1"/>
  <c r="AC1744" i="3" s="1"/>
  <c r="AA1743" i="3"/>
  <c r="AB1743" i="3" s="1"/>
  <c r="AC1743" i="3" s="1"/>
  <c r="AA1742" i="3"/>
  <c r="AB1742" i="3" s="1"/>
  <c r="AC1742" i="3" s="1"/>
  <c r="Z1704" i="3"/>
  <c r="AA1741" i="3"/>
  <c r="AB1741" i="3" s="1"/>
  <c r="AC1741" i="3" s="1"/>
  <c r="Z1703" i="3"/>
  <c r="AA1740" i="3"/>
  <c r="AB1740" i="3" s="1"/>
  <c r="AC1740" i="3" s="1"/>
  <c r="Z1702" i="3"/>
  <c r="AA1739" i="3"/>
  <c r="AB1739" i="3" s="1"/>
  <c r="AC1739" i="3" s="1"/>
  <c r="AA1738" i="3"/>
  <c r="AB1738" i="3" s="1"/>
  <c r="AC1738" i="3" s="1"/>
  <c r="Z1738" i="3"/>
  <c r="AA1737" i="3"/>
  <c r="AB1737" i="3" s="1"/>
  <c r="AC1737" i="3" s="1"/>
  <c r="Z1737" i="3"/>
  <c r="AA1736" i="3"/>
  <c r="AB1736" i="3" s="1"/>
  <c r="AC1736" i="3" s="1"/>
  <c r="AA1735" i="3"/>
  <c r="AB1735" i="3" s="1"/>
  <c r="AC1735" i="3" s="1"/>
  <c r="Z1697" i="3"/>
  <c r="AA1734" i="3"/>
  <c r="AB1734" i="3" s="1"/>
  <c r="AC1734" i="3" s="1"/>
  <c r="Z1734" i="3"/>
  <c r="Z1696" i="3"/>
  <c r="AA1733" i="3"/>
  <c r="AB1733" i="3" s="1"/>
  <c r="AC1733" i="3" s="1"/>
  <c r="Z1695" i="3"/>
  <c r="AA1732" i="3"/>
  <c r="AB1732" i="3" s="1"/>
  <c r="AC1732" i="3" s="1"/>
  <c r="Z1694" i="3"/>
  <c r="AA1731" i="3"/>
  <c r="AB1731" i="3" s="1"/>
  <c r="AC1731" i="3" s="1"/>
  <c r="Z1731" i="3"/>
  <c r="Z1693" i="3"/>
  <c r="AA1730" i="3"/>
  <c r="AB1730" i="3" s="1"/>
  <c r="AC1730" i="3" s="1"/>
  <c r="Z1692" i="3"/>
  <c r="AA1729" i="3"/>
  <c r="AB1729" i="3" s="1"/>
  <c r="AC1729" i="3" s="1"/>
  <c r="AA1728" i="3"/>
  <c r="AB1728" i="3" s="1"/>
  <c r="AC1728" i="3" s="1"/>
  <c r="Z1690" i="3"/>
  <c r="AA1727" i="3"/>
  <c r="AB1727" i="3" s="1"/>
  <c r="AC1727" i="3" s="1"/>
  <c r="Z1689" i="3"/>
  <c r="AA1726" i="3"/>
  <c r="AB1726" i="3" s="1"/>
  <c r="AC1726" i="3" s="1"/>
  <c r="Z1726" i="3"/>
  <c r="AA1725" i="3"/>
  <c r="AB1725" i="3" s="1"/>
  <c r="AC1725" i="3" s="1"/>
  <c r="Z1725" i="3"/>
  <c r="AA1724" i="3"/>
  <c r="AB1724" i="3" s="1"/>
  <c r="AC1724" i="3" s="1"/>
  <c r="Z1686" i="3"/>
  <c r="AA1723" i="3"/>
  <c r="AB1723" i="3" s="1"/>
  <c r="AC1723" i="3" s="1"/>
  <c r="Z1723" i="3"/>
  <c r="AA1722" i="3"/>
  <c r="AB1722" i="3" s="1"/>
  <c r="AC1722" i="3" s="1"/>
  <c r="Z1684" i="3"/>
  <c r="AA1721" i="3"/>
  <c r="AB1721" i="3" s="1"/>
  <c r="AC1721" i="3" s="1"/>
  <c r="Z1721" i="3"/>
  <c r="Z1683" i="3"/>
  <c r="AA1720" i="3"/>
  <c r="AB1720" i="3" s="1"/>
  <c r="AC1720" i="3" s="1"/>
  <c r="Z1682" i="3"/>
  <c r="AA1719" i="3"/>
  <c r="AB1719" i="3" s="1"/>
  <c r="AC1719" i="3" s="1"/>
  <c r="Z1681" i="3"/>
  <c r="AA1718" i="3"/>
  <c r="AB1718" i="3" s="1"/>
  <c r="AC1718" i="3" s="1"/>
  <c r="Z1718" i="3"/>
  <c r="Z1680" i="3"/>
  <c r="AA1717" i="3"/>
  <c r="AB1717" i="3" s="1"/>
  <c r="AC1717" i="3" s="1"/>
  <c r="Z1717" i="3"/>
  <c r="AA1716" i="3"/>
  <c r="AB1716" i="3" s="1"/>
  <c r="AC1716" i="3" s="1"/>
  <c r="Z1678" i="3"/>
  <c r="AA1715" i="3"/>
  <c r="AB1715" i="3" s="1"/>
  <c r="AC1715" i="3" s="1"/>
  <c r="Z1715" i="3"/>
  <c r="Z1677" i="3"/>
  <c r="AA1714" i="3"/>
  <c r="AB1714" i="3" s="1"/>
  <c r="AC1714" i="3" s="1"/>
  <c r="Z1714" i="3"/>
  <c r="Z1676" i="3"/>
  <c r="AA1713" i="3"/>
  <c r="AB1713" i="3" s="1"/>
  <c r="AC1713" i="3" s="1"/>
  <c r="Z1675" i="3"/>
  <c r="AA1712" i="3"/>
  <c r="AB1712" i="3" s="1"/>
  <c r="AC1712" i="3" s="1"/>
  <c r="Z1674" i="3"/>
  <c r="AA1711" i="3"/>
  <c r="AB1711" i="3" s="1"/>
  <c r="AC1711" i="3" s="1"/>
  <c r="Z1673" i="3"/>
  <c r="AA1710" i="3"/>
  <c r="AB1710" i="3" s="1"/>
  <c r="AC1710" i="3" s="1"/>
  <c r="Z1710" i="3"/>
  <c r="Z1672" i="3"/>
  <c r="AA1709" i="3"/>
  <c r="AB1709" i="3" s="1"/>
  <c r="AC1709" i="3" s="1"/>
  <c r="Z1671" i="3"/>
  <c r="AA1708" i="3"/>
  <c r="AB1708" i="3" s="1"/>
  <c r="AC1708" i="3" s="1"/>
  <c r="Z1670" i="3"/>
  <c r="AA1707" i="3"/>
  <c r="AB1707" i="3" s="1"/>
  <c r="AC1707" i="3" s="1"/>
  <c r="Z1669" i="3"/>
  <c r="AA1706" i="3"/>
  <c r="AB1706" i="3" s="1"/>
  <c r="AC1706" i="3" s="1"/>
  <c r="Z1706" i="3"/>
  <c r="AA1705" i="3"/>
  <c r="AB1705" i="3" s="1"/>
  <c r="AC1705" i="3" s="1"/>
  <c r="Z1705" i="3"/>
  <c r="Z1667" i="3"/>
  <c r="AA1704" i="3"/>
  <c r="AB1704" i="3" s="1"/>
  <c r="AC1704" i="3" s="1"/>
  <c r="AA1703" i="3"/>
  <c r="AB1703" i="3" s="1"/>
  <c r="AC1703" i="3" s="1"/>
  <c r="Z1665" i="3"/>
  <c r="AA1702" i="3"/>
  <c r="AB1702" i="3" s="1"/>
  <c r="AC1702" i="3" s="1"/>
  <c r="Z1664" i="3"/>
  <c r="AA1701" i="3"/>
  <c r="AB1701" i="3" s="1"/>
  <c r="AC1701" i="3" s="1"/>
  <c r="Z1701" i="3"/>
  <c r="Z1663" i="3"/>
  <c r="AA1700" i="3"/>
  <c r="AB1700" i="3" s="1"/>
  <c r="AC1700" i="3" s="1"/>
  <c r="Z1700" i="3"/>
  <c r="AA1699" i="3"/>
  <c r="AB1699" i="3" s="1"/>
  <c r="AC1699" i="3" s="1"/>
  <c r="Z1699" i="3"/>
  <c r="AA1698" i="3"/>
  <c r="AB1698" i="3" s="1"/>
  <c r="AC1698" i="3" s="1"/>
  <c r="Z1698" i="3"/>
  <c r="Z1660" i="3"/>
  <c r="AA1697" i="3"/>
  <c r="AB1697" i="3" s="1"/>
  <c r="AC1697" i="3" s="1"/>
  <c r="AA1696" i="3"/>
  <c r="AB1696" i="3" s="1"/>
  <c r="AC1696" i="3" s="1"/>
  <c r="AA1695" i="3"/>
  <c r="AB1695" i="3" s="1"/>
  <c r="AC1695" i="3" s="1"/>
  <c r="Z1657" i="3"/>
  <c r="AA1694" i="3"/>
  <c r="AB1694" i="3" s="1"/>
  <c r="AC1694" i="3" s="1"/>
  <c r="Z1656" i="3"/>
  <c r="AA1693" i="3"/>
  <c r="AB1693" i="3" s="1"/>
  <c r="AC1693" i="3" s="1"/>
  <c r="Z1655" i="3"/>
  <c r="AA1692" i="3"/>
  <c r="AB1692" i="3" s="1"/>
  <c r="AC1692" i="3" s="1"/>
  <c r="Z1654" i="3"/>
  <c r="AA1691" i="3"/>
  <c r="AB1691" i="3" s="1"/>
  <c r="AC1691" i="3" s="1"/>
  <c r="Z1691" i="3"/>
  <c r="Z1653" i="3"/>
  <c r="AA1690" i="3"/>
  <c r="AB1690" i="3" s="1"/>
  <c r="AC1690" i="3" s="1"/>
  <c r="Z1652" i="3"/>
  <c r="AA1689" i="3"/>
  <c r="AB1689" i="3" s="1"/>
  <c r="AC1689" i="3" s="1"/>
  <c r="Z1651" i="3"/>
  <c r="AA1688" i="3"/>
  <c r="AB1688" i="3" s="1"/>
  <c r="AC1688" i="3" s="1"/>
  <c r="Z1688" i="3"/>
  <c r="Z1650" i="3"/>
  <c r="AA1687" i="3"/>
  <c r="AB1687" i="3" s="1"/>
  <c r="AC1687" i="3" s="1"/>
  <c r="Z1687" i="3"/>
  <c r="AA1686" i="3"/>
  <c r="AB1686" i="3" s="1"/>
  <c r="AC1686" i="3" s="1"/>
  <c r="Z1648" i="3"/>
  <c r="AA1685" i="3"/>
  <c r="AB1685" i="3" s="1"/>
  <c r="AC1685" i="3" s="1"/>
  <c r="Z1685" i="3"/>
  <c r="AA1684" i="3"/>
  <c r="AB1684" i="3" s="1"/>
  <c r="AC1684" i="3" s="1"/>
  <c r="Z1646" i="3"/>
  <c r="AA1683" i="3"/>
  <c r="AB1683" i="3" s="1"/>
  <c r="AC1683" i="3" s="1"/>
  <c r="AA1682" i="3"/>
  <c r="AB1682" i="3" s="1"/>
  <c r="AC1682" i="3" s="1"/>
  <c r="Z1644" i="3"/>
  <c r="AA1681" i="3"/>
  <c r="AB1681" i="3" s="1"/>
  <c r="AC1681" i="3" s="1"/>
  <c r="Z1643" i="3"/>
  <c r="AA1680" i="3"/>
  <c r="AB1680" i="3" s="1"/>
  <c r="AC1680" i="3" s="1"/>
  <c r="Z1642" i="3"/>
  <c r="AA1679" i="3"/>
  <c r="AB1679" i="3" s="1"/>
  <c r="AC1679" i="3" s="1"/>
  <c r="Z1679" i="3"/>
  <c r="Z1641" i="3"/>
  <c r="AA1678" i="3"/>
  <c r="AB1678" i="3" s="1"/>
  <c r="AC1678" i="3" s="1"/>
  <c r="Z1640" i="3"/>
  <c r="AA1677" i="3"/>
  <c r="AB1677" i="3" s="1"/>
  <c r="AC1677" i="3" s="1"/>
  <c r="AA1676" i="3"/>
  <c r="AB1676" i="3" s="1"/>
  <c r="AC1676" i="3" s="1"/>
  <c r="Z1638" i="3"/>
  <c r="AA1675" i="3"/>
  <c r="AB1675" i="3" s="1"/>
  <c r="AC1675" i="3" s="1"/>
  <c r="Z1637" i="3"/>
  <c r="AA1674" i="3"/>
  <c r="AB1674" i="3" s="1"/>
  <c r="AC1674" i="3" s="1"/>
  <c r="AA1673" i="3"/>
  <c r="AB1673" i="3" s="1"/>
  <c r="AC1673" i="3" s="1"/>
  <c r="AA1672" i="3"/>
  <c r="AB1672" i="3" s="1"/>
  <c r="AC1672" i="3" s="1"/>
  <c r="Z1636" i="3"/>
  <c r="AA1671" i="3"/>
  <c r="AB1671" i="3" s="1"/>
  <c r="AC1671" i="3" s="1"/>
  <c r="AA1670" i="3"/>
  <c r="AB1670" i="3" s="1"/>
  <c r="AC1670" i="3" s="1"/>
  <c r="Z1634" i="3"/>
  <c r="AA1669" i="3"/>
  <c r="AB1669" i="3" s="1"/>
  <c r="AC1669" i="3" s="1"/>
  <c r="Z1633" i="3"/>
  <c r="AA1668" i="3"/>
  <c r="AB1668" i="3" s="1"/>
  <c r="AC1668" i="3" s="1"/>
  <c r="Z1668" i="3"/>
  <c r="Z1632" i="3"/>
  <c r="AA1667" i="3"/>
  <c r="AB1667" i="3" s="1"/>
  <c r="AC1667" i="3" s="1"/>
  <c r="AA1666" i="3"/>
  <c r="AB1666" i="3" s="1"/>
  <c r="AC1666" i="3" s="1"/>
  <c r="Z1666" i="3"/>
  <c r="Z1630" i="3"/>
  <c r="AA1665" i="3"/>
  <c r="AB1665" i="3" s="1"/>
  <c r="AC1665" i="3" s="1"/>
  <c r="Z1629" i="3"/>
  <c r="AA1664" i="3"/>
  <c r="AB1664" i="3" s="1"/>
  <c r="AC1664" i="3" s="1"/>
  <c r="Z1628" i="3"/>
  <c r="AA1663" i="3"/>
  <c r="AB1663" i="3" s="1"/>
  <c r="AC1663" i="3" s="1"/>
  <c r="Z1627" i="3"/>
  <c r="AA1662" i="3"/>
  <c r="AB1662" i="3" s="1"/>
  <c r="AC1662" i="3" s="1"/>
  <c r="Z1662" i="3"/>
  <c r="Z1626" i="3"/>
  <c r="AA1661" i="3"/>
  <c r="AB1661" i="3" s="1"/>
  <c r="AC1661" i="3" s="1"/>
  <c r="Z1661" i="3"/>
  <c r="Z1625" i="3"/>
  <c r="AA1660" i="3"/>
  <c r="AB1660" i="3" s="1"/>
  <c r="AC1660" i="3" s="1"/>
  <c r="Z1624" i="3"/>
  <c r="AA1659" i="3"/>
  <c r="AB1659" i="3" s="1"/>
  <c r="AC1659" i="3" s="1"/>
  <c r="Z1659" i="3"/>
  <c r="Z1623" i="3"/>
  <c r="AA1658" i="3"/>
  <c r="AB1658" i="3" s="1"/>
  <c r="AC1658" i="3" s="1"/>
  <c r="Z1658" i="3"/>
  <c r="Z1622" i="3"/>
  <c r="AA1657" i="3"/>
  <c r="AB1657" i="3" s="1"/>
  <c r="AC1657" i="3" s="1"/>
  <c r="Z1621" i="3"/>
  <c r="AA1656" i="3"/>
  <c r="AB1656" i="3" s="1"/>
  <c r="AC1656" i="3" s="1"/>
  <c r="Z1620" i="3"/>
  <c r="AA1655" i="3"/>
  <c r="AB1655" i="3" s="1"/>
  <c r="AC1655" i="3" s="1"/>
  <c r="Z1619" i="3"/>
  <c r="AA1654" i="3"/>
  <c r="AB1654" i="3" s="1"/>
  <c r="AC1654" i="3" s="1"/>
  <c r="Z1618" i="3"/>
  <c r="AA1653" i="3"/>
  <c r="AB1653" i="3" s="1"/>
  <c r="AC1653" i="3" s="1"/>
  <c r="Z1617" i="3"/>
  <c r="AA1652" i="3"/>
  <c r="AB1652" i="3" s="1"/>
  <c r="AC1652" i="3" s="1"/>
  <c r="Z1616" i="3"/>
  <c r="AA1651" i="3"/>
  <c r="AB1651" i="3" s="1"/>
  <c r="AC1651" i="3" s="1"/>
  <c r="Z1615" i="3"/>
  <c r="AA1650" i="3"/>
  <c r="AB1650" i="3" s="1"/>
  <c r="AC1650" i="3" s="1"/>
  <c r="Z1614" i="3"/>
  <c r="AA1649" i="3"/>
  <c r="AB1649" i="3" s="1"/>
  <c r="AC1649" i="3" s="1"/>
  <c r="Z1649" i="3"/>
  <c r="Z1613" i="3"/>
  <c r="AA1648" i="3"/>
  <c r="AB1648" i="3" s="1"/>
  <c r="AC1648" i="3" s="1"/>
  <c r="Z1612" i="3"/>
  <c r="AA1647" i="3"/>
  <c r="AB1647" i="3" s="1"/>
  <c r="AC1647" i="3" s="1"/>
  <c r="Z1647" i="3"/>
  <c r="Z1611" i="3"/>
  <c r="AA1646" i="3"/>
  <c r="AB1646" i="3" s="1"/>
  <c r="AC1646" i="3" s="1"/>
  <c r="AA1645" i="3"/>
  <c r="AB1645" i="3" s="1"/>
  <c r="AC1645" i="3" s="1"/>
  <c r="Z1645" i="3"/>
  <c r="Z1609" i="3"/>
  <c r="AA1644" i="3"/>
  <c r="AB1644" i="3" s="1"/>
  <c r="AC1644" i="3" s="1"/>
  <c r="Z1608" i="3"/>
  <c r="AA1643" i="3"/>
  <c r="AB1643" i="3" s="1"/>
  <c r="AC1643" i="3" s="1"/>
  <c r="AA1642" i="3"/>
  <c r="AB1642" i="3" s="1"/>
  <c r="AC1642" i="3" s="1"/>
  <c r="Z1606" i="3"/>
  <c r="AA1641" i="3"/>
  <c r="AB1641" i="3" s="1"/>
  <c r="AC1641" i="3" s="1"/>
  <c r="AA1640" i="3"/>
  <c r="AB1640" i="3" s="1"/>
  <c r="AC1640" i="3" s="1"/>
  <c r="Z1604" i="3"/>
  <c r="AA1639" i="3"/>
  <c r="AB1639" i="3" s="1"/>
  <c r="AC1639" i="3" s="1"/>
  <c r="Z1639" i="3"/>
  <c r="AA1638" i="3"/>
  <c r="AB1638" i="3" s="1"/>
  <c r="AC1638" i="3" s="1"/>
  <c r="AA1637" i="3"/>
  <c r="AB1637" i="3" s="1"/>
  <c r="AC1637" i="3" s="1"/>
  <c r="Z1601" i="3"/>
  <c r="AA1636" i="3"/>
  <c r="AB1636" i="3" s="1"/>
  <c r="AC1636" i="3" s="1"/>
  <c r="Z1600" i="3"/>
  <c r="AA1635" i="3"/>
  <c r="AB1635" i="3" s="1"/>
  <c r="AC1635" i="3" s="1"/>
  <c r="Z1635" i="3"/>
  <c r="AA1634" i="3"/>
  <c r="AB1634" i="3" s="1"/>
  <c r="AC1634" i="3" s="1"/>
  <c r="Z1598" i="3"/>
  <c r="AA1633" i="3"/>
  <c r="AB1633" i="3" s="1"/>
  <c r="AC1633" i="3" s="1"/>
  <c r="Z1597" i="3"/>
  <c r="AA1632" i="3"/>
  <c r="AB1632" i="3" s="1"/>
  <c r="AC1632" i="3" s="1"/>
  <c r="Z1596" i="3"/>
  <c r="AA1631" i="3"/>
  <c r="AB1631" i="3" s="1"/>
  <c r="AC1631" i="3" s="1"/>
  <c r="Z1631" i="3"/>
  <c r="AA1630" i="3"/>
  <c r="AB1630" i="3" s="1"/>
  <c r="AC1630" i="3" s="1"/>
  <c r="Z1594" i="3"/>
  <c r="AA1629" i="3"/>
  <c r="AB1629" i="3" s="1"/>
  <c r="AC1629" i="3" s="1"/>
  <c r="Z1593" i="3"/>
  <c r="AA1628" i="3"/>
  <c r="AB1628" i="3" s="1"/>
  <c r="AC1628" i="3" s="1"/>
  <c r="Z1592" i="3"/>
  <c r="AA1627" i="3"/>
  <c r="AB1627" i="3" s="1"/>
  <c r="AC1627" i="3" s="1"/>
  <c r="Z1591" i="3"/>
  <c r="AA1626" i="3"/>
  <c r="AB1626" i="3" s="1"/>
  <c r="AC1626" i="3" s="1"/>
  <c r="Z1590" i="3"/>
  <c r="AA1625" i="3"/>
  <c r="AB1625" i="3" s="1"/>
  <c r="AC1625" i="3" s="1"/>
  <c r="Z1589" i="3"/>
  <c r="AA1624" i="3"/>
  <c r="AB1624" i="3" s="1"/>
  <c r="AC1624" i="3" s="1"/>
  <c r="Z1588" i="3"/>
  <c r="AA1623" i="3"/>
  <c r="AB1623" i="3" s="1"/>
  <c r="AC1623" i="3" s="1"/>
  <c r="Z1587" i="3"/>
  <c r="AA1622" i="3"/>
  <c r="AB1622" i="3" s="1"/>
  <c r="AC1622" i="3" s="1"/>
  <c r="Z1586" i="3"/>
  <c r="AA1621" i="3"/>
  <c r="AB1621" i="3" s="1"/>
  <c r="AC1621" i="3" s="1"/>
  <c r="Z1585" i="3"/>
  <c r="AA1620" i="3"/>
  <c r="AB1620" i="3" s="1"/>
  <c r="AC1620" i="3" s="1"/>
  <c r="Z1584" i="3"/>
  <c r="AA1619" i="3"/>
  <c r="AB1619" i="3" s="1"/>
  <c r="AC1619" i="3" s="1"/>
  <c r="AA1618" i="3"/>
  <c r="AB1618" i="3" s="1"/>
  <c r="AC1618" i="3" s="1"/>
  <c r="Z1582" i="3"/>
  <c r="AA1617" i="3"/>
  <c r="AB1617" i="3" s="1"/>
  <c r="AC1617" i="3" s="1"/>
  <c r="AA1616" i="3"/>
  <c r="AB1616" i="3" s="1"/>
  <c r="AC1616" i="3" s="1"/>
  <c r="Z1580" i="3"/>
  <c r="AA1615" i="3"/>
  <c r="AB1615" i="3" s="1"/>
  <c r="AC1615" i="3" s="1"/>
  <c r="Z1579" i="3"/>
  <c r="AA1614" i="3"/>
  <c r="AB1614" i="3" s="1"/>
  <c r="AC1614" i="3" s="1"/>
  <c r="Z1578" i="3"/>
  <c r="AA1613" i="3"/>
  <c r="AB1613" i="3" s="1"/>
  <c r="AC1613" i="3" s="1"/>
  <c r="Z1577" i="3"/>
  <c r="AA1612" i="3"/>
  <c r="AB1612" i="3" s="1"/>
  <c r="AC1612" i="3" s="1"/>
  <c r="Z1576" i="3"/>
  <c r="AA1611" i="3"/>
  <c r="AB1611" i="3" s="1"/>
  <c r="AC1611" i="3" s="1"/>
  <c r="Z1575" i="3"/>
  <c r="AA1610" i="3"/>
  <c r="AB1610" i="3" s="1"/>
  <c r="AC1610" i="3" s="1"/>
  <c r="Z1610" i="3"/>
  <c r="Z1574" i="3"/>
  <c r="AA1609" i="3"/>
  <c r="AB1609" i="3" s="1"/>
  <c r="AC1609" i="3" s="1"/>
  <c r="Z1573" i="3"/>
  <c r="AA1608" i="3"/>
  <c r="AB1608" i="3" s="1"/>
  <c r="AC1608" i="3" s="1"/>
  <c r="Z1572" i="3"/>
  <c r="AA1607" i="3"/>
  <c r="AB1607" i="3" s="1"/>
  <c r="AC1607" i="3" s="1"/>
  <c r="Z1607" i="3"/>
  <c r="AA1606" i="3"/>
  <c r="AB1606" i="3" s="1"/>
  <c r="AC1606" i="3" s="1"/>
  <c r="Z1570" i="3"/>
  <c r="AA1605" i="3"/>
  <c r="AB1605" i="3" s="1"/>
  <c r="AC1605" i="3" s="1"/>
  <c r="Z1605" i="3"/>
  <c r="AA1604" i="3"/>
  <c r="AB1604" i="3" s="1"/>
  <c r="AC1604" i="3" s="1"/>
  <c r="Z1568" i="3"/>
  <c r="AA1603" i="3"/>
  <c r="AB1603" i="3" s="1"/>
  <c r="AC1603" i="3" s="1"/>
  <c r="Z1603" i="3"/>
  <c r="Z1567" i="3"/>
  <c r="AA1602" i="3"/>
  <c r="AB1602" i="3" s="1"/>
  <c r="AC1602" i="3" s="1"/>
  <c r="Z1602" i="3"/>
  <c r="Z1566" i="3"/>
  <c r="AA1601" i="3"/>
  <c r="AB1601" i="3" s="1"/>
  <c r="AC1601" i="3" s="1"/>
  <c r="Z1565" i="3"/>
  <c r="AA1600" i="3"/>
  <c r="AB1600" i="3" s="1"/>
  <c r="AC1600" i="3" s="1"/>
  <c r="Z1564" i="3"/>
  <c r="AA1599" i="3"/>
  <c r="AB1599" i="3" s="1"/>
  <c r="AC1599" i="3" s="1"/>
  <c r="Z1599" i="3"/>
  <c r="AA1598" i="3"/>
  <c r="AB1598" i="3" s="1"/>
  <c r="AC1598" i="3" s="1"/>
  <c r="Z1562" i="3"/>
  <c r="AA1597" i="3"/>
  <c r="AB1597" i="3" s="1"/>
  <c r="AC1597" i="3" s="1"/>
  <c r="Z1561" i="3"/>
  <c r="AA1596" i="3"/>
  <c r="AB1596" i="3" s="1"/>
  <c r="AC1596" i="3" s="1"/>
  <c r="Z1560" i="3"/>
  <c r="AA1595" i="3"/>
  <c r="AB1595" i="3" s="1"/>
  <c r="AC1595" i="3" s="1"/>
  <c r="Z1595" i="3"/>
  <c r="Z1559" i="3"/>
  <c r="AA1594" i="3"/>
  <c r="AB1594" i="3" s="1"/>
  <c r="AC1594" i="3" s="1"/>
  <c r="Z1558" i="3"/>
  <c r="AA1593" i="3"/>
  <c r="AB1593" i="3" s="1"/>
  <c r="AC1593" i="3" s="1"/>
  <c r="Z1557" i="3"/>
  <c r="AA1592" i="3"/>
  <c r="AB1592" i="3" s="1"/>
  <c r="AC1592" i="3" s="1"/>
  <c r="Z1556" i="3"/>
  <c r="AA1591" i="3"/>
  <c r="AB1591" i="3" s="1"/>
  <c r="AC1591" i="3" s="1"/>
  <c r="AA1590" i="3"/>
  <c r="AB1590" i="3" s="1"/>
  <c r="AC1590" i="3" s="1"/>
  <c r="Z1554" i="3"/>
  <c r="AA1589" i="3"/>
  <c r="AB1589" i="3" s="1"/>
  <c r="AC1589" i="3" s="1"/>
  <c r="AA1588" i="3"/>
  <c r="AB1588" i="3" s="1"/>
  <c r="AC1588" i="3" s="1"/>
  <c r="Z1552" i="3"/>
  <c r="AA1587" i="3"/>
  <c r="AB1587" i="3" s="1"/>
  <c r="AC1587" i="3" s="1"/>
  <c r="AA1586" i="3"/>
  <c r="AB1586" i="3" s="1"/>
  <c r="AC1586" i="3" s="1"/>
  <c r="AA1585" i="3"/>
  <c r="AB1585" i="3" s="1"/>
  <c r="AC1585" i="3" s="1"/>
  <c r="AA1584" i="3"/>
  <c r="AB1584" i="3" s="1"/>
  <c r="AC1584" i="3" s="1"/>
  <c r="Z1550" i="3"/>
  <c r="AA1583" i="3"/>
  <c r="AB1583" i="3" s="1"/>
  <c r="AC1583" i="3" s="1"/>
  <c r="Z1583" i="3"/>
  <c r="AA1582" i="3"/>
  <c r="AB1582" i="3" s="1"/>
  <c r="AC1582" i="3" s="1"/>
  <c r="Z1548" i="3"/>
  <c r="AA1581" i="3"/>
  <c r="AB1581" i="3" s="1"/>
  <c r="AC1581" i="3" s="1"/>
  <c r="Z1581" i="3"/>
  <c r="AA1580" i="3"/>
  <c r="AB1580" i="3" s="1"/>
  <c r="AC1580" i="3" s="1"/>
  <c r="Z1546" i="3"/>
  <c r="AA1579" i="3"/>
  <c r="AB1579" i="3" s="1"/>
  <c r="AC1579" i="3" s="1"/>
  <c r="Z1545" i="3"/>
  <c r="AA1578" i="3"/>
  <c r="AB1578" i="3" s="1"/>
  <c r="AC1578" i="3" s="1"/>
  <c r="Z1544" i="3"/>
  <c r="AA1577" i="3"/>
  <c r="AB1577" i="3" s="1"/>
  <c r="AC1577" i="3" s="1"/>
  <c r="Z1543" i="3"/>
  <c r="AA1576" i="3"/>
  <c r="AB1576" i="3" s="1"/>
  <c r="AC1576" i="3" s="1"/>
  <c r="Z1542" i="3"/>
  <c r="AA1575" i="3"/>
  <c r="AB1575" i="3" s="1"/>
  <c r="AC1575" i="3" s="1"/>
  <c r="AA1574" i="3"/>
  <c r="AB1574" i="3" s="1"/>
  <c r="AC1574" i="3" s="1"/>
  <c r="Z1540" i="3"/>
  <c r="AA1573" i="3"/>
  <c r="AB1573" i="3" s="1"/>
  <c r="AC1573" i="3" s="1"/>
  <c r="Z1539" i="3"/>
  <c r="AA1572" i="3"/>
  <c r="AB1572" i="3" s="1"/>
  <c r="AC1572" i="3" s="1"/>
  <c r="Z1538" i="3"/>
  <c r="AA1571" i="3"/>
  <c r="AB1571" i="3" s="1"/>
  <c r="AC1571" i="3" s="1"/>
  <c r="Z1571" i="3"/>
  <c r="Z1537" i="3"/>
  <c r="AA1570" i="3"/>
  <c r="AB1570" i="3" s="1"/>
  <c r="AC1570" i="3" s="1"/>
  <c r="Z1536" i="3"/>
  <c r="AA1569" i="3"/>
  <c r="AB1569" i="3" s="1"/>
  <c r="AC1569" i="3" s="1"/>
  <c r="Z1569" i="3"/>
  <c r="AA1568" i="3"/>
  <c r="AB1568" i="3" s="1"/>
  <c r="AC1568" i="3" s="1"/>
  <c r="Z1534" i="3"/>
  <c r="AA1567" i="3"/>
  <c r="AB1567" i="3" s="1"/>
  <c r="AC1567" i="3" s="1"/>
  <c r="AA1566" i="3"/>
  <c r="AB1566" i="3" s="1"/>
  <c r="AC1566" i="3" s="1"/>
  <c r="Z1532" i="3"/>
  <c r="AA1565" i="3"/>
  <c r="AB1565" i="3" s="1"/>
  <c r="AC1565" i="3" s="1"/>
  <c r="Z1531" i="3"/>
  <c r="AA1564" i="3"/>
  <c r="AB1564" i="3" s="1"/>
  <c r="AC1564" i="3" s="1"/>
  <c r="Z1530" i="3"/>
  <c r="AA1563" i="3"/>
  <c r="AB1563" i="3" s="1"/>
  <c r="AC1563" i="3" s="1"/>
  <c r="Z1563" i="3"/>
  <c r="Z1529" i="3"/>
  <c r="AA1562" i="3"/>
  <c r="AB1562" i="3" s="1"/>
  <c r="AC1562" i="3" s="1"/>
  <c r="Z1528" i="3"/>
  <c r="AA1561" i="3"/>
  <c r="AB1561" i="3" s="1"/>
  <c r="AC1561" i="3" s="1"/>
  <c r="Z1527" i="3"/>
  <c r="AA1560" i="3"/>
  <c r="AB1560" i="3" s="1"/>
  <c r="AC1560" i="3" s="1"/>
  <c r="Z1526" i="3"/>
  <c r="AA1559" i="3"/>
  <c r="AB1559" i="3" s="1"/>
  <c r="AC1559" i="3" s="1"/>
  <c r="AA1558" i="3"/>
  <c r="AB1558" i="3" s="1"/>
  <c r="AC1558" i="3" s="1"/>
  <c r="Z1524" i="3"/>
  <c r="AA1557" i="3"/>
  <c r="AB1557" i="3" s="1"/>
  <c r="AC1557" i="3" s="1"/>
  <c r="Z1523" i="3"/>
  <c r="AA1556" i="3"/>
  <c r="AB1556" i="3" s="1"/>
  <c r="AC1556" i="3" s="1"/>
  <c r="Z1522" i="3"/>
  <c r="AA1555" i="3"/>
  <c r="AB1555" i="3" s="1"/>
  <c r="AC1555" i="3" s="1"/>
  <c r="Z1555" i="3"/>
  <c r="Z1521" i="3"/>
  <c r="AA1554" i="3"/>
  <c r="AB1554" i="3" s="1"/>
  <c r="AC1554" i="3" s="1"/>
  <c r="Z1520" i="3"/>
  <c r="AA1553" i="3"/>
  <c r="AB1553" i="3" s="1"/>
  <c r="AC1553" i="3" s="1"/>
  <c r="Z1553" i="3"/>
  <c r="AA1552" i="3"/>
  <c r="AB1552" i="3" s="1"/>
  <c r="AC1552" i="3" s="1"/>
  <c r="Z1518" i="3"/>
  <c r="AA1551" i="3"/>
  <c r="AB1551" i="3" s="1"/>
  <c r="AC1551" i="3" s="1"/>
  <c r="Z1551" i="3"/>
  <c r="AA1550" i="3"/>
  <c r="AB1550" i="3" s="1"/>
  <c r="AC1550" i="3" s="1"/>
  <c r="Z1516" i="3"/>
  <c r="AA1549" i="3"/>
  <c r="AB1549" i="3" s="1"/>
  <c r="AC1549" i="3" s="1"/>
  <c r="Z1549" i="3"/>
  <c r="AA1548" i="3"/>
  <c r="AB1548" i="3" s="1"/>
  <c r="AC1548" i="3" s="1"/>
  <c r="Z1514" i="3"/>
  <c r="AA1547" i="3"/>
  <c r="AB1547" i="3" s="1"/>
  <c r="AC1547" i="3" s="1"/>
  <c r="Z1547" i="3"/>
  <c r="Z1513" i="3"/>
  <c r="AA1546" i="3"/>
  <c r="AB1546" i="3" s="1"/>
  <c r="AC1546" i="3" s="1"/>
  <c r="Z1512" i="3"/>
  <c r="AA1545" i="3"/>
  <c r="AB1545" i="3" s="1"/>
  <c r="AC1545" i="3" s="1"/>
  <c r="Z1511" i="3"/>
  <c r="AA1544" i="3"/>
  <c r="AB1544" i="3" s="1"/>
  <c r="AC1544" i="3" s="1"/>
  <c r="Z1510" i="3"/>
  <c r="AA1543" i="3"/>
  <c r="AB1543" i="3" s="1"/>
  <c r="AC1543" i="3" s="1"/>
  <c r="AA1542" i="3"/>
  <c r="AB1542" i="3" s="1"/>
  <c r="AC1542" i="3" s="1"/>
  <c r="Z1508" i="3"/>
  <c r="AA1541" i="3"/>
  <c r="AB1541" i="3" s="1"/>
  <c r="AC1541" i="3" s="1"/>
  <c r="Z1541" i="3"/>
  <c r="AA1540" i="3"/>
  <c r="AB1540" i="3" s="1"/>
  <c r="AC1540" i="3" s="1"/>
  <c r="Z1506" i="3"/>
  <c r="AA1539" i="3"/>
  <c r="AB1539" i="3" s="1"/>
  <c r="AC1539" i="3" s="1"/>
  <c r="AA1538" i="3"/>
  <c r="AB1538" i="3" s="1"/>
  <c r="AC1538" i="3" s="1"/>
  <c r="Z1504" i="3"/>
  <c r="AA1537" i="3"/>
  <c r="AB1537" i="3" s="1"/>
  <c r="AC1537" i="3" s="1"/>
  <c r="Z1503" i="3"/>
  <c r="AA1536" i="3"/>
  <c r="AB1536" i="3" s="1"/>
  <c r="AC1536" i="3" s="1"/>
  <c r="Z1502" i="3"/>
  <c r="AA1535" i="3"/>
  <c r="AB1535" i="3" s="1"/>
  <c r="AC1535" i="3" s="1"/>
  <c r="Z1535" i="3"/>
  <c r="AA1534" i="3"/>
  <c r="AB1534" i="3" s="1"/>
  <c r="AC1534" i="3" s="1"/>
  <c r="Z1500" i="3"/>
  <c r="AA1533" i="3"/>
  <c r="AB1533" i="3" s="1"/>
  <c r="AC1533" i="3" s="1"/>
  <c r="Z1533" i="3"/>
  <c r="AA1532" i="3"/>
  <c r="AB1532" i="3" s="1"/>
  <c r="AC1532" i="3" s="1"/>
  <c r="Z1498" i="3"/>
  <c r="AA1531" i="3"/>
  <c r="AB1531" i="3" s="1"/>
  <c r="AC1531" i="3" s="1"/>
  <c r="Z1497" i="3"/>
  <c r="AA1530" i="3"/>
  <c r="AB1530" i="3" s="1"/>
  <c r="AC1530" i="3" s="1"/>
  <c r="Z1496" i="3"/>
  <c r="AA1529" i="3"/>
  <c r="AB1529" i="3" s="1"/>
  <c r="AC1529" i="3" s="1"/>
  <c r="Z1495" i="3"/>
  <c r="AA1528" i="3"/>
  <c r="AB1528" i="3" s="1"/>
  <c r="AC1528" i="3" s="1"/>
  <c r="Z1494" i="3"/>
  <c r="AA1527" i="3"/>
  <c r="AB1527" i="3" s="1"/>
  <c r="AC1527" i="3" s="1"/>
  <c r="Z1493" i="3"/>
  <c r="AA1526" i="3"/>
  <c r="AB1526" i="3" s="1"/>
  <c r="AC1526" i="3" s="1"/>
  <c r="Z1492" i="3"/>
  <c r="AA1525" i="3"/>
  <c r="AB1525" i="3" s="1"/>
  <c r="AC1525" i="3" s="1"/>
  <c r="Z1525" i="3"/>
  <c r="AA1524" i="3"/>
  <c r="AB1524" i="3" s="1"/>
  <c r="AC1524" i="3" s="1"/>
  <c r="AA1523" i="3"/>
  <c r="AB1523" i="3" s="1"/>
  <c r="AC1523" i="3" s="1"/>
  <c r="Z1489" i="3"/>
  <c r="AA1522" i="3"/>
  <c r="AB1522" i="3" s="1"/>
  <c r="AC1522" i="3" s="1"/>
  <c r="Z1488" i="3"/>
  <c r="AA1521" i="3"/>
  <c r="AB1521" i="3" s="1"/>
  <c r="AC1521" i="3" s="1"/>
  <c r="AA1520" i="3"/>
  <c r="AB1520" i="3" s="1"/>
  <c r="AC1520" i="3" s="1"/>
  <c r="AA1519" i="3"/>
  <c r="AB1519" i="3" s="1"/>
  <c r="AC1519" i="3" s="1"/>
  <c r="Z1519" i="3"/>
  <c r="AA1518" i="3"/>
  <c r="AB1518" i="3" s="1"/>
  <c r="AC1518" i="3" s="1"/>
  <c r="Z1484" i="3"/>
  <c r="AA1517" i="3"/>
  <c r="AB1517" i="3" s="1"/>
  <c r="AC1517" i="3" s="1"/>
  <c r="Z1517" i="3"/>
  <c r="AA1516" i="3"/>
  <c r="AB1516" i="3" s="1"/>
  <c r="AC1516" i="3" s="1"/>
  <c r="Z1482" i="3"/>
  <c r="AA1515" i="3"/>
  <c r="AB1515" i="3" s="1"/>
  <c r="AC1515" i="3" s="1"/>
  <c r="Z1515" i="3"/>
  <c r="Z1481" i="3"/>
  <c r="AA1514" i="3"/>
  <c r="AB1514" i="3" s="1"/>
  <c r="AC1514" i="3" s="1"/>
  <c r="Z1480" i="3"/>
  <c r="AA1513" i="3"/>
  <c r="AB1513" i="3" s="1"/>
  <c r="AC1513" i="3" s="1"/>
  <c r="Z1479" i="3"/>
  <c r="AA1512" i="3"/>
  <c r="AB1512" i="3" s="1"/>
  <c r="AC1512" i="3" s="1"/>
  <c r="AA1511" i="3"/>
  <c r="AB1511" i="3" s="1"/>
  <c r="AC1511" i="3" s="1"/>
  <c r="Z1477" i="3"/>
  <c r="AA1510" i="3"/>
  <c r="AB1510" i="3" s="1"/>
  <c r="AC1510" i="3" s="1"/>
  <c r="Z1476" i="3"/>
  <c r="AA1509" i="3"/>
  <c r="AB1509" i="3" s="1"/>
  <c r="AC1509" i="3" s="1"/>
  <c r="Z1509" i="3"/>
  <c r="AA1508" i="3"/>
  <c r="AB1508" i="3" s="1"/>
  <c r="AC1508" i="3" s="1"/>
  <c r="Z1474" i="3"/>
  <c r="AA1507" i="3"/>
  <c r="AB1507" i="3" s="1"/>
  <c r="AC1507" i="3" s="1"/>
  <c r="Z1507" i="3"/>
  <c r="AA1506" i="3"/>
  <c r="AB1506" i="3" s="1"/>
  <c r="AC1506" i="3" s="1"/>
  <c r="Z1472" i="3"/>
  <c r="AA1505" i="3"/>
  <c r="AB1505" i="3" s="1"/>
  <c r="AC1505" i="3" s="1"/>
  <c r="Z1505" i="3"/>
  <c r="AA1504" i="3"/>
  <c r="AB1504" i="3" s="1"/>
  <c r="AC1504" i="3" s="1"/>
  <c r="Z1470" i="3"/>
  <c r="AA1503" i="3"/>
  <c r="AB1503" i="3" s="1"/>
  <c r="AC1503" i="3" s="1"/>
  <c r="AA1502" i="3"/>
  <c r="AB1502" i="3" s="1"/>
  <c r="AC1502" i="3" s="1"/>
  <c r="Z1468" i="3"/>
  <c r="AA1501" i="3"/>
  <c r="AB1501" i="3" s="1"/>
  <c r="AC1501" i="3" s="1"/>
  <c r="Z1501" i="3"/>
  <c r="Z1467" i="3"/>
  <c r="AA1500" i="3"/>
  <c r="AB1500" i="3" s="1"/>
  <c r="AC1500" i="3" s="1"/>
  <c r="Z1466" i="3"/>
  <c r="AA1499" i="3"/>
  <c r="AB1499" i="3" s="1"/>
  <c r="AC1499" i="3" s="1"/>
  <c r="Z1499" i="3"/>
  <c r="Z1465" i="3"/>
  <c r="AA1498" i="3"/>
  <c r="AB1498" i="3" s="1"/>
  <c r="AC1498" i="3" s="1"/>
  <c r="AA1497" i="3"/>
  <c r="AB1497" i="3" s="1"/>
  <c r="AC1497" i="3" s="1"/>
  <c r="AA1496" i="3"/>
  <c r="AB1496" i="3" s="1"/>
  <c r="AC1496" i="3" s="1"/>
  <c r="Z1464" i="3"/>
  <c r="AA1495" i="3"/>
  <c r="AB1495" i="3" s="1"/>
  <c r="AC1495" i="3" s="1"/>
  <c r="Z1463" i="3"/>
  <c r="AA1494" i="3"/>
  <c r="AB1494" i="3" s="1"/>
  <c r="AC1494" i="3" s="1"/>
  <c r="Z1462" i="3"/>
  <c r="AA1493" i="3"/>
  <c r="AB1493" i="3" s="1"/>
  <c r="AC1493" i="3" s="1"/>
  <c r="AA1492" i="3"/>
  <c r="AB1492" i="3" s="1"/>
  <c r="AC1492" i="3" s="1"/>
  <c r="Z1460" i="3"/>
  <c r="AA1491" i="3"/>
  <c r="AB1491" i="3" s="1"/>
  <c r="AC1491" i="3" s="1"/>
  <c r="Z1491" i="3"/>
  <c r="Z1459" i="3"/>
  <c r="AA1490" i="3"/>
  <c r="AB1490" i="3" s="1"/>
  <c r="AC1490" i="3" s="1"/>
  <c r="Z1490" i="3"/>
  <c r="AA1489" i="3"/>
  <c r="AB1489" i="3" s="1"/>
  <c r="AC1489" i="3" s="1"/>
  <c r="AA1488" i="3"/>
  <c r="AB1488" i="3" s="1"/>
  <c r="AC1488" i="3" s="1"/>
  <c r="Z1456" i="3"/>
  <c r="AA1487" i="3"/>
  <c r="AB1487" i="3" s="1"/>
  <c r="AC1487" i="3" s="1"/>
  <c r="Z1487" i="3"/>
  <c r="AA1486" i="3"/>
  <c r="AB1486" i="3" s="1"/>
  <c r="AC1486" i="3" s="1"/>
  <c r="Z1486" i="3"/>
  <c r="AA1485" i="3"/>
  <c r="AB1485" i="3" s="1"/>
  <c r="AC1485" i="3" s="1"/>
  <c r="Z1485" i="3"/>
  <c r="AA1484" i="3"/>
  <c r="AB1484" i="3" s="1"/>
  <c r="AC1484" i="3" s="1"/>
  <c r="Z1452" i="3"/>
  <c r="AA1483" i="3"/>
  <c r="AB1483" i="3" s="1"/>
  <c r="AC1483" i="3" s="1"/>
  <c r="Z1483" i="3"/>
  <c r="AA1482" i="3"/>
  <c r="AA1481" i="3"/>
  <c r="AA1480" i="3"/>
  <c r="Z1448" i="3"/>
  <c r="AA1479" i="3"/>
  <c r="AA1478" i="3"/>
  <c r="Z1478" i="3"/>
  <c r="AA1477" i="3"/>
  <c r="Z1445" i="3"/>
  <c r="AA1476" i="3"/>
  <c r="Z1444" i="3"/>
  <c r="AA1475" i="3"/>
  <c r="Z1475" i="3"/>
  <c r="AA1474" i="3"/>
  <c r="AB1474" i="3" s="1"/>
  <c r="AC1474" i="3" s="1"/>
  <c r="Z1442" i="3"/>
  <c r="AA1473" i="3"/>
  <c r="AB1473" i="3" s="1"/>
  <c r="AC1473" i="3" s="1"/>
  <c r="Z1473" i="3"/>
  <c r="Z1441" i="3"/>
  <c r="AA1472" i="3"/>
  <c r="AB1472" i="3" s="1"/>
  <c r="AC1472" i="3" s="1"/>
  <c r="Z1440" i="3"/>
  <c r="AA1471" i="3"/>
  <c r="AB1471" i="3" s="1"/>
  <c r="AC1471" i="3" s="1"/>
  <c r="Z1471" i="3"/>
  <c r="Z1439" i="3"/>
  <c r="AA1470" i="3"/>
  <c r="AB1470" i="3" s="1"/>
  <c r="AC1470" i="3" s="1"/>
  <c r="Z1438" i="3"/>
  <c r="AA1469" i="3"/>
  <c r="Z1469" i="3"/>
  <c r="Z1437" i="3"/>
  <c r="AA1468" i="3"/>
  <c r="Z1436" i="3"/>
  <c r="AA1467" i="3"/>
  <c r="Z1435" i="3"/>
  <c r="AA1466" i="3"/>
  <c r="Z1434" i="3"/>
  <c r="AA1465" i="3"/>
  <c r="Z1433" i="3"/>
  <c r="AA1464" i="3"/>
  <c r="AB1464" i="3" s="1"/>
  <c r="AC1464" i="3" s="1"/>
  <c r="Z1432" i="3"/>
  <c r="AA1463" i="3"/>
  <c r="AB1463" i="3" s="1"/>
  <c r="AC1463" i="3" s="1"/>
  <c r="Z1431" i="3"/>
  <c r="AA1462" i="3"/>
  <c r="Z1430" i="3"/>
  <c r="AA1461" i="3"/>
  <c r="AB1461" i="3" s="1"/>
  <c r="AC1461" i="3" s="1"/>
  <c r="Z1461" i="3"/>
  <c r="Z1429" i="3"/>
  <c r="AA1460" i="3"/>
  <c r="AB1460" i="3" s="1"/>
  <c r="AC1460" i="3" s="1"/>
  <c r="Z1428" i="3"/>
  <c r="AA1459" i="3"/>
  <c r="AB1459" i="3" s="1"/>
  <c r="AC1459" i="3" s="1"/>
  <c r="AA1458" i="3"/>
  <c r="AB1458" i="3" s="1"/>
  <c r="AC1458" i="3" s="1"/>
  <c r="Z1458" i="3"/>
  <c r="Z1426" i="3"/>
  <c r="AA1457" i="3"/>
  <c r="AB1457" i="3" s="1"/>
  <c r="AC1457" i="3" s="1"/>
  <c r="Z1457" i="3"/>
  <c r="Z1425" i="3"/>
  <c r="AA1456" i="3"/>
  <c r="Z1424" i="3"/>
  <c r="AA1455" i="3"/>
  <c r="Z1455" i="3"/>
  <c r="Z1423" i="3"/>
  <c r="AA1454" i="3"/>
  <c r="AB1454" i="3" s="1"/>
  <c r="AC1454" i="3" s="1"/>
  <c r="Z1454" i="3"/>
  <c r="Z1422" i="3"/>
  <c r="AA1453" i="3"/>
  <c r="Z1453" i="3"/>
  <c r="AA1452" i="3"/>
  <c r="AB1452" i="3" s="1"/>
  <c r="AC1452" i="3" s="1"/>
  <c r="Z1420" i="3"/>
  <c r="AA1451" i="3"/>
  <c r="Z1451" i="3"/>
  <c r="Z1419" i="3"/>
  <c r="AA1450" i="3"/>
  <c r="Z1450" i="3"/>
  <c r="AA1449" i="3"/>
  <c r="Z1449" i="3"/>
  <c r="Z1417" i="3"/>
  <c r="AA1448" i="3"/>
  <c r="AB1448" i="3" s="1"/>
  <c r="AC1448" i="3" s="1"/>
  <c r="Z1416" i="3"/>
  <c r="AA1447" i="3"/>
  <c r="AB1447" i="3" s="1"/>
  <c r="AC1447" i="3" s="1"/>
  <c r="Z1447" i="3"/>
  <c r="AA1446" i="3"/>
  <c r="AB1446" i="3" s="1"/>
  <c r="AC1446" i="3" s="1"/>
  <c r="Z1446" i="3"/>
  <c r="Z1414" i="3"/>
  <c r="AA1445" i="3"/>
  <c r="AB1445" i="3" s="1"/>
  <c r="AC1445" i="3" s="1"/>
  <c r="Z1413" i="3"/>
  <c r="AA1444" i="3"/>
  <c r="AB1444" i="3" s="1"/>
  <c r="AC1444" i="3" s="1"/>
  <c r="Z1412" i="3"/>
  <c r="AA1443" i="3"/>
  <c r="Z1443" i="3"/>
  <c r="AA1442" i="3"/>
  <c r="AA1441" i="3"/>
  <c r="Z1409" i="3"/>
  <c r="AA1440" i="3"/>
  <c r="Z1408" i="3"/>
  <c r="AA1439" i="3"/>
  <c r="AA1438" i="3"/>
  <c r="Z1406" i="3"/>
  <c r="AA1437" i="3"/>
  <c r="AA1436" i="3"/>
  <c r="Z1404" i="3"/>
  <c r="AA1435" i="3"/>
  <c r="AB1435" i="3" s="1"/>
  <c r="AC1435" i="3" s="1"/>
  <c r="AA1434" i="3"/>
  <c r="AB1434" i="3" s="1"/>
  <c r="AC1434" i="3" s="1"/>
  <c r="Z1402" i="3"/>
  <c r="AA1433" i="3"/>
  <c r="AB1433" i="3" s="1"/>
  <c r="AC1433" i="3" s="1"/>
  <c r="Z1401" i="3"/>
  <c r="AA1432" i="3"/>
  <c r="AB1432" i="3" s="1"/>
  <c r="AC1432" i="3" s="1"/>
  <c r="Z1400" i="3"/>
  <c r="AA1431" i="3"/>
  <c r="AB1431" i="3" s="1"/>
  <c r="AC1431" i="3" s="1"/>
  <c r="AA1430" i="3"/>
  <c r="Z1398" i="3"/>
  <c r="AA1429" i="3"/>
  <c r="AA1428" i="3"/>
  <c r="Z1396" i="3"/>
  <c r="AA1427" i="3"/>
  <c r="Z1427" i="3"/>
  <c r="AA1426" i="3"/>
  <c r="AB1426" i="3" s="1"/>
  <c r="AC1426" i="3" s="1"/>
  <c r="Z1394" i="3"/>
  <c r="AA1425" i="3"/>
  <c r="AA1424" i="3"/>
  <c r="Z1392" i="3"/>
  <c r="AA1423" i="3"/>
  <c r="Z1391" i="3"/>
  <c r="AA1422" i="3"/>
  <c r="AB1422" i="3" s="1"/>
  <c r="AC1422" i="3" s="1"/>
  <c r="Z1390" i="3"/>
  <c r="AA1421" i="3"/>
  <c r="AB1421" i="3" s="1"/>
  <c r="AC1421" i="3" s="1"/>
  <c r="Z1421" i="3"/>
  <c r="AA1420" i="3"/>
  <c r="AB1420" i="3" s="1"/>
  <c r="AC1420" i="3" s="1"/>
  <c r="Z1388" i="3"/>
  <c r="AA1419" i="3"/>
  <c r="AB1419" i="3" s="1"/>
  <c r="AC1419" i="3" s="1"/>
  <c r="Z1387" i="3"/>
  <c r="AA1418" i="3"/>
  <c r="AB1418" i="3" s="1"/>
  <c r="AC1418" i="3" s="1"/>
  <c r="Z1418" i="3"/>
  <c r="Z1386" i="3"/>
  <c r="AA1417" i="3"/>
  <c r="Z1385" i="3"/>
  <c r="AA1416" i="3"/>
  <c r="Z1384" i="3"/>
  <c r="AA1415" i="3"/>
  <c r="Z1415" i="3"/>
  <c r="AA1414" i="3"/>
  <c r="AB1414" i="3" s="1"/>
  <c r="AC1414" i="3" s="1"/>
  <c r="Z1382" i="3"/>
  <c r="AA1413" i="3"/>
  <c r="AB1413" i="3" s="1"/>
  <c r="AC1413" i="3" s="1"/>
  <c r="Z1381" i="3"/>
  <c r="AA1412" i="3"/>
  <c r="Z1380" i="3"/>
  <c r="AA1411" i="3"/>
  <c r="Z1411" i="3"/>
  <c r="AA1410" i="3"/>
  <c r="AB1410" i="3" s="1"/>
  <c r="AC1410" i="3" s="1"/>
  <c r="Z1410" i="3"/>
  <c r="AA1409" i="3"/>
  <c r="AB1409" i="3" s="1"/>
  <c r="AC1409" i="3" s="1"/>
  <c r="AA1408" i="3"/>
  <c r="AB1408" i="3" s="1"/>
  <c r="AC1408" i="3" s="1"/>
  <c r="Z1378" i="3"/>
  <c r="AA1407" i="3"/>
  <c r="AB1407" i="3" s="1"/>
  <c r="AC1407" i="3" s="1"/>
  <c r="Z1407" i="3"/>
  <c r="AA1406" i="3"/>
  <c r="AB1406" i="3" s="1"/>
  <c r="AC1406" i="3" s="1"/>
  <c r="Z1376" i="3"/>
  <c r="AA1405" i="3"/>
  <c r="AB1405" i="3" s="1"/>
  <c r="AC1405" i="3" s="1"/>
  <c r="Z1405" i="3"/>
  <c r="Z1375" i="3"/>
  <c r="AA1404" i="3"/>
  <c r="Z1374" i="3"/>
  <c r="AA1403" i="3"/>
  <c r="Z1403" i="3"/>
  <c r="Z1373" i="3"/>
  <c r="AA1402" i="3"/>
  <c r="AB1402" i="3" s="1"/>
  <c r="AC1402" i="3" s="1"/>
  <c r="Z1372" i="3"/>
  <c r="AA1401" i="3"/>
  <c r="Z1371" i="3"/>
  <c r="AA1400" i="3"/>
  <c r="AB1400" i="3" s="1"/>
  <c r="AC1400" i="3" s="1"/>
  <c r="Z1370" i="3"/>
  <c r="AA1399" i="3"/>
  <c r="Z1399" i="3"/>
  <c r="Z1369" i="3"/>
  <c r="AA1398" i="3"/>
  <c r="AB1398" i="3" s="1"/>
  <c r="AC1398" i="3" s="1"/>
  <c r="Z1368" i="3"/>
  <c r="AA1397" i="3"/>
  <c r="Z1397" i="3"/>
  <c r="AA1396" i="3"/>
  <c r="AB1396" i="3" s="1"/>
  <c r="AC1396" i="3" s="1"/>
  <c r="Z1366" i="3"/>
  <c r="AA1395" i="3"/>
  <c r="AB1395" i="3" s="1"/>
  <c r="AC1395" i="3" s="1"/>
  <c r="Z1395" i="3"/>
  <c r="Z1365" i="3"/>
  <c r="AA1394" i="3"/>
  <c r="AB1394" i="3" s="1"/>
  <c r="AC1394" i="3" s="1"/>
  <c r="Z1364" i="3"/>
  <c r="AA1393" i="3"/>
  <c r="AB1393" i="3" s="1"/>
  <c r="AC1393" i="3" s="1"/>
  <c r="Z1393" i="3"/>
  <c r="AA1392" i="3"/>
  <c r="AB1392" i="3" s="1"/>
  <c r="AC1392" i="3" s="1"/>
  <c r="Z1362" i="3"/>
  <c r="AA1391" i="3"/>
  <c r="Z1361" i="3"/>
  <c r="AA1390" i="3"/>
  <c r="Z1360" i="3"/>
  <c r="AA1389" i="3"/>
  <c r="Z1389" i="3"/>
  <c r="Z1359" i="3"/>
  <c r="AA1388" i="3"/>
  <c r="AB1388" i="3" s="1"/>
  <c r="AC1388" i="3" s="1"/>
  <c r="Z1358" i="3"/>
  <c r="AA1387" i="3"/>
  <c r="Z1357" i="3"/>
  <c r="AA1386" i="3"/>
  <c r="Z1356" i="3"/>
  <c r="AA1385" i="3"/>
  <c r="Z1355" i="3"/>
  <c r="AA1384" i="3"/>
  <c r="Z1354" i="3"/>
  <c r="AA1383" i="3"/>
  <c r="AB1383" i="3" s="1"/>
  <c r="AC1383" i="3" s="1"/>
  <c r="Z1383" i="3"/>
  <c r="Z1353" i="3"/>
  <c r="AA1382" i="3"/>
  <c r="AB1382" i="3" s="1"/>
  <c r="AC1382" i="3" s="1"/>
  <c r="Z1352" i="3"/>
  <c r="AA1381" i="3"/>
  <c r="AB1381" i="3" s="1"/>
  <c r="AC1381" i="3" s="1"/>
  <c r="Z1351" i="3"/>
  <c r="AA1380" i="3"/>
  <c r="AB1380" i="3" s="1"/>
  <c r="AC1380" i="3" s="1"/>
  <c r="Z1350" i="3"/>
  <c r="AA1379" i="3"/>
  <c r="AB1379" i="3" s="1"/>
  <c r="AC1379" i="3" s="1"/>
  <c r="Z1379" i="3"/>
  <c r="Z1349" i="3"/>
  <c r="AA1378" i="3"/>
  <c r="AB1378" i="3" s="1"/>
  <c r="AC1378" i="3" s="1"/>
  <c r="Z1348" i="3"/>
  <c r="AA1377" i="3"/>
  <c r="Z1377" i="3"/>
  <c r="Z1347" i="3"/>
  <c r="AA1376" i="3"/>
  <c r="Z1346" i="3"/>
  <c r="AA1375" i="3"/>
  <c r="Z1345" i="3"/>
  <c r="AA1374" i="3"/>
  <c r="Z1344" i="3"/>
  <c r="AA1373" i="3"/>
  <c r="Z1343" i="3"/>
  <c r="AA1372" i="3"/>
  <c r="Z1342" i="3"/>
  <c r="AA1371" i="3"/>
  <c r="Z1341" i="3"/>
  <c r="AA1370" i="3"/>
  <c r="AB1370" i="3" s="1"/>
  <c r="AC1370" i="3" s="1"/>
  <c r="Z1340" i="3"/>
  <c r="AA1369" i="3"/>
  <c r="AB1369" i="3" s="1"/>
  <c r="AC1369" i="3" s="1"/>
  <c r="Z1339" i="3"/>
  <c r="AA1368" i="3"/>
  <c r="AB1368" i="3" s="1"/>
  <c r="AC1368" i="3" s="1"/>
  <c r="Z1338" i="3"/>
  <c r="AA1367" i="3"/>
  <c r="AB1367" i="3" s="1"/>
  <c r="AC1367" i="3" s="1"/>
  <c r="Z1367" i="3"/>
  <c r="Z1337" i="3"/>
  <c r="AA1366" i="3"/>
  <c r="AB1366" i="3" s="1"/>
  <c r="AC1366" i="3" s="1"/>
  <c r="Z1336" i="3"/>
  <c r="AA1365" i="3"/>
  <c r="AA1364" i="3"/>
  <c r="AB1364" i="3" s="1"/>
  <c r="AC1364" i="3" s="1"/>
  <c r="Z1334" i="3"/>
  <c r="AA1363" i="3"/>
  <c r="Z1363" i="3"/>
  <c r="AA1362" i="3"/>
  <c r="Z1332" i="3"/>
  <c r="AA1361" i="3"/>
  <c r="AA1360" i="3"/>
  <c r="Z1330" i="3"/>
  <c r="AA1359" i="3"/>
  <c r="Z1329" i="3"/>
  <c r="AA1358" i="3"/>
  <c r="Z1328" i="3"/>
  <c r="AA1357" i="3"/>
  <c r="AB1357" i="3" s="1"/>
  <c r="AC1357" i="3" s="1"/>
  <c r="Z1327" i="3"/>
  <c r="AA1356" i="3"/>
  <c r="AB1356" i="3" s="1"/>
  <c r="AC1356" i="3" s="1"/>
  <c r="Z1326" i="3"/>
  <c r="AA1355" i="3"/>
  <c r="AB1355" i="3" s="1"/>
  <c r="AC1355" i="3" s="1"/>
  <c r="Z1325" i="3"/>
  <c r="AA1354" i="3"/>
  <c r="AB1354" i="3" s="1"/>
  <c r="AC1354" i="3" s="1"/>
  <c r="Z1324" i="3"/>
  <c r="AA1353" i="3"/>
  <c r="AB1353" i="3" s="1"/>
  <c r="AC1353" i="3" s="1"/>
  <c r="Z1323" i="3"/>
  <c r="AA1352" i="3"/>
  <c r="Z1322" i="3"/>
  <c r="AA1351" i="3"/>
  <c r="Z1321" i="3"/>
  <c r="AA1350" i="3"/>
  <c r="AB1350" i="3" s="1"/>
  <c r="AC1350" i="3" s="1"/>
  <c r="Z1320" i="3"/>
  <c r="AA1349" i="3"/>
  <c r="Z1319" i="3"/>
  <c r="AA1348" i="3"/>
  <c r="Z1318" i="3"/>
  <c r="AA1347" i="3"/>
  <c r="AA1346" i="3"/>
  <c r="AB1346" i="3" s="1"/>
  <c r="AC1346" i="3" s="1"/>
  <c r="Z1316" i="3"/>
  <c r="AA1345" i="3"/>
  <c r="AA1344" i="3"/>
  <c r="AB1344" i="3" s="1"/>
  <c r="AC1344" i="3" s="1"/>
  <c r="Z1314" i="3"/>
  <c r="AA1343" i="3"/>
  <c r="AB1343" i="3" s="1"/>
  <c r="AC1343" i="3" s="1"/>
  <c r="AA1342" i="3"/>
  <c r="AB1342" i="3" s="1"/>
  <c r="AC1342" i="3" s="1"/>
  <c r="Z1312" i="3"/>
  <c r="AA1341" i="3"/>
  <c r="AB1341" i="3" s="1"/>
  <c r="AC1341" i="3" s="1"/>
  <c r="Z1311" i="3"/>
  <c r="AA1340" i="3"/>
  <c r="AB1340" i="3" s="1"/>
  <c r="AC1340" i="3" s="1"/>
  <c r="Z1310" i="3"/>
  <c r="AA1339" i="3"/>
  <c r="Z1309" i="3"/>
  <c r="AA1338" i="3"/>
  <c r="AB1338" i="3" s="1"/>
  <c r="AC1338" i="3" s="1"/>
  <c r="Z1308" i="3"/>
  <c r="AA1337" i="3"/>
  <c r="Z1307" i="3"/>
  <c r="AA1336" i="3"/>
  <c r="Z1306" i="3"/>
  <c r="AA1335" i="3"/>
  <c r="Z1335" i="3"/>
  <c r="AA1334" i="3"/>
  <c r="AB1334" i="3" s="1"/>
  <c r="AC1334" i="3" s="1"/>
  <c r="Z1304" i="3"/>
  <c r="AA1333" i="3"/>
  <c r="Z1333" i="3"/>
  <c r="Z1303" i="3"/>
  <c r="AA1332" i="3"/>
  <c r="Z1302" i="3"/>
  <c r="AA1331" i="3"/>
  <c r="AB1331" i="3" s="1"/>
  <c r="AC1331" i="3" s="1"/>
  <c r="Z1331" i="3"/>
  <c r="AA1330" i="3"/>
  <c r="AB1330" i="3" s="1"/>
  <c r="AC1330" i="3" s="1"/>
  <c r="Z1300" i="3"/>
  <c r="AA1329" i="3"/>
  <c r="AB1329" i="3" s="1"/>
  <c r="AC1329" i="3" s="1"/>
  <c r="Z1299" i="3"/>
  <c r="AA1328" i="3"/>
  <c r="AB1328" i="3" s="1"/>
  <c r="AC1328" i="3" s="1"/>
  <c r="Z1298" i="3"/>
  <c r="AA1327" i="3"/>
  <c r="AB1327" i="3" s="1"/>
  <c r="AC1327" i="3" s="1"/>
  <c r="AA1326" i="3"/>
  <c r="Z1296" i="3"/>
  <c r="AA1325" i="3"/>
  <c r="Z1295" i="3"/>
  <c r="AA1324" i="3"/>
  <c r="Z1294" i="3"/>
  <c r="AA1323" i="3"/>
  <c r="AA1322" i="3"/>
  <c r="AA1321" i="3"/>
  <c r="AA1320" i="3"/>
  <c r="AB1320" i="3" s="1"/>
  <c r="AC1320" i="3" s="1"/>
  <c r="Z1292" i="3"/>
  <c r="AA1319" i="3"/>
  <c r="Z1291" i="3"/>
  <c r="AA1318" i="3"/>
  <c r="AB1318" i="3" s="1"/>
  <c r="AC1318" i="3" s="1"/>
  <c r="Z1290" i="3"/>
  <c r="AA1317" i="3"/>
  <c r="AB1317" i="3" s="1"/>
  <c r="AC1317" i="3" s="1"/>
  <c r="Z1317" i="3"/>
  <c r="AA1316" i="3"/>
  <c r="AB1316" i="3" s="1"/>
  <c r="AC1316" i="3" s="1"/>
  <c r="Z1288" i="3"/>
  <c r="AA1315" i="3"/>
  <c r="AB1315" i="3" s="1"/>
  <c r="AC1315" i="3" s="1"/>
  <c r="Z1315" i="3"/>
  <c r="Z1287" i="3"/>
  <c r="AA1314" i="3"/>
  <c r="AB1314" i="3" s="1"/>
  <c r="AC1314" i="3" s="1"/>
  <c r="Z1286" i="3"/>
  <c r="AA1313" i="3"/>
  <c r="Z1313" i="3"/>
  <c r="AA1312" i="3"/>
  <c r="Z1284" i="3"/>
  <c r="AA1311" i="3"/>
  <c r="Z1283" i="3"/>
  <c r="AA1310" i="3"/>
  <c r="AB1310" i="3" s="1"/>
  <c r="AC1310" i="3" s="1"/>
  <c r="Z1282" i="3"/>
  <c r="AA1309" i="3"/>
  <c r="AA1308" i="3"/>
  <c r="Z1280" i="3"/>
  <c r="AA1307" i="3"/>
  <c r="Z1279" i="3"/>
  <c r="AA1306" i="3"/>
  <c r="AB1306" i="3" s="1"/>
  <c r="AC1306" i="3" s="1"/>
  <c r="Z1278" i="3"/>
  <c r="AA1305" i="3"/>
  <c r="AB1305" i="3" s="1"/>
  <c r="AC1305" i="3" s="1"/>
  <c r="Z1305" i="3"/>
  <c r="Z1277" i="3"/>
  <c r="AA1304" i="3"/>
  <c r="AB1304" i="3" s="1"/>
  <c r="AC1304" i="3" s="1"/>
  <c r="Z1276" i="3"/>
  <c r="AA1303" i="3"/>
  <c r="AB1303" i="3" s="1"/>
  <c r="AC1303" i="3" s="1"/>
  <c r="Z1275" i="3"/>
  <c r="AA1302" i="3"/>
  <c r="AB1302" i="3" s="1"/>
  <c r="AC1302" i="3" s="1"/>
  <c r="Z1274" i="3"/>
  <c r="AA1301" i="3"/>
  <c r="AB1301" i="3" s="1"/>
  <c r="AC1301" i="3" s="1"/>
  <c r="Z1301" i="3"/>
  <c r="AA1300" i="3"/>
  <c r="Z1272" i="3"/>
  <c r="AA1299" i="3"/>
  <c r="Z1271" i="3"/>
  <c r="AA1298" i="3"/>
  <c r="Z1270" i="3"/>
  <c r="AA1297" i="3"/>
  <c r="AB1297" i="3" s="1"/>
  <c r="AC1297" i="3" s="1"/>
  <c r="Z1297" i="3"/>
  <c r="AA1296" i="3"/>
  <c r="Z1268" i="3"/>
  <c r="AA1295" i="3"/>
  <c r="AA1294" i="3"/>
  <c r="Z1266" i="3"/>
  <c r="AA1293" i="3"/>
  <c r="Z1293" i="3"/>
  <c r="Z1265" i="3"/>
  <c r="AA1292" i="3"/>
  <c r="AB1292" i="3" s="1"/>
  <c r="AC1292" i="3" s="1"/>
  <c r="Z1264" i="3"/>
  <c r="AA1291" i="3"/>
  <c r="AB1291" i="3" s="1"/>
  <c r="AC1291" i="3" s="1"/>
  <c r="AA1290" i="3"/>
  <c r="AB1290" i="3" s="1"/>
  <c r="AC1290" i="3" s="1"/>
  <c r="Z1262" i="3"/>
  <c r="AA1289" i="3"/>
  <c r="AB1289" i="3" s="1"/>
  <c r="AC1289" i="3" s="1"/>
  <c r="Z1289" i="3"/>
  <c r="Z1261" i="3"/>
  <c r="AA1288" i="3"/>
  <c r="AB1288" i="3" s="1"/>
  <c r="AC1288" i="3" s="1"/>
  <c r="Z1260" i="3"/>
  <c r="AA1287" i="3"/>
  <c r="Z1259" i="3"/>
  <c r="AA1286" i="3"/>
  <c r="AB1286" i="3" s="1"/>
  <c r="AC1286" i="3" s="1"/>
  <c r="Z1258" i="3"/>
  <c r="AA1285" i="3"/>
  <c r="AB1285" i="3" s="1"/>
  <c r="AC1285" i="3" s="1"/>
  <c r="Z1285" i="3"/>
  <c r="AA1284" i="3"/>
  <c r="Z1256" i="3"/>
  <c r="AA1283" i="3"/>
  <c r="Z1255" i="3"/>
  <c r="AA1282" i="3"/>
  <c r="AB1282" i="3" s="1"/>
  <c r="AC1282" i="3" s="1"/>
  <c r="Z1254" i="3"/>
  <c r="AA1281" i="3"/>
  <c r="AB1281" i="3" s="1"/>
  <c r="AC1281" i="3" s="1"/>
  <c r="Z1281" i="3"/>
  <c r="AA1280" i="3"/>
  <c r="Z1252" i="3"/>
  <c r="AA1279" i="3"/>
  <c r="AB1279" i="3" s="1"/>
  <c r="AC1279" i="3" s="1"/>
  <c r="AA1278" i="3"/>
  <c r="AB1278" i="3" s="1"/>
  <c r="AC1278" i="3" s="1"/>
  <c r="Z1250" i="3"/>
  <c r="AA1277" i="3"/>
  <c r="AB1277" i="3" s="1"/>
  <c r="AC1277" i="3" s="1"/>
  <c r="Z1249" i="3"/>
  <c r="AA1276" i="3"/>
  <c r="AB1276" i="3" s="1"/>
  <c r="AC1276" i="3" s="1"/>
  <c r="Z1248" i="3"/>
  <c r="AA1275" i="3"/>
  <c r="AB1275" i="3" s="1"/>
  <c r="AC1275" i="3" s="1"/>
  <c r="AA1274" i="3"/>
  <c r="AB1274" i="3" s="1"/>
  <c r="AC1274" i="3" s="1"/>
  <c r="Z1246" i="3"/>
  <c r="AA1273" i="3"/>
  <c r="AB1273" i="3" s="1"/>
  <c r="AC1273" i="3" s="1"/>
  <c r="Z1273" i="3"/>
  <c r="Z1245" i="3"/>
  <c r="AA1272" i="3"/>
  <c r="Z1244" i="3"/>
  <c r="AA1271" i="3"/>
  <c r="Z1243" i="3"/>
  <c r="AA1270" i="3"/>
  <c r="AB1270" i="3" s="1"/>
  <c r="AC1270" i="3" s="1"/>
  <c r="Z1242" i="3"/>
  <c r="AA1269" i="3"/>
  <c r="AB1269" i="3" s="1"/>
  <c r="AC1269" i="3" s="1"/>
  <c r="Z1269" i="3"/>
  <c r="AA1268" i="3"/>
  <c r="Z1240" i="3"/>
  <c r="AA1267" i="3"/>
  <c r="Z1267" i="3"/>
  <c r="Z1239" i="3"/>
  <c r="AA1266" i="3"/>
  <c r="AB1266" i="3" s="1"/>
  <c r="AC1266" i="3" s="1"/>
  <c r="Z1238" i="3"/>
  <c r="AA1265" i="3"/>
  <c r="AB1265" i="3" s="1"/>
  <c r="AC1265" i="3" s="1"/>
  <c r="Z1237" i="3"/>
  <c r="AA1264" i="3"/>
  <c r="AB1264" i="3" s="1"/>
  <c r="AC1264" i="3" s="1"/>
  <c r="Z1236" i="3"/>
  <c r="AA1263" i="3"/>
  <c r="AB1263" i="3" s="1"/>
  <c r="AC1263" i="3" s="1"/>
  <c r="Z1263" i="3"/>
  <c r="Z1235" i="3"/>
  <c r="AA1262" i="3"/>
  <c r="AB1262" i="3" s="1"/>
  <c r="AC1262" i="3" s="1"/>
  <c r="Z1234" i="3"/>
  <c r="AA1261" i="3"/>
  <c r="Z1233" i="3"/>
  <c r="AA1260" i="3"/>
  <c r="Z1232" i="3"/>
  <c r="AA1259" i="3"/>
  <c r="Z1231" i="3"/>
  <c r="AA1258" i="3"/>
  <c r="AB1258" i="3" s="1"/>
  <c r="AC1258" i="3" s="1"/>
  <c r="Z1230" i="3"/>
  <c r="AA1257" i="3"/>
  <c r="Z1257" i="3"/>
  <c r="Z1229" i="3"/>
  <c r="AA1256" i="3"/>
  <c r="Z1228" i="3"/>
  <c r="AA1255" i="3"/>
  <c r="Z1227" i="3"/>
  <c r="AA1254" i="3"/>
  <c r="Z1226" i="3"/>
  <c r="AA1253" i="3"/>
  <c r="AB1253" i="3" s="1"/>
  <c r="AC1253" i="3" s="1"/>
  <c r="Z1253" i="3"/>
  <c r="Z1225" i="3"/>
  <c r="AA1252" i="3"/>
  <c r="AB1252" i="3" s="1"/>
  <c r="AC1252" i="3" s="1"/>
  <c r="Z1224" i="3"/>
  <c r="AA1251" i="3"/>
  <c r="AB1251" i="3" s="1"/>
  <c r="AC1251" i="3" s="1"/>
  <c r="Z1251" i="3"/>
  <c r="Z1223" i="3"/>
  <c r="AA1250" i="3"/>
  <c r="AB1250" i="3" s="1"/>
  <c r="AC1250" i="3" s="1"/>
  <c r="Z1222" i="3"/>
  <c r="AA1249" i="3"/>
  <c r="AB1249" i="3" s="1"/>
  <c r="AC1249" i="3" s="1"/>
  <c r="AA1248" i="3"/>
  <c r="AB1248" i="3" s="1"/>
  <c r="AC1248" i="3" s="1"/>
  <c r="Z1220" i="3"/>
  <c r="AA1247" i="3"/>
  <c r="AB1247" i="3" s="1"/>
  <c r="AC1247" i="3" s="1"/>
  <c r="Z1247" i="3"/>
  <c r="Z1219" i="3"/>
  <c r="AA1246" i="3"/>
  <c r="AB1246" i="3" s="1"/>
  <c r="AC1246" i="3" s="1"/>
  <c r="Z1218" i="3"/>
  <c r="AA1245" i="3"/>
  <c r="Z1217" i="3"/>
  <c r="AA1244" i="3"/>
  <c r="Z1216" i="3"/>
  <c r="AA1243" i="3"/>
  <c r="Z1215" i="3"/>
  <c r="AA1242" i="3"/>
  <c r="Z1214" i="3"/>
  <c r="AA1241" i="3"/>
  <c r="Z1241" i="3"/>
  <c r="Z1213" i="3"/>
  <c r="AA1240" i="3"/>
  <c r="AB1240" i="3" s="1"/>
  <c r="AC1240" i="3" s="1"/>
  <c r="Z1212" i="3"/>
  <c r="AA1239" i="3"/>
  <c r="AB1239" i="3" s="1"/>
  <c r="AC1239" i="3" s="1"/>
  <c r="Z1211" i="3"/>
  <c r="AA1238" i="3"/>
  <c r="AB1238" i="3" s="1"/>
  <c r="AC1238" i="3" s="1"/>
  <c r="Z1210" i="3"/>
  <c r="AA1237" i="3"/>
  <c r="AB1237" i="3" s="1"/>
  <c r="AC1237" i="3" s="1"/>
  <c r="Z1209" i="3"/>
  <c r="AA1236" i="3"/>
  <c r="AB1236" i="3" s="1"/>
  <c r="AC1236" i="3" s="1"/>
  <c r="Z1208" i="3"/>
  <c r="AA1235" i="3"/>
  <c r="AB1235" i="3" s="1"/>
  <c r="AC1235" i="3" s="1"/>
  <c r="Z1207" i="3"/>
  <c r="AA1234" i="3"/>
  <c r="AA1233" i="3"/>
  <c r="AA1232" i="3"/>
  <c r="AB1232" i="3" s="1"/>
  <c r="AC1232" i="3" s="1"/>
  <c r="Z1206" i="3"/>
  <c r="AA1231" i="3"/>
  <c r="AB1231" i="3" s="1"/>
  <c r="AC1231" i="3" s="1"/>
  <c r="AA1230" i="3"/>
  <c r="AB1230" i="3" s="1"/>
  <c r="AC1230" i="3" s="1"/>
  <c r="Z1204" i="3"/>
  <c r="AA1229" i="3"/>
  <c r="AA1228" i="3"/>
  <c r="Z1202" i="3"/>
  <c r="AA1227" i="3"/>
  <c r="AB1227" i="3" s="1"/>
  <c r="AC1227" i="3" s="1"/>
  <c r="AA1226" i="3"/>
  <c r="AB1226" i="3" s="1"/>
  <c r="AC1226" i="3" s="1"/>
  <c r="Z1200" i="3"/>
  <c r="AA1225" i="3"/>
  <c r="AB1225" i="3" s="1"/>
  <c r="AC1225" i="3" s="1"/>
  <c r="Z1199" i="3"/>
  <c r="AA1224" i="3"/>
  <c r="AB1224" i="3" s="1"/>
  <c r="AC1224" i="3" s="1"/>
  <c r="Z1198" i="3"/>
  <c r="AA1223" i="3"/>
  <c r="AB1223" i="3" s="1"/>
  <c r="AC1223" i="3" s="1"/>
  <c r="Z1197" i="3"/>
  <c r="AA1222" i="3"/>
  <c r="AB1222" i="3" s="1"/>
  <c r="AC1222" i="3" s="1"/>
  <c r="Z1196" i="3"/>
  <c r="AA1221" i="3"/>
  <c r="Z1221" i="3"/>
  <c r="Z1195" i="3"/>
  <c r="AA1220" i="3"/>
  <c r="AB1220" i="3" s="1"/>
  <c r="AC1220" i="3" s="1"/>
  <c r="Z1194" i="3"/>
  <c r="AA1219" i="3"/>
  <c r="AB1219" i="3" s="1"/>
  <c r="AC1219" i="3" s="1"/>
  <c r="Z1193" i="3"/>
  <c r="AA1218" i="3"/>
  <c r="AB1218" i="3" s="1"/>
  <c r="AC1218" i="3" s="1"/>
  <c r="Z1192" i="3"/>
  <c r="AA1217" i="3"/>
  <c r="Z1191" i="3"/>
  <c r="AA1216" i="3"/>
  <c r="Z1190" i="3"/>
  <c r="AA1215" i="3"/>
  <c r="AB1215" i="3" s="1"/>
  <c r="AC1215" i="3" s="1"/>
  <c r="AA1214" i="3"/>
  <c r="AB1214" i="3" s="1"/>
  <c r="AC1214" i="3" s="1"/>
  <c r="Z1188" i="3"/>
  <c r="AA1213" i="3"/>
  <c r="AB1213" i="3" s="1"/>
  <c r="AC1213" i="3" s="1"/>
  <c r="Z1187" i="3"/>
  <c r="AA1212" i="3"/>
  <c r="AB1212" i="3" s="1"/>
  <c r="AC1212" i="3" s="1"/>
  <c r="Z1186" i="3"/>
  <c r="AA1211" i="3"/>
  <c r="AB1211" i="3" s="1"/>
  <c r="AC1211" i="3" s="1"/>
  <c r="AA1210" i="3"/>
  <c r="AB1210" i="3" s="1"/>
  <c r="AC1210" i="3" s="1"/>
  <c r="Z1184" i="3"/>
  <c r="AA1209" i="3"/>
  <c r="Z1183" i="3"/>
  <c r="AA1208" i="3"/>
  <c r="AB1208" i="3" s="1"/>
  <c r="AC1208" i="3" s="1"/>
  <c r="Z1182" i="3"/>
  <c r="AA1207" i="3"/>
  <c r="AB1207" i="3" s="1"/>
  <c r="AC1207" i="3" s="1"/>
  <c r="AA1206" i="3"/>
  <c r="AB1206" i="3" s="1"/>
  <c r="AC1206" i="3" s="1"/>
  <c r="Z1180" i="3"/>
  <c r="AA1205" i="3"/>
  <c r="Z1205" i="3"/>
  <c r="AA1204" i="3"/>
  <c r="Z1178" i="3"/>
  <c r="AA1203" i="3"/>
  <c r="AB1203" i="3" s="1"/>
  <c r="AC1203" i="3" s="1"/>
  <c r="Z1203" i="3"/>
  <c r="AA1202" i="3"/>
  <c r="AB1202" i="3" s="1"/>
  <c r="AC1202" i="3" s="1"/>
  <c r="Z1176" i="3"/>
  <c r="AA1201" i="3"/>
  <c r="AB1201" i="3" s="1"/>
  <c r="AC1201" i="3" s="1"/>
  <c r="Z1201" i="3"/>
  <c r="AA1200" i="3"/>
  <c r="AB1200" i="3" s="1"/>
  <c r="AC1200" i="3" s="1"/>
  <c r="Z1174" i="3"/>
  <c r="AA1199" i="3"/>
  <c r="AB1199" i="3" s="1"/>
  <c r="AC1199" i="3" s="1"/>
  <c r="AA1198" i="3"/>
  <c r="AB1198" i="3" s="1"/>
  <c r="AC1198" i="3" s="1"/>
  <c r="Z1172" i="3"/>
  <c r="AA1197" i="3"/>
  <c r="AB1197" i="3" s="1"/>
  <c r="AC1197" i="3" s="1"/>
  <c r="AA1196" i="3"/>
  <c r="AB1196" i="3" s="1"/>
  <c r="AC1196" i="3" s="1"/>
  <c r="Z1170" i="3"/>
  <c r="AA1195" i="3"/>
  <c r="AB1195" i="3" s="1"/>
  <c r="AC1195" i="3" s="1"/>
  <c r="AA1194" i="3"/>
  <c r="AB1194" i="3" s="1"/>
  <c r="AC1194" i="3" s="1"/>
  <c r="Z1168" i="3"/>
  <c r="AA1193" i="3"/>
  <c r="AA1192" i="3"/>
  <c r="Z1166" i="3"/>
  <c r="AA1191" i="3"/>
  <c r="AB1191" i="3" s="1"/>
  <c r="AC1191" i="3" s="1"/>
  <c r="AA1190" i="3"/>
  <c r="AB1190" i="3" s="1"/>
  <c r="AC1190" i="3" s="1"/>
  <c r="Z1164" i="3"/>
  <c r="AA1189" i="3"/>
  <c r="Z1189" i="3"/>
  <c r="AA1188" i="3"/>
  <c r="AB1188" i="3" s="1"/>
  <c r="AC1188" i="3" s="1"/>
  <c r="Z1162" i="3"/>
  <c r="AA1187" i="3"/>
  <c r="AB1187" i="3" s="1"/>
  <c r="AC1187" i="3" s="1"/>
  <c r="AA1186" i="3"/>
  <c r="AB1186" i="3" s="1"/>
  <c r="AC1186" i="3" s="1"/>
  <c r="Z1160" i="3"/>
  <c r="AA1185" i="3"/>
  <c r="AB1185" i="3" s="1"/>
  <c r="AC1185" i="3" s="1"/>
  <c r="Z1185" i="3"/>
  <c r="AA1184" i="3"/>
  <c r="AB1184" i="3" s="1"/>
  <c r="AC1184" i="3" s="1"/>
  <c r="Z1158" i="3"/>
  <c r="AA1183" i="3"/>
  <c r="AB1183" i="3" s="1"/>
  <c r="AC1183" i="3" s="1"/>
  <c r="AA1182" i="3"/>
  <c r="Z1156" i="3"/>
  <c r="AA1181" i="3"/>
  <c r="Z1181" i="3"/>
  <c r="AA1180" i="3"/>
  <c r="Z1154" i="3"/>
  <c r="AA1179" i="3"/>
  <c r="AB1179" i="3" s="1"/>
  <c r="AC1179" i="3" s="1"/>
  <c r="Z1179" i="3"/>
  <c r="AA1178" i="3"/>
  <c r="Z1152" i="3"/>
  <c r="AA1177" i="3"/>
  <c r="Z1177" i="3"/>
  <c r="AA1176" i="3"/>
  <c r="AB1176" i="3" s="1"/>
  <c r="AC1176" i="3" s="1"/>
  <c r="Z1150" i="3"/>
  <c r="AA1175" i="3"/>
  <c r="AB1175" i="3" s="1"/>
  <c r="AC1175" i="3" s="1"/>
  <c r="Z1175" i="3"/>
  <c r="AA1174" i="3"/>
  <c r="AB1174" i="3" s="1"/>
  <c r="AC1174" i="3" s="1"/>
  <c r="Z1148" i="3"/>
  <c r="AA1173" i="3"/>
  <c r="AB1173" i="3" s="1"/>
  <c r="AC1173" i="3" s="1"/>
  <c r="Z1173" i="3"/>
  <c r="AA1172" i="3"/>
  <c r="AB1172" i="3" s="1"/>
  <c r="AC1172" i="3" s="1"/>
  <c r="Z1146" i="3"/>
  <c r="AA1171" i="3"/>
  <c r="AB1171" i="3" s="1"/>
  <c r="AC1171" i="3" s="1"/>
  <c r="Z1171" i="3"/>
  <c r="AA1170" i="3"/>
  <c r="Z1144" i="3"/>
  <c r="AA1169" i="3"/>
  <c r="Z1169" i="3"/>
  <c r="AA1168" i="3"/>
  <c r="Z1142" i="3"/>
  <c r="AA1167" i="3"/>
  <c r="AB1167" i="3" s="1"/>
  <c r="AC1167" i="3" s="1"/>
  <c r="Z1167" i="3"/>
  <c r="Z1141" i="3"/>
  <c r="AA1166" i="3"/>
  <c r="Z1140" i="3"/>
  <c r="AA1165" i="3"/>
  <c r="Z1165" i="3"/>
  <c r="Z1139" i="3"/>
  <c r="AA1164" i="3"/>
  <c r="AB1164" i="3" s="1"/>
  <c r="AC1164" i="3" s="1"/>
  <c r="Z1138" i="3"/>
  <c r="AA1163" i="3"/>
  <c r="Z1163" i="3"/>
  <c r="Z1137" i="3"/>
  <c r="AA1162" i="3"/>
  <c r="AB1162" i="3" s="1"/>
  <c r="AC1162" i="3" s="1"/>
  <c r="Z1136" i="3"/>
  <c r="AA1161" i="3"/>
  <c r="AB1161" i="3" s="1"/>
  <c r="AC1161" i="3" s="1"/>
  <c r="Z1161" i="3"/>
  <c r="Z1135" i="3"/>
  <c r="AA1160" i="3"/>
  <c r="AB1160" i="3" s="1"/>
  <c r="AC1160" i="3" s="1"/>
  <c r="Z1134" i="3"/>
  <c r="AA1159" i="3"/>
  <c r="AB1159" i="3" s="1"/>
  <c r="AC1159" i="3" s="1"/>
  <c r="Z1159" i="3"/>
  <c r="Z1133" i="3"/>
  <c r="AA1158" i="3"/>
  <c r="AB1158" i="3" s="1"/>
  <c r="AC1158" i="3" s="1"/>
  <c r="Z1132" i="3"/>
  <c r="AA1157" i="3"/>
  <c r="Z1157" i="3"/>
  <c r="AA1156" i="3"/>
  <c r="Z1130" i="3"/>
  <c r="AA1155" i="3"/>
  <c r="AB1155" i="3" s="1"/>
  <c r="AC1155" i="3" s="1"/>
  <c r="Z1155" i="3"/>
  <c r="AA1154" i="3"/>
  <c r="Z1128" i="3"/>
  <c r="AA1153" i="3"/>
  <c r="Z1153" i="3"/>
  <c r="AA1152" i="3"/>
  <c r="AB1152" i="3" s="1"/>
  <c r="AC1152" i="3" s="1"/>
  <c r="Z1126" i="3"/>
  <c r="AA1151" i="3"/>
  <c r="AB1151" i="3" s="1"/>
  <c r="AC1151" i="3" s="1"/>
  <c r="Z1151" i="3"/>
  <c r="Z1125" i="3"/>
  <c r="AA1150" i="3"/>
  <c r="AB1150" i="3" s="1"/>
  <c r="AC1150" i="3" s="1"/>
  <c r="Z1124" i="3"/>
  <c r="AA1149" i="3"/>
  <c r="AB1149" i="3" s="1"/>
  <c r="AC1149" i="3" s="1"/>
  <c r="Z1149" i="3"/>
  <c r="Z1123" i="3"/>
  <c r="AA1148" i="3"/>
  <c r="AB1148" i="3" s="1"/>
  <c r="AC1148" i="3" s="1"/>
  <c r="Z1122" i="3"/>
  <c r="AA1147" i="3"/>
  <c r="AB1147" i="3" s="1"/>
  <c r="AC1147" i="3" s="1"/>
  <c r="Z1147" i="3"/>
  <c r="Z1121" i="3"/>
  <c r="AA1146" i="3"/>
  <c r="AB1146" i="3" s="1"/>
  <c r="AC1146" i="3" s="1"/>
  <c r="AA1145" i="3"/>
  <c r="AB1145" i="3" s="1"/>
  <c r="AC1145" i="3" s="1"/>
  <c r="Z1145" i="3"/>
  <c r="AA1144" i="3"/>
  <c r="Z1120" i="3"/>
  <c r="AA1143" i="3"/>
  <c r="AB1143" i="3" s="1"/>
  <c r="AC1143" i="3" s="1"/>
  <c r="Z1143" i="3"/>
  <c r="Z1119" i="3"/>
  <c r="AA1142" i="3"/>
  <c r="Z1118" i="3"/>
  <c r="AA1141" i="3"/>
  <c r="AA1140" i="3"/>
  <c r="AB1140" i="3" s="1"/>
  <c r="AC1140" i="3" s="1"/>
  <c r="Z1116" i="3"/>
  <c r="AA1139" i="3"/>
  <c r="AB1139" i="3" s="1"/>
  <c r="AC1139" i="3" s="1"/>
  <c r="Z1115" i="3"/>
  <c r="AA1138" i="3"/>
  <c r="AB1138" i="3" s="1"/>
  <c r="AC1138" i="3" s="1"/>
  <c r="Z1114" i="3"/>
  <c r="AA1137" i="3"/>
  <c r="AB1137" i="3" s="1"/>
  <c r="AC1137" i="3" s="1"/>
  <c r="AA1136" i="3"/>
  <c r="AB1136" i="3" s="1"/>
  <c r="AC1136" i="3" s="1"/>
  <c r="Z1112" i="3"/>
  <c r="AA1135" i="3"/>
  <c r="AB1135" i="3" s="1"/>
  <c r="AC1135" i="3" s="1"/>
  <c r="Z1111" i="3"/>
  <c r="AA1134" i="3"/>
  <c r="AB1134" i="3" s="1"/>
  <c r="AC1134" i="3" s="1"/>
  <c r="Z1110" i="3"/>
  <c r="AA1133" i="3"/>
  <c r="AB1133" i="3" s="1"/>
  <c r="AC1133" i="3" s="1"/>
  <c r="AA1132" i="3"/>
  <c r="AB1132" i="3" s="1"/>
  <c r="AC1132" i="3" s="1"/>
  <c r="Z1108" i="3"/>
  <c r="AA1131" i="3"/>
  <c r="AB1131" i="3" s="1"/>
  <c r="AC1131" i="3" s="1"/>
  <c r="Z1131" i="3"/>
  <c r="Z1107" i="3"/>
  <c r="AA1130" i="3"/>
  <c r="AB1130" i="3" s="1"/>
  <c r="AC1130" i="3" s="1"/>
  <c r="Z1106" i="3"/>
  <c r="AA1129" i="3"/>
  <c r="Z1129" i="3"/>
  <c r="AA1128" i="3"/>
  <c r="Z1104" i="3"/>
  <c r="AA1127" i="3"/>
  <c r="Z1127" i="3"/>
  <c r="Z1103" i="3"/>
  <c r="AA1126" i="3"/>
  <c r="Z1102" i="3"/>
  <c r="AA1125" i="3"/>
  <c r="AB1125" i="3" s="1"/>
  <c r="AC1125" i="3" s="1"/>
  <c r="Z1101" i="3"/>
  <c r="AA1124" i="3"/>
  <c r="Z1100" i="3"/>
  <c r="AA1123" i="3"/>
  <c r="AB1123" i="3" s="1"/>
  <c r="AC1123" i="3" s="1"/>
  <c r="AA1122" i="3"/>
  <c r="AB1122" i="3" s="1"/>
  <c r="AC1122" i="3" s="1"/>
  <c r="Z1098" i="3"/>
  <c r="AA1121" i="3"/>
  <c r="AB1121" i="3" s="1"/>
  <c r="AC1121" i="3" s="1"/>
  <c r="AA1120" i="3"/>
  <c r="AB1120" i="3" s="1"/>
  <c r="AC1120" i="3" s="1"/>
  <c r="Z1096" i="3"/>
  <c r="AA1119" i="3"/>
  <c r="AB1119" i="3" s="1"/>
  <c r="AC1119" i="3" s="1"/>
  <c r="Z1095" i="3"/>
  <c r="AA1118" i="3"/>
  <c r="AB1118" i="3" s="1"/>
  <c r="AC1118" i="3" s="1"/>
  <c r="Z1094" i="3"/>
  <c r="AA1117" i="3"/>
  <c r="Z1117" i="3"/>
  <c r="AA1116" i="3"/>
  <c r="Z1092" i="3"/>
  <c r="AA1115" i="3"/>
  <c r="Z1091" i="3"/>
  <c r="AA1114" i="3"/>
  <c r="AB1114" i="3" s="1"/>
  <c r="AC1114" i="3" s="1"/>
  <c r="Z1090" i="3"/>
  <c r="AA1113" i="3"/>
  <c r="Z1113" i="3"/>
  <c r="AA1112" i="3"/>
  <c r="Z1088" i="3"/>
  <c r="AA1111" i="3"/>
  <c r="AB1111" i="3" s="1"/>
  <c r="AC1111" i="3" s="1"/>
  <c r="Z1087" i="3"/>
  <c r="AA1110" i="3"/>
  <c r="AB1110" i="3" s="1"/>
  <c r="AC1110" i="3" s="1"/>
  <c r="Z1086" i="3"/>
  <c r="AA1109" i="3"/>
  <c r="AB1109" i="3" s="1"/>
  <c r="AC1109" i="3" s="1"/>
  <c r="Z1109" i="3"/>
  <c r="Z1085" i="3"/>
  <c r="AA1108" i="3"/>
  <c r="AB1108" i="3" s="1"/>
  <c r="AC1108" i="3" s="1"/>
  <c r="Z1084" i="3"/>
  <c r="AA1107" i="3"/>
  <c r="AB1107" i="3" s="1"/>
  <c r="AC1107" i="3" s="1"/>
  <c r="AA1106" i="3"/>
  <c r="AB1106" i="3" s="1"/>
  <c r="AC1106" i="3" s="1"/>
  <c r="Z1082" i="3"/>
  <c r="AA1105" i="3"/>
  <c r="Z1105" i="3"/>
  <c r="Z1081" i="3"/>
  <c r="AA1104" i="3"/>
  <c r="Z1080" i="3"/>
  <c r="AA1103" i="3"/>
  <c r="AA1102" i="3"/>
  <c r="AB1102" i="3" s="1"/>
  <c r="AC1102" i="3" s="1"/>
  <c r="Z1078" i="3"/>
  <c r="AA1101" i="3"/>
  <c r="AA1100" i="3"/>
  <c r="Z1076" i="3"/>
  <c r="AA1099" i="3"/>
  <c r="AB1099" i="3" s="1"/>
  <c r="AC1099" i="3" s="1"/>
  <c r="Z1099" i="3"/>
  <c r="Z1075" i="3"/>
  <c r="AA1098" i="3"/>
  <c r="AB1098" i="3" s="1"/>
  <c r="AC1098" i="3" s="1"/>
  <c r="Z1074" i="3"/>
  <c r="AA1097" i="3"/>
  <c r="AB1097" i="3" s="1"/>
  <c r="AC1097" i="3" s="1"/>
  <c r="Z1097" i="3"/>
  <c r="AA1096" i="3"/>
  <c r="AB1096" i="3" s="1"/>
  <c r="AC1096" i="3" s="1"/>
  <c r="Z1072" i="3"/>
  <c r="AA1095" i="3"/>
  <c r="AB1095" i="3" s="1"/>
  <c r="AC1095" i="3" s="1"/>
  <c r="Z1071" i="3"/>
  <c r="AA1094" i="3"/>
  <c r="AB1094" i="3" s="1"/>
  <c r="AC1094" i="3" s="1"/>
  <c r="Z1070" i="3"/>
  <c r="AA1093" i="3"/>
  <c r="AB1093" i="3" s="1"/>
  <c r="AC1093" i="3" s="1"/>
  <c r="Z1093" i="3"/>
  <c r="Z1069" i="3"/>
  <c r="AA1092" i="3"/>
  <c r="Z1068" i="3"/>
  <c r="AA1091" i="3"/>
  <c r="AB1091" i="3" s="1"/>
  <c r="AC1091" i="3" s="1"/>
  <c r="AA1090" i="3"/>
  <c r="AB1090" i="3" s="1"/>
  <c r="AC1090" i="3" s="1"/>
  <c r="Z1066" i="3"/>
  <c r="AA1089" i="3"/>
  <c r="Z1089" i="3"/>
  <c r="AA1088" i="3"/>
  <c r="AB1088" i="3" s="1"/>
  <c r="AC1088" i="3" s="1"/>
  <c r="Z1064" i="3"/>
  <c r="AA1087" i="3"/>
  <c r="Z1063" i="3"/>
  <c r="AA1086" i="3"/>
  <c r="Z1062" i="3"/>
  <c r="AA1085" i="3"/>
  <c r="AA1084" i="3"/>
  <c r="AB1084" i="3" s="1"/>
  <c r="AC1084" i="3" s="1"/>
  <c r="Z1060" i="3"/>
  <c r="AA1083" i="3"/>
  <c r="AB1083" i="3" s="1"/>
  <c r="AC1083" i="3" s="1"/>
  <c r="Z1083" i="3"/>
  <c r="Z1059" i="3"/>
  <c r="AA1082" i="3"/>
  <c r="AB1082" i="3" s="1"/>
  <c r="AC1082" i="3" s="1"/>
  <c r="Z1058" i="3"/>
  <c r="AA1081" i="3"/>
  <c r="AB1081" i="3" s="1"/>
  <c r="AC1081" i="3" s="1"/>
  <c r="Z1057" i="3"/>
  <c r="AA1080" i="3"/>
  <c r="AB1080" i="3" s="1"/>
  <c r="AC1080" i="3" s="1"/>
  <c r="Z1056" i="3"/>
  <c r="AA1079" i="3"/>
  <c r="AB1079" i="3" s="1"/>
  <c r="AC1079" i="3" s="1"/>
  <c r="Z1079" i="3"/>
  <c r="Z1055" i="3"/>
  <c r="AA1078" i="3"/>
  <c r="Z1054" i="3"/>
  <c r="AA1077" i="3"/>
  <c r="AB1077" i="3" s="1"/>
  <c r="AC1077" i="3" s="1"/>
  <c r="Z1077" i="3"/>
  <c r="Z1053" i="3"/>
  <c r="AA1076" i="3"/>
  <c r="AB1076" i="3" s="1"/>
  <c r="AC1076" i="3" s="1"/>
  <c r="Z1052" i="3"/>
  <c r="AA1075" i="3"/>
  <c r="Z1051" i="3"/>
  <c r="AA1074" i="3"/>
  <c r="Z1050" i="3"/>
  <c r="AA1073" i="3"/>
  <c r="AB1073" i="3" s="1"/>
  <c r="AC1073" i="3" s="1"/>
  <c r="Z1073" i="3"/>
  <c r="AA1072" i="3"/>
  <c r="Z1048" i="3"/>
  <c r="AA1071" i="3"/>
  <c r="AB1071" i="3" s="1"/>
  <c r="AC1071" i="3" s="1"/>
  <c r="Z1047" i="3"/>
  <c r="AA1070" i="3"/>
  <c r="AB1070" i="3" s="1"/>
  <c r="AC1070" i="3" s="1"/>
  <c r="Z1046" i="3"/>
  <c r="AA1069" i="3"/>
  <c r="AB1069" i="3" s="1"/>
  <c r="AC1069" i="3" s="1"/>
  <c r="AA1068" i="3"/>
  <c r="AB1068" i="3" s="1"/>
  <c r="AC1068" i="3" s="1"/>
  <c r="Z1044" i="3"/>
  <c r="AA1067" i="3"/>
  <c r="AB1067" i="3" s="1"/>
  <c r="AC1067" i="3" s="1"/>
  <c r="Z1067" i="3"/>
  <c r="Z1043" i="3"/>
  <c r="AA1066" i="3"/>
  <c r="Z1042" i="3"/>
  <c r="AA1065" i="3"/>
  <c r="Z1065" i="3"/>
  <c r="Z1041" i="3"/>
  <c r="AA1064" i="3"/>
  <c r="AB1064" i="3" s="1"/>
  <c r="AC1064" i="3" s="1"/>
  <c r="Z1040" i="3"/>
  <c r="AA1063" i="3"/>
  <c r="AB1063" i="3" s="1"/>
  <c r="AC1063" i="3" s="1"/>
  <c r="Z1039" i="3"/>
  <c r="AA1062" i="3"/>
  <c r="Z1038" i="3"/>
  <c r="AA1061" i="3"/>
  <c r="AB1061" i="3" s="1"/>
  <c r="AC1061" i="3" s="1"/>
  <c r="Z1061" i="3"/>
  <c r="Z1037" i="3"/>
  <c r="AA1060" i="3"/>
  <c r="Z1036" i="3"/>
  <c r="AA1059" i="3"/>
  <c r="Z1035" i="3"/>
  <c r="AA1058" i="3"/>
  <c r="AB1058" i="3" s="1"/>
  <c r="AC1058" i="3" s="1"/>
  <c r="AA1057" i="3"/>
  <c r="AB1057" i="3" s="1"/>
  <c r="AC1057" i="3" s="1"/>
  <c r="AA1056" i="3"/>
  <c r="AB1056" i="3" s="1"/>
  <c r="AC1056" i="3" s="1"/>
  <c r="Z1034" i="3"/>
  <c r="AA1055" i="3"/>
  <c r="AB1055" i="3" s="1"/>
  <c r="AC1055" i="3" s="1"/>
  <c r="Z1033" i="3"/>
  <c r="AA1054" i="3"/>
  <c r="AB1054" i="3" s="1"/>
  <c r="AC1054" i="3" s="1"/>
  <c r="Z1032" i="3"/>
  <c r="AA1053" i="3"/>
  <c r="AA1052" i="3"/>
  <c r="AB1052" i="3" s="1"/>
  <c r="AC1052" i="3" s="1"/>
  <c r="Z1030" i="3"/>
  <c r="AA1051" i="3"/>
  <c r="AB1051" i="3" s="1"/>
  <c r="AC1051" i="3" s="1"/>
  <c r="Z1029" i="3"/>
  <c r="AA1050" i="3"/>
  <c r="Z1028" i="3"/>
  <c r="AA1049" i="3"/>
  <c r="AB1049" i="3" s="1"/>
  <c r="AC1049" i="3" s="1"/>
  <c r="Z1049" i="3"/>
  <c r="AA1048" i="3"/>
  <c r="Z1026" i="3"/>
  <c r="AA1047" i="3"/>
  <c r="Z1025" i="3"/>
  <c r="AA1046" i="3"/>
  <c r="Z1024" i="3"/>
  <c r="AA1045" i="3"/>
  <c r="AB1045" i="3" s="1"/>
  <c r="AC1045" i="3" s="1"/>
  <c r="Z1045" i="3"/>
  <c r="Z1023" i="3"/>
  <c r="AA1044" i="3"/>
  <c r="AB1044" i="3" s="1"/>
  <c r="AC1044" i="3" s="1"/>
  <c r="Z1022" i="3"/>
  <c r="AA1043" i="3"/>
  <c r="AB1043" i="3" s="1"/>
  <c r="AC1043" i="3" s="1"/>
  <c r="Z1021" i="3"/>
  <c r="AA1042" i="3"/>
  <c r="AB1042" i="3" s="1"/>
  <c r="AC1042" i="3" s="1"/>
  <c r="Z1020" i="3"/>
  <c r="AA1041" i="3"/>
  <c r="AB1041" i="3" s="1"/>
  <c r="AC1041" i="3" s="1"/>
  <c r="Z1019" i="3"/>
  <c r="AA1040" i="3"/>
  <c r="Z1018" i="3"/>
  <c r="AA1039" i="3"/>
  <c r="Z1017" i="3"/>
  <c r="AA1038" i="3"/>
  <c r="AA1037" i="3"/>
  <c r="AB1037" i="3" s="1"/>
  <c r="AC1037" i="3" s="1"/>
  <c r="AA1036" i="3"/>
  <c r="AA1035" i="3"/>
  <c r="AB1035" i="3" s="1"/>
  <c r="AC1035" i="3" s="1"/>
  <c r="AA1034" i="3"/>
  <c r="Z1012" i="3"/>
  <c r="AA1033" i="3"/>
  <c r="AB1033" i="3" s="1"/>
  <c r="AC1033" i="3" s="1"/>
  <c r="Z1011" i="3"/>
  <c r="AA1032" i="3"/>
  <c r="AB1032" i="3" s="1"/>
  <c r="AC1032" i="3" s="1"/>
  <c r="Z1010" i="3"/>
  <c r="AA1031" i="3"/>
  <c r="AB1031" i="3" s="1"/>
  <c r="AC1031" i="3" s="1"/>
  <c r="Z1031" i="3"/>
  <c r="Z1009" i="3"/>
  <c r="AA1030" i="3"/>
  <c r="AB1030" i="3" s="1"/>
  <c r="AC1030" i="3" s="1"/>
  <c r="Z1008" i="3"/>
  <c r="AA1029" i="3"/>
  <c r="AB1029" i="3" s="1"/>
  <c r="AC1029" i="3" s="1"/>
  <c r="AA1028" i="3"/>
  <c r="AB1028" i="3" s="1"/>
  <c r="AC1028" i="3" s="1"/>
  <c r="Z1006" i="3"/>
  <c r="AA1027" i="3"/>
  <c r="AB1027" i="3" s="1"/>
  <c r="AC1027" i="3" s="1"/>
  <c r="Z1027" i="3"/>
  <c r="Z1005" i="3"/>
  <c r="AA1026" i="3"/>
  <c r="Z1004" i="3"/>
  <c r="AA1025" i="3"/>
  <c r="AB1025" i="3" s="1"/>
  <c r="AC1025" i="3" s="1"/>
  <c r="Z1003" i="3"/>
  <c r="AA1024" i="3"/>
  <c r="Z1002" i="3"/>
  <c r="AA1023" i="3"/>
  <c r="AB1023" i="3" s="1"/>
  <c r="AC1023" i="3" s="1"/>
  <c r="AA1022" i="3"/>
  <c r="AA1021" i="3"/>
  <c r="Z999" i="3"/>
  <c r="AA1020" i="3"/>
  <c r="Z998" i="3"/>
  <c r="AA1019" i="3"/>
  <c r="AB1019" i="3" s="1"/>
  <c r="AC1019" i="3" s="1"/>
  <c r="Z997" i="3"/>
  <c r="AA1018" i="3"/>
  <c r="AB1018" i="3" s="1"/>
  <c r="AC1018" i="3" s="1"/>
  <c r="AA1017" i="3"/>
  <c r="AB1017" i="3" s="1"/>
  <c r="AC1017" i="3" s="1"/>
  <c r="Z995" i="3"/>
  <c r="AA1016" i="3"/>
  <c r="AB1016" i="3" s="1"/>
  <c r="AC1016" i="3" s="1"/>
  <c r="Z1016" i="3"/>
  <c r="Z994" i="3"/>
  <c r="AA1015" i="3"/>
  <c r="AB1015" i="3" s="1"/>
  <c r="AC1015" i="3" s="1"/>
  <c r="Z1015" i="3"/>
  <c r="Z993" i="3"/>
  <c r="AA1014" i="3"/>
  <c r="Z1014" i="3"/>
  <c r="Z992" i="3"/>
  <c r="AA1013" i="3"/>
  <c r="Z1013" i="3"/>
  <c r="Z991" i="3"/>
  <c r="AA1012" i="3"/>
  <c r="AA1011" i="3"/>
  <c r="AB1011" i="3" s="1"/>
  <c r="AC1011" i="3" s="1"/>
  <c r="Z989" i="3"/>
  <c r="AA1010" i="3"/>
  <c r="Z988" i="3"/>
  <c r="AA1009" i="3"/>
  <c r="AB1009" i="3" s="1"/>
  <c r="AC1009" i="3" s="1"/>
  <c r="Z987" i="3"/>
  <c r="AA1008" i="3"/>
  <c r="AA1007" i="3"/>
  <c r="Z1007" i="3"/>
  <c r="Z985" i="3"/>
  <c r="AA1006" i="3"/>
  <c r="AB1006" i="3" s="1"/>
  <c r="AC1006" i="3" s="1"/>
  <c r="AA1005" i="3"/>
  <c r="AB1005" i="3" s="1"/>
  <c r="AC1005" i="3" s="1"/>
  <c r="Z983" i="3"/>
  <c r="AA1004" i="3"/>
  <c r="AB1004" i="3" s="1"/>
  <c r="AC1004" i="3" s="1"/>
  <c r="Z982" i="3"/>
  <c r="AA1003" i="3"/>
  <c r="AB1003" i="3" s="1"/>
  <c r="AC1003" i="3" s="1"/>
  <c r="Z981" i="3"/>
  <c r="AA1002" i="3"/>
  <c r="AB1002" i="3" s="1"/>
  <c r="AC1002" i="3" s="1"/>
  <c r="Z980" i="3"/>
  <c r="AA1001" i="3"/>
  <c r="AB1001" i="3" s="1"/>
  <c r="AC1001" i="3" s="1"/>
  <c r="Z1001" i="3"/>
  <c r="Z979" i="3"/>
  <c r="AA1000" i="3"/>
  <c r="Z1000" i="3"/>
  <c r="Z978" i="3"/>
  <c r="AA999" i="3"/>
  <c r="Z977" i="3"/>
  <c r="AA998" i="3"/>
  <c r="Z976" i="3"/>
  <c r="AA997" i="3"/>
  <c r="Z975" i="3"/>
  <c r="AA996" i="3"/>
  <c r="Z996" i="3"/>
  <c r="Z974" i="3"/>
  <c r="AA995" i="3"/>
  <c r="Z973" i="3"/>
  <c r="AA994" i="3"/>
  <c r="Z972" i="3"/>
  <c r="AA993" i="3"/>
  <c r="AB993" i="3" s="1"/>
  <c r="AC993" i="3" s="1"/>
  <c r="Z971" i="3"/>
  <c r="AA992" i="3"/>
  <c r="AB992" i="3" s="1"/>
  <c r="AC992" i="3" s="1"/>
  <c r="AA991" i="3"/>
  <c r="AB991" i="3" s="1"/>
  <c r="AC991" i="3" s="1"/>
  <c r="Z969" i="3"/>
  <c r="AA990" i="3"/>
  <c r="AB990" i="3" s="1"/>
  <c r="AC990" i="3" s="1"/>
  <c r="Z990" i="3"/>
  <c r="Z968" i="3"/>
  <c r="AA989" i="3"/>
  <c r="AB989" i="3" s="1"/>
  <c r="AC989" i="3" s="1"/>
  <c r="Z967" i="3"/>
  <c r="AA988" i="3"/>
  <c r="AA987" i="3"/>
  <c r="AB987" i="3" s="1"/>
  <c r="AC987" i="3" s="1"/>
  <c r="Z965" i="3"/>
  <c r="AA986" i="3"/>
  <c r="Z986" i="3"/>
  <c r="AA985" i="3"/>
  <c r="AB985" i="3" s="1"/>
  <c r="AC985" i="3" s="1"/>
  <c r="Z963" i="3"/>
  <c r="AA984" i="3"/>
  <c r="Z984" i="3"/>
  <c r="Z962" i="3"/>
  <c r="AA983" i="3"/>
  <c r="AB983" i="3" s="1"/>
  <c r="AC983" i="3" s="1"/>
  <c r="Z961" i="3"/>
  <c r="AA982" i="3"/>
  <c r="Z960" i="3"/>
  <c r="AA981" i="3"/>
  <c r="AB981" i="3" s="1"/>
  <c r="AC981" i="3" s="1"/>
  <c r="Z959" i="3"/>
  <c r="AA980" i="3"/>
  <c r="AB980" i="3" s="1"/>
  <c r="AC980" i="3" s="1"/>
  <c r="Z958" i="3"/>
  <c r="AA979" i="3"/>
  <c r="AB979" i="3" s="1"/>
  <c r="AC979" i="3" s="1"/>
  <c r="Z957" i="3"/>
  <c r="AA978" i="3"/>
  <c r="AB978" i="3" s="1"/>
  <c r="AC978" i="3" s="1"/>
  <c r="Z956" i="3"/>
  <c r="AA977" i="3"/>
  <c r="AB977" i="3" s="1"/>
  <c r="AC977" i="3" s="1"/>
  <c r="Z955" i="3"/>
  <c r="AA976" i="3"/>
  <c r="AB976" i="3" s="1"/>
  <c r="AC976" i="3" s="1"/>
  <c r="AA975" i="3"/>
  <c r="AB975" i="3" s="1"/>
  <c r="AC975" i="3" s="1"/>
  <c r="Z953" i="3"/>
  <c r="AA974" i="3"/>
  <c r="Z952" i="3"/>
  <c r="AA973" i="3"/>
  <c r="AB973" i="3" s="1"/>
  <c r="AC973" i="3" s="1"/>
  <c r="Z951" i="3"/>
  <c r="AA972" i="3"/>
  <c r="AA971" i="3"/>
  <c r="AB971" i="3" s="1"/>
  <c r="AC971" i="3" s="1"/>
  <c r="Z949" i="3"/>
  <c r="AA970" i="3"/>
  <c r="Z970" i="3"/>
  <c r="AA969" i="3"/>
  <c r="AB969" i="3" s="1"/>
  <c r="AC969" i="3" s="1"/>
  <c r="AA968" i="3"/>
  <c r="Z948" i="3"/>
  <c r="AA967" i="3"/>
  <c r="AB967" i="3" s="1"/>
  <c r="AC967" i="3" s="1"/>
  <c r="Z947" i="3"/>
  <c r="AA966" i="3"/>
  <c r="AB966" i="3" s="1"/>
  <c r="AC966" i="3" s="1"/>
  <c r="Z966" i="3"/>
  <c r="Z946" i="3"/>
  <c r="AA965" i="3"/>
  <c r="AB965" i="3" s="1"/>
  <c r="AC965" i="3" s="1"/>
  <c r="Z945" i="3"/>
  <c r="AA964" i="3"/>
  <c r="AB964" i="3" s="1"/>
  <c r="AC964" i="3" s="1"/>
  <c r="Z964" i="3"/>
  <c r="Z944" i="3"/>
  <c r="AA963" i="3"/>
  <c r="AB963" i="3" s="1"/>
  <c r="AC963" i="3" s="1"/>
  <c r="Z943" i="3"/>
  <c r="AA962" i="3"/>
  <c r="AB962" i="3" s="1"/>
  <c r="AC962" i="3" s="1"/>
  <c r="Z942" i="3"/>
  <c r="AA961" i="3"/>
  <c r="AB961" i="3" s="1"/>
  <c r="AC961" i="3" s="1"/>
  <c r="Z941" i="3"/>
  <c r="AA960" i="3"/>
  <c r="AA959" i="3"/>
  <c r="AB959" i="3" s="1"/>
  <c r="AC959" i="3" s="1"/>
  <c r="Z939" i="3"/>
  <c r="AA958" i="3"/>
  <c r="Z938" i="3"/>
  <c r="AA957" i="3"/>
  <c r="AB957" i="3" s="1"/>
  <c r="AC957" i="3" s="1"/>
  <c r="Z937" i="3"/>
  <c r="AA956" i="3"/>
  <c r="AA955" i="3"/>
  <c r="AB955" i="3" s="1"/>
  <c r="AC955" i="3" s="1"/>
  <c r="Z935" i="3"/>
  <c r="AA954" i="3"/>
  <c r="AB954" i="3" s="1"/>
  <c r="AC954" i="3" s="1"/>
  <c r="Z954" i="3"/>
  <c r="Z934" i="3"/>
  <c r="AA953" i="3"/>
  <c r="AB953" i="3" s="1"/>
  <c r="AC953" i="3" s="1"/>
  <c r="Z933" i="3"/>
  <c r="AA952" i="3"/>
  <c r="AB952" i="3" s="1"/>
  <c r="AC952" i="3" s="1"/>
  <c r="Z932" i="3"/>
  <c r="AA951" i="3"/>
  <c r="AB951" i="3" s="1"/>
  <c r="AC951" i="3" s="1"/>
  <c r="Z931" i="3"/>
  <c r="AA950" i="3"/>
  <c r="AB950" i="3" s="1"/>
  <c r="AC950" i="3" s="1"/>
  <c r="Z950" i="3"/>
  <c r="Z930" i="3"/>
  <c r="AA949" i="3"/>
  <c r="AB949" i="3" s="1"/>
  <c r="AC949" i="3" s="1"/>
  <c r="Z929" i="3"/>
  <c r="AA948" i="3"/>
  <c r="Z928" i="3"/>
  <c r="AA947" i="3"/>
  <c r="AB947" i="3" s="1"/>
  <c r="AC947" i="3" s="1"/>
  <c r="Z927" i="3"/>
  <c r="AA946" i="3"/>
  <c r="Z926" i="3"/>
  <c r="AA945" i="3"/>
  <c r="Z925" i="3"/>
  <c r="AA944" i="3"/>
  <c r="AA943" i="3"/>
  <c r="AB943" i="3" s="1"/>
  <c r="AC943" i="3" s="1"/>
  <c r="Z923" i="3"/>
  <c r="AA942" i="3"/>
  <c r="Z922" i="3"/>
  <c r="AA941" i="3"/>
  <c r="AB941" i="3" s="1"/>
  <c r="AC941" i="3" s="1"/>
  <c r="Z921" i="3"/>
  <c r="AA940" i="3"/>
  <c r="AB940" i="3" s="1"/>
  <c r="AC940" i="3" s="1"/>
  <c r="Z940" i="3"/>
  <c r="AA939" i="3"/>
  <c r="AB939" i="3" s="1"/>
  <c r="AC939" i="3" s="1"/>
  <c r="Z919" i="3"/>
  <c r="AA938" i="3"/>
  <c r="AB938" i="3" s="1"/>
  <c r="AC938" i="3" s="1"/>
  <c r="Z918" i="3"/>
  <c r="AA937" i="3"/>
  <c r="AB937" i="3" s="1"/>
  <c r="AC937" i="3" s="1"/>
  <c r="Z917" i="3"/>
  <c r="AA936" i="3"/>
  <c r="Z936" i="3"/>
  <c r="Z916" i="3"/>
  <c r="AA935" i="3"/>
  <c r="AB935" i="3" s="1"/>
  <c r="AC935" i="3" s="1"/>
  <c r="Z915" i="3"/>
  <c r="AA934" i="3"/>
  <c r="Z914" i="3"/>
  <c r="AA933" i="3"/>
  <c r="AB933" i="3" s="1"/>
  <c r="AC933" i="3" s="1"/>
  <c r="Z913" i="3"/>
  <c r="AA932" i="3"/>
  <c r="Z912" i="3"/>
  <c r="AA931" i="3"/>
  <c r="AB931" i="3" s="1"/>
  <c r="AC931" i="3" s="1"/>
  <c r="Z911" i="3"/>
  <c r="AA930" i="3"/>
  <c r="Z910" i="3"/>
  <c r="AA929" i="3"/>
  <c r="AB929" i="3" s="1"/>
  <c r="AC929" i="3" s="1"/>
  <c r="Z909" i="3"/>
  <c r="AA928" i="3"/>
  <c r="AB928" i="3" s="1"/>
  <c r="AC928" i="3" s="1"/>
  <c r="Z908" i="3"/>
  <c r="AA927" i="3"/>
  <c r="AB927" i="3" s="1"/>
  <c r="AC927" i="3" s="1"/>
  <c r="Z907" i="3"/>
  <c r="AA926" i="3"/>
  <c r="AB926" i="3" s="1"/>
  <c r="AC926" i="3" s="1"/>
  <c r="Z906" i="3"/>
  <c r="AA925" i="3"/>
  <c r="AB925" i="3" s="1"/>
  <c r="AC925" i="3" s="1"/>
  <c r="Z905" i="3"/>
  <c r="AA924" i="3"/>
  <c r="AB924" i="3" s="1"/>
  <c r="AC924" i="3" s="1"/>
  <c r="Z924" i="3"/>
  <c r="AA923" i="3"/>
  <c r="AB923" i="3" s="1"/>
  <c r="AC923" i="3" s="1"/>
  <c r="Z903" i="3"/>
  <c r="AA922" i="3"/>
  <c r="Z902" i="3"/>
  <c r="AA921" i="3"/>
  <c r="AB921" i="3" s="1"/>
  <c r="AC921" i="3" s="1"/>
  <c r="Z901" i="3"/>
  <c r="AA920" i="3"/>
  <c r="Z920" i="3"/>
  <c r="Z900" i="3"/>
  <c r="AA919" i="3"/>
  <c r="AB919" i="3" s="1"/>
  <c r="AC919" i="3" s="1"/>
  <c r="Z899" i="3"/>
  <c r="AA918" i="3"/>
  <c r="Z898" i="3"/>
  <c r="AA917" i="3"/>
  <c r="Z897" i="3"/>
  <c r="AA916" i="3"/>
  <c r="Z896" i="3"/>
  <c r="AA915" i="3"/>
  <c r="AB915" i="3" s="1"/>
  <c r="AC915" i="3" s="1"/>
  <c r="Z895" i="3"/>
  <c r="AA914" i="3"/>
  <c r="AB914" i="3" s="1"/>
  <c r="AC914" i="3" s="1"/>
  <c r="Z894" i="3"/>
  <c r="AA913" i="3"/>
  <c r="AB913" i="3" s="1"/>
  <c r="AC913" i="3" s="1"/>
  <c r="Z893" i="3"/>
  <c r="AA912" i="3"/>
  <c r="AB912" i="3" s="1"/>
  <c r="AC912" i="3" s="1"/>
  <c r="Z892" i="3"/>
  <c r="AA911" i="3"/>
  <c r="AB911" i="3" s="1"/>
  <c r="AC911" i="3" s="1"/>
  <c r="Z891" i="3"/>
  <c r="AA910" i="3"/>
  <c r="AB910" i="3" s="1"/>
  <c r="AC910" i="3" s="1"/>
  <c r="Z890" i="3"/>
  <c r="AA909" i="3"/>
  <c r="Z889" i="3"/>
  <c r="AA908" i="3"/>
  <c r="Z888" i="3"/>
  <c r="AA907" i="3"/>
  <c r="AB907" i="3" s="1"/>
  <c r="AC907" i="3" s="1"/>
  <c r="Z887" i="3"/>
  <c r="AA906" i="3"/>
  <c r="AA905" i="3"/>
  <c r="Z885" i="3"/>
  <c r="AA904" i="3"/>
  <c r="Z904" i="3"/>
  <c r="Z884" i="3"/>
  <c r="AA903" i="3"/>
  <c r="AB903" i="3" s="1"/>
  <c r="AC903" i="3" s="1"/>
  <c r="Z883" i="3"/>
  <c r="AA902" i="3"/>
  <c r="AB902" i="3" s="1"/>
  <c r="AC902" i="3" s="1"/>
  <c r="Z882" i="3"/>
  <c r="AA901" i="3"/>
  <c r="AB901" i="3" s="1"/>
  <c r="AC901" i="3" s="1"/>
  <c r="Z881" i="3"/>
  <c r="AA900" i="3"/>
  <c r="AB900" i="3" s="1"/>
  <c r="AC900" i="3" s="1"/>
  <c r="Z880" i="3"/>
  <c r="AA899" i="3"/>
  <c r="AB899" i="3" s="1"/>
  <c r="AC899" i="3" s="1"/>
  <c r="Z879" i="3"/>
  <c r="AA898" i="3"/>
  <c r="AB898" i="3" s="1"/>
  <c r="AC898" i="3" s="1"/>
  <c r="Z878" i="3"/>
  <c r="AA897" i="3"/>
  <c r="Z877" i="3"/>
  <c r="AA896" i="3"/>
  <c r="Z876" i="3"/>
  <c r="AA895" i="3"/>
  <c r="Z875" i="3"/>
  <c r="AA894" i="3"/>
  <c r="AB894" i="3" s="1"/>
  <c r="AC894" i="3" s="1"/>
  <c r="Z874" i="3"/>
  <c r="AA893" i="3"/>
  <c r="Z873" i="3"/>
  <c r="AA892" i="3"/>
  <c r="Z872" i="3"/>
  <c r="AA891" i="3"/>
  <c r="AB891" i="3" s="1"/>
  <c r="AC891" i="3" s="1"/>
  <c r="Z871" i="3"/>
  <c r="AA890" i="3"/>
  <c r="AB890" i="3" s="1"/>
  <c r="AC890" i="3" s="1"/>
  <c r="Z870" i="3"/>
  <c r="AA889" i="3"/>
  <c r="AB889" i="3" s="1"/>
  <c r="AC889" i="3" s="1"/>
  <c r="Z869" i="3"/>
  <c r="AA888" i="3"/>
  <c r="AB888" i="3" s="1"/>
  <c r="AC888" i="3" s="1"/>
  <c r="Z868" i="3"/>
  <c r="AA887" i="3"/>
  <c r="AB887" i="3" s="1"/>
  <c r="AC887" i="3" s="1"/>
  <c r="Z867" i="3"/>
  <c r="AA886" i="3"/>
  <c r="AB886" i="3" s="1"/>
  <c r="AC886" i="3" s="1"/>
  <c r="Z886" i="3"/>
  <c r="AA885" i="3"/>
  <c r="AB885" i="3" s="1"/>
  <c r="AC885" i="3" s="1"/>
  <c r="Z865" i="3"/>
  <c r="AA884" i="3"/>
  <c r="Z864" i="3"/>
  <c r="AA883" i="3"/>
  <c r="Z863" i="3"/>
  <c r="AA882" i="3"/>
  <c r="AB882" i="3" s="1"/>
  <c r="AC882" i="3" s="1"/>
  <c r="AA881" i="3"/>
  <c r="AA880" i="3"/>
  <c r="AB880" i="3" s="1"/>
  <c r="AC880" i="3" s="1"/>
  <c r="Z862" i="3"/>
  <c r="AA879" i="3"/>
  <c r="Z861" i="3"/>
  <c r="AA878" i="3"/>
  <c r="AB878" i="3" s="1"/>
  <c r="AC878" i="3" s="1"/>
  <c r="Z860" i="3"/>
  <c r="AA877" i="3"/>
  <c r="Z859" i="3"/>
  <c r="AA876" i="3"/>
  <c r="AB876" i="3" s="1"/>
  <c r="AC876" i="3" s="1"/>
  <c r="AA875" i="3"/>
  <c r="AB875" i="3" s="1"/>
  <c r="AC875" i="3" s="1"/>
  <c r="Z857" i="3"/>
  <c r="AA874" i="3"/>
  <c r="AB874" i="3" s="1"/>
  <c r="AC874" i="3" s="1"/>
  <c r="Z856" i="3"/>
  <c r="AA873" i="3"/>
  <c r="AB873" i="3" s="1"/>
  <c r="AC873" i="3" s="1"/>
  <c r="Z855" i="3"/>
  <c r="AA872" i="3"/>
  <c r="AB872" i="3" s="1"/>
  <c r="AC872" i="3" s="1"/>
  <c r="Z854" i="3"/>
  <c r="AA871" i="3"/>
  <c r="AB871" i="3" s="1"/>
  <c r="AC871" i="3" s="1"/>
  <c r="Z853" i="3"/>
  <c r="AA870" i="3"/>
  <c r="AB870" i="3" s="1"/>
  <c r="AC870" i="3" s="1"/>
  <c r="Z852" i="3"/>
  <c r="AA869" i="3"/>
  <c r="Z851" i="3"/>
  <c r="AA868" i="3"/>
  <c r="AB868" i="3" s="1"/>
  <c r="AC868" i="3" s="1"/>
  <c r="Z850" i="3"/>
  <c r="AA867" i="3"/>
  <c r="Z849" i="3"/>
  <c r="AA866" i="3"/>
  <c r="AB866" i="3" s="1"/>
  <c r="AC866" i="3" s="1"/>
  <c r="Z866" i="3"/>
  <c r="Z848" i="3"/>
  <c r="AA865" i="3"/>
  <c r="Z847" i="3"/>
  <c r="AA864" i="3"/>
  <c r="Z846" i="3"/>
  <c r="AA863" i="3"/>
  <c r="AB863" i="3" s="1"/>
  <c r="AC863" i="3" s="1"/>
  <c r="Z845" i="3"/>
  <c r="AA862" i="3"/>
  <c r="AB862" i="3" s="1"/>
  <c r="AC862" i="3" s="1"/>
  <c r="Z844" i="3"/>
  <c r="AA861" i="3"/>
  <c r="AB861" i="3" s="1"/>
  <c r="AC861" i="3" s="1"/>
  <c r="Z843" i="3"/>
  <c r="AA860" i="3"/>
  <c r="AB860" i="3" s="1"/>
  <c r="AC860" i="3" s="1"/>
  <c r="AA859" i="3"/>
  <c r="AB859" i="3" s="1"/>
  <c r="AC859" i="3" s="1"/>
  <c r="Z841" i="3"/>
  <c r="AA858" i="3"/>
  <c r="AB858" i="3" s="1"/>
  <c r="AC858" i="3" s="1"/>
  <c r="Z858" i="3"/>
  <c r="AA857" i="3"/>
  <c r="Z839" i="3"/>
  <c r="AA856" i="3"/>
  <c r="AB856" i="3" s="1"/>
  <c r="AC856" i="3" s="1"/>
  <c r="AA855" i="3"/>
  <c r="Z837" i="3"/>
  <c r="AA854" i="3"/>
  <c r="AB854" i="3" s="1"/>
  <c r="AC854" i="3" s="1"/>
  <c r="AA853" i="3"/>
  <c r="Z835" i="3"/>
  <c r="AA852" i="3"/>
  <c r="AA851" i="3"/>
  <c r="AB851" i="3" s="1"/>
  <c r="AC851" i="3" s="1"/>
  <c r="Z833" i="3"/>
  <c r="AA850" i="3"/>
  <c r="AB850" i="3" s="1"/>
  <c r="AC850" i="3" s="1"/>
  <c r="Z832" i="3"/>
  <c r="AA849" i="3"/>
  <c r="AB849" i="3" s="1"/>
  <c r="AC849" i="3" s="1"/>
  <c r="Z831" i="3"/>
  <c r="AA848" i="3"/>
  <c r="AB848" i="3" s="1"/>
  <c r="AC848" i="3" s="1"/>
  <c r="Z830" i="3"/>
  <c r="AA847" i="3"/>
  <c r="AB847" i="3" s="1"/>
  <c r="AC847" i="3" s="1"/>
  <c r="Z829" i="3"/>
  <c r="AA846" i="3"/>
  <c r="AB846" i="3" s="1"/>
  <c r="AC846" i="3" s="1"/>
  <c r="Z828" i="3"/>
  <c r="AA845" i="3"/>
  <c r="Z827" i="3"/>
  <c r="AA844" i="3"/>
  <c r="AB844" i="3" s="1"/>
  <c r="AC844" i="3" s="1"/>
  <c r="Z826" i="3"/>
  <c r="AA843" i="3"/>
  <c r="Z825" i="3"/>
  <c r="AA842" i="3"/>
  <c r="AB842" i="3" s="1"/>
  <c r="AC842" i="3" s="1"/>
  <c r="Z842" i="3"/>
  <c r="Z824" i="3"/>
  <c r="AA841" i="3"/>
  <c r="Z823" i="3"/>
  <c r="AA840" i="3"/>
  <c r="AB840" i="3" s="1"/>
  <c r="AC840" i="3" s="1"/>
  <c r="Z840" i="3"/>
  <c r="AA839" i="3"/>
  <c r="AB839" i="3" s="1"/>
  <c r="AC839" i="3" s="1"/>
  <c r="Z821" i="3"/>
  <c r="AA838" i="3"/>
  <c r="AB838" i="3" s="1"/>
  <c r="AC838" i="3" s="1"/>
  <c r="Z838" i="3"/>
  <c r="AA837" i="3"/>
  <c r="AB837" i="3" s="1"/>
  <c r="AC837" i="3" s="1"/>
  <c r="Z819" i="3"/>
  <c r="AA836" i="3"/>
  <c r="AB836" i="3" s="1"/>
  <c r="AC836" i="3" s="1"/>
  <c r="Z836" i="3"/>
  <c r="AA835" i="3"/>
  <c r="AB835" i="3" s="1"/>
  <c r="AC835" i="3" s="1"/>
  <c r="Z817" i="3"/>
  <c r="AA834" i="3"/>
  <c r="AB834" i="3" s="1"/>
  <c r="AC834" i="3" s="1"/>
  <c r="Z834" i="3"/>
  <c r="Z816" i="3"/>
  <c r="AA833" i="3"/>
  <c r="AB833" i="3" s="1"/>
  <c r="AC833" i="3" s="1"/>
  <c r="Z815" i="3"/>
  <c r="AA832" i="3"/>
  <c r="AB832" i="3" s="1"/>
  <c r="AC832" i="3" s="1"/>
  <c r="Z814" i="3"/>
  <c r="AA831" i="3"/>
  <c r="Z813" i="3"/>
  <c r="AA830" i="3"/>
  <c r="Z812" i="3"/>
  <c r="AA829" i="3"/>
  <c r="Z811" i="3"/>
  <c r="AA828" i="3"/>
  <c r="AB828" i="3" s="1"/>
  <c r="AC828" i="3" s="1"/>
  <c r="Z810" i="3"/>
  <c r="AA827" i="3"/>
  <c r="AB827" i="3" s="1"/>
  <c r="AC827" i="3" s="1"/>
  <c r="Z809" i="3"/>
  <c r="AA826" i="3"/>
  <c r="AB826" i="3" s="1"/>
  <c r="AC826" i="3" s="1"/>
  <c r="AA825" i="3"/>
  <c r="Z807" i="3"/>
  <c r="AA824" i="3"/>
  <c r="AB824" i="3" s="1"/>
  <c r="AC824" i="3" s="1"/>
  <c r="Z806" i="3"/>
  <c r="AA823" i="3"/>
  <c r="AB823" i="3" s="1"/>
  <c r="AC823" i="3" s="1"/>
  <c r="Z805" i="3"/>
  <c r="AA822" i="3"/>
  <c r="AB822" i="3" s="1"/>
  <c r="AC822" i="3" s="1"/>
  <c r="Z822" i="3"/>
  <c r="AA821" i="3"/>
  <c r="AB821" i="3" s="1"/>
  <c r="AC821" i="3" s="1"/>
  <c r="Z803" i="3"/>
  <c r="AA820" i="3"/>
  <c r="AB820" i="3" s="1"/>
  <c r="AC820" i="3" s="1"/>
  <c r="Z820" i="3"/>
  <c r="AA819" i="3"/>
  <c r="Z801" i="3"/>
  <c r="AA818" i="3"/>
  <c r="AB818" i="3" s="1"/>
  <c r="AC818" i="3" s="1"/>
  <c r="Z818" i="3"/>
  <c r="AA817" i="3"/>
  <c r="Z799" i="3"/>
  <c r="AA816" i="3"/>
  <c r="AB816" i="3" s="1"/>
  <c r="AC816" i="3" s="1"/>
  <c r="Z798" i="3"/>
  <c r="AA815" i="3"/>
  <c r="AB815" i="3" s="1"/>
  <c r="AC815" i="3" s="1"/>
  <c r="Z797" i="3"/>
  <c r="AA814" i="3"/>
  <c r="AB814" i="3" s="1"/>
  <c r="AC814" i="3" s="1"/>
  <c r="Z796" i="3"/>
  <c r="AA813" i="3"/>
  <c r="Z795" i="3"/>
  <c r="AA812" i="3"/>
  <c r="AA811" i="3"/>
  <c r="AB811" i="3" s="1"/>
  <c r="AC811" i="3" s="1"/>
  <c r="Z793" i="3"/>
  <c r="AA810" i="3"/>
  <c r="AB810" i="3" s="1"/>
  <c r="AC810" i="3" s="1"/>
  <c r="Z792" i="3"/>
  <c r="AA809" i="3"/>
  <c r="AB809" i="3" s="1"/>
  <c r="AC809" i="3" s="1"/>
  <c r="Z791" i="3"/>
  <c r="AA808" i="3"/>
  <c r="AB808" i="3" s="1"/>
  <c r="AC808" i="3" s="1"/>
  <c r="Z808" i="3"/>
  <c r="AA807" i="3"/>
  <c r="AB807" i="3" s="1"/>
  <c r="AC807" i="3" s="1"/>
  <c r="Z789" i="3"/>
  <c r="AA806" i="3"/>
  <c r="AB806" i="3" s="1"/>
  <c r="AC806" i="3" s="1"/>
  <c r="AA805" i="3"/>
  <c r="Z787" i="3"/>
  <c r="AA804" i="3"/>
  <c r="AB804" i="3" s="1"/>
  <c r="AC804" i="3" s="1"/>
  <c r="Z804" i="3"/>
  <c r="Z786" i="3"/>
  <c r="AA803" i="3"/>
  <c r="AB803" i="3" s="1"/>
  <c r="AC803" i="3" s="1"/>
  <c r="Z785" i="3"/>
  <c r="AA802" i="3"/>
  <c r="AB802" i="3" s="1"/>
  <c r="AC802" i="3" s="1"/>
  <c r="Z802" i="3"/>
  <c r="Z784" i="3"/>
  <c r="AA801" i="3"/>
  <c r="Z783" i="3"/>
  <c r="AA800" i="3"/>
  <c r="AB800" i="3" s="1"/>
  <c r="AC800" i="3" s="1"/>
  <c r="Z800" i="3"/>
  <c r="AA799" i="3"/>
  <c r="Z781" i="3"/>
  <c r="AA798" i="3"/>
  <c r="AB798" i="3" s="1"/>
  <c r="AC798" i="3" s="1"/>
  <c r="Z780" i="3"/>
  <c r="AA797" i="3"/>
  <c r="AB797" i="3" s="1"/>
  <c r="AC797" i="3" s="1"/>
  <c r="Z779" i="3"/>
  <c r="AA796" i="3"/>
  <c r="AB796" i="3" s="1"/>
  <c r="AC796" i="3" s="1"/>
  <c r="Z778" i="3"/>
  <c r="AA795" i="3"/>
  <c r="AB795" i="3" s="1"/>
  <c r="AC795" i="3" s="1"/>
  <c r="Z777" i="3"/>
  <c r="AA794" i="3"/>
  <c r="AB794" i="3" s="1"/>
  <c r="AC794" i="3" s="1"/>
  <c r="Z794" i="3"/>
  <c r="AA793" i="3"/>
  <c r="AA792" i="3"/>
  <c r="AB792" i="3" s="1"/>
  <c r="AC792" i="3" s="1"/>
  <c r="Z776" i="3"/>
  <c r="AA791" i="3"/>
  <c r="AB791" i="3" s="1"/>
  <c r="AC791" i="3" s="1"/>
  <c r="Z775" i="3"/>
  <c r="AA790" i="3"/>
  <c r="AB790" i="3" s="1"/>
  <c r="AC790" i="3" s="1"/>
  <c r="Z790" i="3"/>
  <c r="Z774" i="3"/>
  <c r="AA789" i="3"/>
  <c r="Z773" i="3"/>
  <c r="AA788" i="3"/>
  <c r="AB788" i="3" s="1"/>
  <c r="AC788" i="3" s="1"/>
  <c r="Z788" i="3"/>
  <c r="Z772" i="3"/>
  <c r="AA787" i="3"/>
  <c r="Z771" i="3"/>
  <c r="AA786" i="3"/>
  <c r="AB786" i="3" s="1"/>
  <c r="AC786" i="3" s="1"/>
  <c r="AA785" i="3"/>
  <c r="AB785" i="3" s="1"/>
  <c r="AC785" i="3" s="1"/>
  <c r="Z769" i="3"/>
  <c r="AA784" i="3"/>
  <c r="AB784" i="3" s="1"/>
  <c r="AC784" i="3" s="1"/>
  <c r="Z768" i="3"/>
  <c r="AA783" i="3"/>
  <c r="AB783" i="3" s="1"/>
  <c r="AC783" i="3" s="1"/>
  <c r="Z767" i="3"/>
  <c r="AA782" i="3"/>
  <c r="AB782" i="3" s="1"/>
  <c r="AC782" i="3" s="1"/>
  <c r="Z782" i="3"/>
  <c r="Z766" i="3"/>
  <c r="AA781" i="3"/>
  <c r="AB781" i="3" s="1"/>
  <c r="AC781" i="3" s="1"/>
  <c r="Z765" i="3"/>
  <c r="AA780" i="3"/>
  <c r="AB780" i="3" s="1"/>
  <c r="AC780" i="3" s="1"/>
  <c r="Z764" i="3"/>
  <c r="AA779" i="3"/>
  <c r="AB779" i="3" s="1"/>
  <c r="AC779" i="3" s="1"/>
  <c r="Z763" i="3"/>
  <c r="AA778" i="3"/>
  <c r="AB778" i="3" s="1"/>
  <c r="AC778" i="3" s="1"/>
  <c r="AA777" i="3"/>
  <c r="Z761" i="3"/>
  <c r="AA776" i="3"/>
  <c r="AB776" i="3" s="1"/>
  <c r="AC776" i="3" s="1"/>
  <c r="Z760" i="3"/>
  <c r="AA775" i="3"/>
  <c r="Z759" i="3"/>
  <c r="AA774" i="3"/>
  <c r="AB774" i="3" s="1"/>
  <c r="AC774" i="3" s="1"/>
  <c r="Z758" i="3"/>
  <c r="AA773" i="3"/>
  <c r="Z757" i="3"/>
  <c r="AA772" i="3"/>
  <c r="AB772" i="3" s="1"/>
  <c r="AC772" i="3" s="1"/>
  <c r="Z756" i="3"/>
  <c r="AA771" i="3"/>
  <c r="AB771" i="3" s="1"/>
  <c r="AC771" i="3" s="1"/>
  <c r="Z755" i="3"/>
  <c r="AA770" i="3"/>
  <c r="AB770" i="3" s="1"/>
  <c r="AC770" i="3" s="1"/>
  <c r="Z770" i="3"/>
  <c r="AA769" i="3"/>
  <c r="AB769" i="3" s="1"/>
  <c r="AC769" i="3" s="1"/>
  <c r="Z753" i="3"/>
  <c r="AA768" i="3"/>
  <c r="AB768" i="3" s="1"/>
  <c r="AC768" i="3" s="1"/>
  <c r="Z752" i="3"/>
  <c r="AA767" i="3"/>
  <c r="AB767" i="3" s="1"/>
  <c r="AC767" i="3" s="1"/>
  <c r="Z751" i="3"/>
  <c r="AA766" i="3"/>
  <c r="AB766" i="3" s="1"/>
  <c r="AC766" i="3" s="1"/>
  <c r="Z750" i="3"/>
  <c r="AA765" i="3"/>
  <c r="Z749" i="3"/>
  <c r="AA764" i="3"/>
  <c r="AB764" i="3" s="1"/>
  <c r="AC764" i="3" s="1"/>
  <c r="AA763" i="3"/>
  <c r="Z747" i="3"/>
  <c r="AA762" i="3"/>
  <c r="AB762" i="3" s="1"/>
  <c r="AC762" i="3" s="1"/>
  <c r="Z762" i="3"/>
  <c r="AA761" i="3"/>
  <c r="Z745" i="3"/>
  <c r="AA760" i="3"/>
  <c r="AB760" i="3" s="1"/>
  <c r="AC760" i="3" s="1"/>
  <c r="Z744" i="3"/>
  <c r="AA759" i="3"/>
  <c r="AB759" i="3" s="1"/>
  <c r="AC759" i="3" s="1"/>
  <c r="Z743" i="3"/>
  <c r="AA758" i="3"/>
  <c r="AB758" i="3" s="1"/>
  <c r="AC758" i="3" s="1"/>
  <c r="Z742" i="3"/>
  <c r="AA757" i="3"/>
  <c r="AB757" i="3" s="1"/>
  <c r="AC757" i="3" s="1"/>
  <c r="Z741" i="3"/>
  <c r="AA756" i="3"/>
  <c r="AB756" i="3" s="1"/>
  <c r="AC756" i="3" s="1"/>
  <c r="Z740" i="3"/>
  <c r="AA755" i="3"/>
  <c r="AB755" i="3" s="1"/>
  <c r="AC755" i="3" s="1"/>
  <c r="Z739" i="3"/>
  <c r="AA754" i="3"/>
  <c r="AB754" i="3" s="1"/>
  <c r="AC754" i="3" s="1"/>
  <c r="Z754" i="3"/>
  <c r="AA753" i="3"/>
  <c r="Z737" i="3"/>
  <c r="AA752" i="3"/>
  <c r="AB752" i="3" s="1"/>
  <c r="AC752" i="3" s="1"/>
  <c r="Z736" i="3"/>
  <c r="AA751" i="3"/>
  <c r="Z735" i="3"/>
  <c r="AA750" i="3"/>
  <c r="AA749" i="3"/>
  <c r="Z733" i="3"/>
  <c r="AA748" i="3"/>
  <c r="AB748" i="3" s="1"/>
  <c r="AC748" i="3" s="1"/>
  <c r="Z748" i="3"/>
  <c r="AA747" i="3"/>
  <c r="AB747" i="3" s="1"/>
  <c r="AC747" i="3" s="1"/>
  <c r="Z731" i="3"/>
  <c r="AA746" i="3"/>
  <c r="AB746" i="3" s="1"/>
  <c r="AC746" i="3" s="1"/>
  <c r="Z746" i="3"/>
  <c r="AA745" i="3"/>
  <c r="AB745" i="3" s="1"/>
  <c r="AC745" i="3" s="1"/>
  <c r="Z729" i="3"/>
  <c r="AA744" i="3"/>
  <c r="AB744" i="3" s="1"/>
  <c r="AC744" i="3" s="1"/>
  <c r="Z728" i="3"/>
  <c r="AA743" i="3"/>
  <c r="AB743" i="3" s="1"/>
  <c r="AC743" i="3" s="1"/>
  <c r="Z727" i="3"/>
  <c r="AA742" i="3"/>
  <c r="AB742" i="3" s="1"/>
  <c r="AC742" i="3" s="1"/>
  <c r="Z726" i="3"/>
  <c r="AA741" i="3"/>
  <c r="Z725" i="3"/>
  <c r="AA740" i="3"/>
  <c r="AB740" i="3" s="1"/>
  <c r="AC740" i="3" s="1"/>
  <c r="Z724" i="3"/>
  <c r="AA739" i="3"/>
  <c r="Z723" i="3"/>
  <c r="AA738" i="3"/>
  <c r="AB738" i="3" s="1"/>
  <c r="AC738" i="3" s="1"/>
  <c r="Z738" i="3"/>
  <c r="Z722" i="3"/>
  <c r="AA737" i="3"/>
  <c r="Z721" i="3"/>
  <c r="AA736" i="3"/>
  <c r="AB736" i="3" s="1"/>
  <c r="AC736" i="3" s="1"/>
  <c r="Z720" i="3"/>
  <c r="AA735" i="3"/>
  <c r="Z719" i="3"/>
  <c r="AA734" i="3"/>
  <c r="AB734" i="3" s="1"/>
  <c r="AC734" i="3" s="1"/>
  <c r="Z734" i="3"/>
  <c r="Z718" i="3"/>
  <c r="AA733" i="3"/>
  <c r="AB733" i="3" s="1"/>
  <c r="AC733" i="3" s="1"/>
  <c r="Z717" i="3"/>
  <c r="AA732" i="3"/>
  <c r="AB732" i="3" s="1"/>
  <c r="AC732" i="3" s="1"/>
  <c r="Z732" i="3"/>
  <c r="Z716" i="3"/>
  <c r="AA731" i="3"/>
  <c r="AB731" i="3" s="1"/>
  <c r="AC731" i="3" s="1"/>
  <c r="Z715" i="3"/>
  <c r="AA730" i="3"/>
  <c r="AB730" i="3" s="1"/>
  <c r="AC730" i="3" s="1"/>
  <c r="Z730" i="3"/>
  <c r="AA729" i="3"/>
  <c r="AB729" i="3" s="1"/>
  <c r="AC729" i="3" s="1"/>
  <c r="Z713" i="3"/>
  <c r="AA728" i="3"/>
  <c r="AB728" i="3" s="1"/>
  <c r="AC728" i="3" s="1"/>
  <c r="Z712" i="3"/>
  <c r="AA727" i="3"/>
  <c r="Z711" i="3"/>
  <c r="AA726" i="3"/>
  <c r="AB726" i="3" s="1"/>
  <c r="AC726" i="3" s="1"/>
  <c r="Z710" i="3"/>
  <c r="AA725" i="3"/>
  <c r="Z709" i="3"/>
  <c r="AA724" i="3"/>
  <c r="AB724" i="3" s="1"/>
  <c r="AC724" i="3" s="1"/>
  <c r="Z708" i="3"/>
  <c r="AA723" i="3"/>
  <c r="Z707" i="3"/>
  <c r="AA722" i="3"/>
  <c r="AB722" i="3" s="1"/>
  <c r="AC722" i="3" s="1"/>
  <c r="AA721" i="3"/>
  <c r="Z705" i="3"/>
  <c r="AA720" i="3"/>
  <c r="AB720" i="3" s="1"/>
  <c r="AC720" i="3" s="1"/>
  <c r="Z704" i="3"/>
  <c r="AA719" i="3"/>
  <c r="AB719" i="3" s="1"/>
  <c r="AC719" i="3" s="1"/>
  <c r="Z703" i="3"/>
  <c r="AA718" i="3"/>
  <c r="AB718" i="3" s="1"/>
  <c r="AC718" i="3" s="1"/>
  <c r="Z702" i="3"/>
  <c r="AA717" i="3"/>
  <c r="AB717" i="3" s="1"/>
  <c r="AC717" i="3" s="1"/>
  <c r="Z701" i="3"/>
  <c r="AA716" i="3"/>
  <c r="AB716" i="3" s="1"/>
  <c r="AC716" i="3" s="1"/>
  <c r="AA715" i="3"/>
  <c r="Z699" i="3"/>
  <c r="AA714" i="3"/>
  <c r="AB714" i="3" s="1"/>
  <c r="AC714" i="3" s="1"/>
  <c r="Z714" i="3"/>
  <c r="AA713" i="3"/>
  <c r="Z697" i="3"/>
  <c r="AA712" i="3"/>
  <c r="AB712" i="3" s="1"/>
  <c r="AC712" i="3" s="1"/>
  <c r="Z696" i="3"/>
  <c r="AA711" i="3"/>
  <c r="Z695" i="3"/>
  <c r="AA710" i="3"/>
  <c r="AB710" i="3" s="1"/>
  <c r="AC710" i="3" s="1"/>
  <c r="Z694" i="3"/>
  <c r="AA709" i="3"/>
  <c r="Z693" i="3"/>
  <c r="AA708" i="3"/>
  <c r="AB708" i="3" s="1"/>
  <c r="AC708" i="3" s="1"/>
  <c r="Z692" i="3"/>
  <c r="AA707" i="3"/>
  <c r="AB707" i="3" s="1"/>
  <c r="AC707" i="3" s="1"/>
  <c r="Z691" i="3"/>
  <c r="AA706" i="3"/>
  <c r="AB706" i="3" s="1"/>
  <c r="AC706" i="3" s="1"/>
  <c r="Z706" i="3"/>
  <c r="AA705" i="3"/>
  <c r="AB705" i="3" s="1"/>
  <c r="AC705" i="3" s="1"/>
  <c r="AA704" i="3"/>
  <c r="AB704" i="3" s="1"/>
  <c r="AC704" i="3" s="1"/>
  <c r="AA703" i="3"/>
  <c r="AB703" i="3" s="1"/>
  <c r="AC703" i="3" s="1"/>
  <c r="Z689" i="3"/>
  <c r="AA702" i="3"/>
  <c r="AB702" i="3" s="1"/>
  <c r="AC702" i="3" s="1"/>
  <c r="AA701" i="3"/>
  <c r="Z687" i="3"/>
  <c r="AA700" i="3"/>
  <c r="AB700" i="3" s="1"/>
  <c r="AC700" i="3" s="1"/>
  <c r="Z700" i="3"/>
  <c r="Z686" i="3"/>
  <c r="AA699" i="3"/>
  <c r="Z685" i="3"/>
  <c r="AA698" i="3"/>
  <c r="AB698" i="3" s="1"/>
  <c r="AC698" i="3" s="1"/>
  <c r="Z698" i="3"/>
  <c r="AA697" i="3"/>
  <c r="Z683" i="3"/>
  <c r="AA696" i="3"/>
  <c r="AB696" i="3" s="1"/>
  <c r="AC696" i="3" s="1"/>
  <c r="AA695" i="3"/>
  <c r="Z681" i="3"/>
  <c r="AA694" i="3"/>
  <c r="AB694" i="3" s="1"/>
  <c r="AC694" i="3" s="1"/>
  <c r="Z680" i="3"/>
  <c r="AA693" i="3"/>
  <c r="AB693" i="3" s="1"/>
  <c r="AC693" i="3" s="1"/>
  <c r="Z679" i="3"/>
  <c r="AA692" i="3"/>
  <c r="AB692" i="3" s="1"/>
  <c r="AC692" i="3" s="1"/>
  <c r="Z678" i="3"/>
  <c r="AA691" i="3"/>
  <c r="AB691" i="3" s="1"/>
  <c r="AC691" i="3" s="1"/>
  <c r="Z677" i="3"/>
  <c r="AA690" i="3"/>
  <c r="AB690" i="3" s="1"/>
  <c r="AC690" i="3" s="1"/>
  <c r="Z690" i="3"/>
  <c r="AA689" i="3"/>
  <c r="Z675" i="3"/>
  <c r="AA688" i="3"/>
  <c r="AB688" i="3" s="1"/>
  <c r="AC688" i="3" s="1"/>
  <c r="Z688" i="3"/>
  <c r="Z674" i="3"/>
  <c r="AA687" i="3"/>
  <c r="Z673" i="3"/>
  <c r="AA686" i="3"/>
  <c r="AB686" i="3" s="1"/>
  <c r="AC686" i="3" s="1"/>
  <c r="AA685" i="3"/>
  <c r="Z671" i="3"/>
  <c r="AA684" i="3"/>
  <c r="AB684" i="3" s="1"/>
  <c r="AC684" i="3" s="1"/>
  <c r="Z684" i="3"/>
  <c r="Z670" i="3"/>
  <c r="AA683" i="3"/>
  <c r="Z669" i="3"/>
  <c r="AA682" i="3"/>
  <c r="AB682" i="3" s="1"/>
  <c r="AC682" i="3" s="1"/>
  <c r="Z682" i="3"/>
  <c r="AA681" i="3"/>
  <c r="AB681" i="3" s="1"/>
  <c r="AC681" i="3" s="1"/>
  <c r="Z667" i="3"/>
  <c r="AA680" i="3"/>
  <c r="AB680" i="3" s="1"/>
  <c r="AC680" i="3" s="1"/>
  <c r="AA679" i="3"/>
  <c r="AB679" i="3" s="1"/>
  <c r="AC679" i="3" s="1"/>
  <c r="Z665" i="3"/>
  <c r="AA678" i="3"/>
  <c r="AB678" i="3" s="1"/>
  <c r="AC678" i="3" s="1"/>
  <c r="Z664" i="3"/>
  <c r="AA677" i="3"/>
  <c r="AB677" i="3" s="1"/>
  <c r="AC677" i="3" s="1"/>
  <c r="Z663" i="3"/>
  <c r="AA676" i="3"/>
  <c r="AB676" i="3" s="1"/>
  <c r="AC676" i="3" s="1"/>
  <c r="Z676" i="3"/>
  <c r="Z662" i="3"/>
  <c r="AA675" i="3"/>
  <c r="Z661" i="3"/>
  <c r="AA674" i="3"/>
  <c r="AB674" i="3" s="1"/>
  <c r="AC674" i="3" s="1"/>
  <c r="Z660" i="3"/>
  <c r="AA673" i="3"/>
  <c r="Z659" i="3"/>
  <c r="AA672" i="3"/>
  <c r="AB672" i="3" s="1"/>
  <c r="AC672" i="3" s="1"/>
  <c r="Z672" i="3"/>
  <c r="Z658" i="3"/>
  <c r="AA671" i="3"/>
  <c r="Z657" i="3"/>
  <c r="AA670" i="3"/>
  <c r="AB670" i="3" s="1"/>
  <c r="AC670" i="3" s="1"/>
  <c r="Z656" i="3"/>
  <c r="AA669" i="3"/>
  <c r="Z655" i="3"/>
  <c r="AA668" i="3"/>
  <c r="AB668" i="3" s="1"/>
  <c r="AC668" i="3" s="1"/>
  <c r="Z668" i="3"/>
  <c r="Z654" i="3"/>
  <c r="AA667" i="3"/>
  <c r="AB667" i="3" s="1"/>
  <c r="AC667" i="3" s="1"/>
  <c r="Z653" i="3"/>
  <c r="AA666" i="3"/>
  <c r="AB666" i="3" s="1"/>
  <c r="AC666" i="3" s="1"/>
  <c r="Z666" i="3"/>
  <c r="AA665" i="3"/>
  <c r="AB665" i="3" s="1"/>
  <c r="AC665" i="3" s="1"/>
  <c r="Z651" i="3"/>
  <c r="AA664" i="3"/>
  <c r="AB664" i="3" s="1"/>
  <c r="AC664" i="3" s="1"/>
  <c r="AA663" i="3"/>
  <c r="Z649" i="3"/>
  <c r="AA662" i="3"/>
  <c r="AB662" i="3" s="1"/>
  <c r="AC662" i="3" s="1"/>
  <c r="Z648" i="3"/>
  <c r="AA661" i="3"/>
  <c r="Z647" i="3"/>
  <c r="AA660" i="3"/>
  <c r="AB660" i="3" s="1"/>
  <c r="AC660" i="3" s="1"/>
  <c r="Z646" i="3"/>
  <c r="AA659" i="3"/>
  <c r="Z645" i="3"/>
  <c r="AA658" i="3"/>
  <c r="Z644" i="3"/>
  <c r="AA657" i="3"/>
  <c r="Z643" i="3"/>
  <c r="AA656" i="3"/>
  <c r="AB656" i="3" s="1"/>
  <c r="AC656" i="3" s="1"/>
  <c r="AA655" i="3"/>
  <c r="AB655" i="3" s="1"/>
  <c r="AC655" i="3" s="1"/>
  <c r="Z641" i="3"/>
  <c r="AA654" i="3"/>
  <c r="AB654" i="3" s="1"/>
  <c r="AC654" i="3" s="1"/>
  <c r="Z640" i="3"/>
  <c r="AA653" i="3"/>
  <c r="AB653" i="3" s="1"/>
  <c r="AC653" i="3" s="1"/>
  <c r="Z639" i="3"/>
  <c r="AA652" i="3"/>
  <c r="AB652" i="3" s="1"/>
  <c r="AC652" i="3" s="1"/>
  <c r="Z652" i="3"/>
  <c r="Z638" i="3"/>
  <c r="AA651" i="3"/>
  <c r="AB651" i="3" s="1"/>
  <c r="AC651" i="3" s="1"/>
  <c r="Z637" i="3"/>
  <c r="AA650" i="3"/>
  <c r="AB650" i="3" s="1"/>
  <c r="AC650" i="3" s="1"/>
  <c r="Z650" i="3"/>
  <c r="AA649" i="3"/>
  <c r="Z635" i="3"/>
  <c r="AA648" i="3"/>
  <c r="AB648" i="3" s="1"/>
  <c r="AC648" i="3" s="1"/>
  <c r="AA647" i="3"/>
  <c r="Z633" i="3"/>
  <c r="AA646" i="3"/>
  <c r="AB646" i="3" s="1"/>
  <c r="AC646" i="3" s="1"/>
  <c r="Z632" i="3"/>
  <c r="AA645" i="3"/>
  <c r="Z631" i="3"/>
  <c r="AA644" i="3"/>
  <c r="AB644" i="3" s="1"/>
  <c r="AC644" i="3" s="1"/>
  <c r="Z630" i="3"/>
  <c r="AA643" i="3"/>
  <c r="Z629" i="3"/>
  <c r="AA642" i="3"/>
  <c r="AB642" i="3" s="1"/>
  <c r="AC642" i="3" s="1"/>
  <c r="Z642" i="3"/>
  <c r="AA641" i="3"/>
  <c r="AB641" i="3" s="1"/>
  <c r="AC641" i="3" s="1"/>
  <c r="Z627" i="3"/>
  <c r="AA640" i="3"/>
  <c r="AB640" i="3" s="1"/>
  <c r="AC640" i="3" s="1"/>
  <c r="Z626" i="3"/>
  <c r="AA639" i="3"/>
  <c r="AB639" i="3" s="1"/>
  <c r="AC639" i="3" s="1"/>
  <c r="Z625" i="3"/>
  <c r="AA638" i="3"/>
  <c r="AB638" i="3" s="1"/>
  <c r="AC638" i="3" s="1"/>
  <c r="Z624" i="3"/>
  <c r="AA637" i="3"/>
  <c r="AA636" i="3"/>
  <c r="AB636" i="3" s="1"/>
  <c r="AC636" i="3" s="1"/>
  <c r="Z636" i="3"/>
  <c r="Z622" i="3"/>
  <c r="AA635" i="3"/>
  <c r="Z621" i="3"/>
  <c r="AA634" i="3"/>
  <c r="AB634" i="3" s="1"/>
  <c r="AC634" i="3" s="1"/>
  <c r="Z634" i="3"/>
  <c r="AA633" i="3"/>
  <c r="Z619" i="3"/>
  <c r="AA632" i="3"/>
  <c r="AB632" i="3" s="1"/>
  <c r="AC632" i="3" s="1"/>
  <c r="AA631" i="3"/>
  <c r="AA630" i="3"/>
  <c r="AB630" i="3" s="1"/>
  <c r="AC630" i="3" s="1"/>
  <c r="Z616" i="3"/>
  <c r="AA629" i="3"/>
  <c r="AB629" i="3" s="1"/>
  <c r="AC629" i="3" s="1"/>
  <c r="Z615" i="3"/>
  <c r="AA628" i="3"/>
  <c r="AB628" i="3" s="1"/>
  <c r="AC628" i="3" s="1"/>
  <c r="Z628" i="3"/>
  <c r="Z614" i="3"/>
  <c r="AA627" i="3"/>
  <c r="AB627" i="3" s="1"/>
  <c r="AC627" i="3" s="1"/>
  <c r="Z613" i="3"/>
  <c r="AA626" i="3"/>
  <c r="AB626" i="3" s="1"/>
  <c r="AC626" i="3" s="1"/>
  <c r="Z612" i="3"/>
  <c r="AA625" i="3"/>
  <c r="AB625" i="3" s="1"/>
  <c r="AC625" i="3" s="1"/>
  <c r="AA624" i="3"/>
  <c r="AB624" i="3" s="1"/>
  <c r="AC624" i="3" s="1"/>
  <c r="Z610" i="3"/>
  <c r="AA623" i="3"/>
  <c r="Z623" i="3"/>
  <c r="Z609" i="3"/>
  <c r="AA622" i="3"/>
  <c r="AB622" i="3" s="1"/>
  <c r="AC622" i="3" s="1"/>
  <c r="AA621" i="3"/>
  <c r="Z607" i="3"/>
  <c r="AA620" i="3"/>
  <c r="Z620" i="3"/>
  <c r="AA619" i="3"/>
  <c r="Z605" i="3"/>
  <c r="AA618" i="3"/>
  <c r="AB618" i="3" s="1"/>
  <c r="AC618" i="3" s="1"/>
  <c r="Z618" i="3"/>
  <c r="AA617" i="3"/>
  <c r="Z617" i="3"/>
  <c r="AA616" i="3"/>
  <c r="AB616" i="3" s="1"/>
  <c r="AC616" i="3" s="1"/>
  <c r="AA615" i="3"/>
  <c r="AB615" i="3" s="1"/>
  <c r="AC615" i="3" s="1"/>
  <c r="Z603" i="3"/>
  <c r="AA614" i="3"/>
  <c r="AB614" i="3" s="1"/>
  <c r="AC614" i="3" s="1"/>
  <c r="Z602" i="3"/>
  <c r="AA613" i="3"/>
  <c r="AB613" i="3" s="1"/>
  <c r="AC613" i="3" s="1"/>
  <c r="Z601" i="3"/>
  <c r="AA612" i="3"/>
  <c r="AB612" i="3" s="1"/>
  <c r="AC612" i="3" s="1"/>
  <c r="Z600" i="3"/>
  <c r="AA611" i="3"/>
  <c r="Z611" i="3"/>
  <c r="Z599" i="3"/>
  <c r="AA610" i="3"/>
  <c r="AB610" i="3" s="1"/>
  <c r="AC610" i="3" s="1"/>
  <c r="Z598" i="3"/>
  <c r="AA609" i="3"/>
  <c r="Z597" i="3"/>
  <c r="AA608" i="3"/>
  <c r="AB608" i="3" s="1"/>
  <c r="AC608" i="3" s="1"/>
  <c r="Z608" i="3"/>
  <c r="AA607" i="3"/>
  <c r="AA606" i="3"/>
  <c r="Z606" i="3"/>
  <c r="AA605" i="3"/>
  <c r="Z593" i="3"/>
  <c r="AA604" i="3"/>
  <c r="AB604" i="3" s="1"/>
  <c r="AC604" i="3" s="1"/>
  <c r="Z604" i="3"/>
  <c r="AA603" i="3"/>
  <c r="AB603" i="3" s="1"/>
  <c r="AC603" i="3" s="1"/>
  <c r="AA602" i="3"/>
  <c r="AB602" i="3" s="1"/>
  <c r="AC602" i="3" s="1"/>
  <c r="AA601" i="3"/>
  <c r="AB601" i="3" s="1"/>
  <c r="AC601" i="3" s="1"/>
  <c r="Z589" i="3"/>
  <c r="AA600" i="3"/>
  <c r="AB600" i="3" s="1"/>
  <c r="AC600" i="3" s="1"/>
  <c r="AA599" i="3"/>
  <c r="AB599" i="3" s="1"/>
  <c r="AC599" i="3" s="1"/>
  <c r="AA598" i="3"/>
  <c r="AB598" i="3" s="1"/>
  <c r="AC598" i="3" s="1"/>
  <c r="AA597" i="3"/>
  <c r="Z585" i="3"/>
  <c r="AA596" i="3"/>
  <c r="AB596" i="3" s="1"/>
  <c r="AC596" i="3" s="1"/>
  <c r="Z596" i="3"/>
  <c r="AA595" i="3"/>
  <c r="Z595" i="3"/>
  <c r="AA594" i="3"/>
  <c r="AB594" i="3" s="1"/>
  <c r="AC594" i="3" s="1"/>
  <c r="Z594" i="3"/>
  <c r="AA593" i="3"/>
  <c r="AB593" i="3" s="1"/>
  <c r="AC593" i="3" s="1"/>
  <c r="Z581" i="3"/>
  <c r="AA592" i="3"/>
  <c r="AB592" i="3" s="1"/>
  <c r="AC592" i="3" s="1"/>
  <c r="Z592" i="3"/>
  <c r="AA591" i="3"/>
  <c r="Z591" i="3"/>
  <c r="AA590" i="3"/>
  <c r="AB590" i="3" s="1"/>
  <c r="AC590" i="3" s="1"/>
  <c r="Z590" i="3"/>
  <c r="AA589" i="3"/>
  <c r="AB589" i="3" s="1"/>
  <c r="AC589" i="3" s="1"/>
  <c r="Z577" i="3"/>
  <c r="AA588" i="3"/>
  <c r="AB588" i="3" s="1"/>
  <c r="AC588" i="3" s="1"/>
  <c r="Z588" i="3"/>
  <c r="AA587" i="3"/>
  <c r="AB587" i="3" s="1"/>
  <c r="AC587" i="3" s="1"/>
  <c r="Z587" i="3"/>
  <c r="AA586" i="3"/>
  <c r="AB586" i="3" s="1"/>
  <c r="AC586" i="3" s="1"/>
  <c r="Z586" i="3"/>
  <c r="AA585" i="3"/>
  <c r="Z573" i="3"/>
  <c r="AA584" i="3"/>
  <c r="Z584" i="3"/>
  <c r="AA583" i="3"/>
  <c r="Z583" i="3"/>
  <c r="AA582" i="3"/>
  <c r="AB582" i="3" s="1"/>
  <c r="AC582" i="3" s="1"/>
  <c r="Z582" i="3"/>
  <c r="AA581" i="3"/>
  <c r="Z569" i="3"/>
  <c r="AA580" i="3"/>
  <c r="AB580" i="3" s="1"/>
  <c r="AC580" i="3" s="1"/>
  <c r="Z580" i="3"/>
  <c r="AA579" i="3"/>
  <c r="Z579" i="3"/>
  <c r="AA578" i="3"/>
  <c r="AB578" i="3" s="1"/>
  <c r="AC578" i="3" s="1"/>
  <c r="Z578" i="3"/>
  <c r="AA577" i="3"/>
  <c r="AB577" i="3" s="1"/>
  <c r="AC577" i="3" s="1"/>
  <c r="Z565" i="3"/>
  <c r="AA576" i="3"/>
  <c r="AB576" i="3" s="1"/>
  <c r="AC576" i="3" s="1"/>
  <c r="Z576" i="3"/>
  <c r="AA575" i="3"/>
  <c r="AB575" i="3" s="1"/>
  <c r="AC575" i="3" s="1"/>
  <c r="Z575" i="3"/>
  <c r="AA574" i="3"/>
  <c r="AB574" i="3" s="1"/>
  <c r="AC574" i="3" s="1"/>
  <c r="Z574" i="3"/>
  <c r="AA573" i="3"/>
  <c r="AB573" i="3" s="1"/>
  <c r="AC573" i="3" s="1"/>
  <c r="Z561" i="3"/>
  <c r="AA572" i="3"/>
  <c r="AB572" i="3" s="1"/>
  <c r="AC572" i="3" s="1"/>
  <c r="Z572" i="3"/>
  <c r="AA571" i="3"/>
  <c r="Z571" i="3"/>
  <c r="AA570" i="3"/>
  <c r="AB570" i="3" s="1"/>
  <c r="AC570" i="3" s="1"/>
  <c r="Z570" i="3"/>
  <c r="AA569" i="3"/>
  <c r="Z557" i="3"/>
  <c r="AA568" i="3"/>
  <c r="AB568" i="3" s="1"/>
  <c r="AC568" i="3" s="1"/>
  <c r="Z568" i="3"/>
  <c r="AA567" i="3"/>
  <c r="Z567" i="3"/>
  <c r="AA566" i="3"/>
  <c r="AB566" i="3" s="1"/>
  <c r="AC566" i="3" s="1"/>
  <c r="Z566" i="3"/>
  <c r="AA565" i="3"/>
  <c r="Z553" i="3"/>
  <c r="AA564" i="3"/>
  <c r="AB564" i="3" s="1"/>
  <c r="AC564" i="3" s="1"/>
  <c r="Z564" i="3"/>
  <c r="AA563" i="3"/>
  <c r="AB563" i="3" s="1"/>
  <c r="AC563" i="3" s="1"/>
  <c r="Z563" i="3"/>
  <c r="AA562" i="3"/>
  <c r="AB562" i="3" s="1"/>
  <c r="AC562" i="3" s="1"/>
  <c r="Z562" i="3"/>
  <c r="AA561" i="3"/>
  <c r="AB561" i="3" s="1"/>
  <c r="AC561" i="3" s="1"/>
  <c r="Z549" i="3"/>
  <c r="AA560" i="3"/>
  <c r="AB560" i="3" s="1"/>
  <c r="AC560" i="3" s="1"/>
  <c r="Z560" i="3"/>
  <c r="Z548" i="3"/>
  <c r="AA559" i="3"/>
  <c r="Z559" i="3"/>
  <c r="AA558" i="3"/>
  <c r="AB558" i="3" s="1"/>
  <c r="AC558" i="3" s="1"/>
  <c r="Z558" i="3"/>
  <c r="AA557" i="3"/>
  <c r="Z545" i="3"/>
  <c r="AA556" i="3"/>
  <c r="Z556" i="3"/>
  <c r="AA555" i="3"/>
  <c r="Z555" i="3"/>
  <c r="AA554" i="3"/>
  <c r="AB554" i="3" s="1"/>
  <c r="AC554" i="3" s="1"/>
  <c r="Z554" i="3"/>
  <c r="AA553" i="3"/>
  <c r="Z541" i="3"/>
  <c r="AA552" i="3"/>
  <c r="AB552" i="3" s="1"/>
  <c r="AC552" i="3" s="1"/>
  <c r="Z552" i="3"/>
  <c r="AA551" i="3"/>
  <c r="AB551" i="3" s="1"/>
  <c r="AC551" i="3" s="1"/>
  <c r="Z551" i="3"/>
  <c r="AA550" i="3"/>
  <c r="AB550" i="3" s="1"/>
  <c r="AC550" i="3" s="1"/>
  <c r="Z550" i="3"/>
  <c r="AA549" i="3"/>
  <c r="AB549" i="3" s="1"/>
  <c r="AC549" i="3" s="1"/>
  <c r="Z537" i="3"/>
  <c r="AA548" i="3"/>
  <c r="AB548" i="3" s="1"/>
  <c r="AC548" i="3" s="1"/>
  <c r="AA547" i="3"/>
  <c r="AB547" i="3" s="1"/>
  <c r="AC547" i="3" s="1"/>
  <c r="Z547" i="3"/>
  <c r="AA546" i="3"/>
  <c r="AB546" i="3" s="1"/>
  <c r="AC546" i="3" s="1"/>
  <c r="Z546" i="3"/>
  <c r="AA545" i="3"/>
  <c r="AB545" i="3" s="1"/>
  <c r="AC545" i="3" s="1"/>
  <c r="Z533" i="3"/>
  <c r="AA544" i="3"/>
  <c r="AB544" i="3" s="1"/>
  <c r="AC544" i="3" s="1"/>
  <c r="Z544" i="3"/>
  <c r="AA543" i="3"/>
  <c r="AB543" i="3" s="1"/>
  <c r="AC543" i="3" s="1"/>
  <c r="Z543" i="3"/>
  <c r="AA542" i="3"/>
  <c r="AB542" i="3" s="1"/>
  <c r="AC542" i="3" s="1"/>
  <c r="Z542" i="3"/>
  <c r="AA541" i="3"/>
  <c r="Z529" i="3"/>
  <c r="AA540" i="3"/>
  <c r="AB540" i="3" s="1"/>
  <c r="AC540" i="3" s="1"/>
  <c r="Z540" i="3"/>
  <c r="AA539" i="3"/>
  <c r="Z539" i="3"/>
  <c r="Z527" i="3"/>
  <c r="AA538" i="3"/>
  <c r="AB538" i="3" s="1"/>
  <c r="AC538" i="3" s="1"/>
  <c r="Z538" i="3"/>
  <c r="Z526" i="3"/>
  <c r="AA537" i="3"/>
  <c r="AB537" i="3" s="1"/>
  <c r="AC537" i="3" s="1"/>
  <c r="Z525" i="3"/>
  <c r="AA536" i="3"/>
  <c r="Z536" i="3"/>
  <c r="AA535" i="3"/>
  <c r="Z535" i="3"/>
  <c r="Z523" i="3"/>
  <c r="AA534" i="3"/>
  <c r="Z534" i="3"/>
  <c r="Z522" i="3"/>
  <c r="AA533" i="3"/>
  <c r="Z521" i="3"/>
  <c r="AA532" i="3"/>
  <c r="Z532" i="3"/>
  <c r="Z520" i="3"/>
  <c r="AA531" i="3"/>
  <c r="Z531" i="3"/>
  <c r="Z519" i="3"/>
  <c r="AA530" i="3"/>
  <c r="AB530" i="3" s="1"/>
  <c r="Z530" i="3"/>
  <c r="AA529" i="3"/>
  <c r="AB529" i="3" s="1"/>
  <c r="AA528" i="3"/>
  <c r="Z528" i="3"/>
  <c r="Z518" i="3"/>
  <c r="AA527" i="3"/>
  <c r="AB527" i="3" s="1"/>
  <c r="Z517" i="3"/>
  <c r="AA526" i="3"/>
  <c r="Z516" i="3"/>
  <c r="AA525" i="3"/>
  <c r="Z515" i="3"/>
  <c r="AA524" i="3"/>
  <c r="Z524" i="3"/>
  <c r="Z514" i="3"/>
  <c r="AA523" i="3"/>
  <c r="Z513" i="3"/>
  <c r="AA522" i="3"/>
  <c r="Z512" i="3"/>
  <c r="AA521" i="3"/>
  <c r="Z511" i="3"/>
  <c r="AA520" i="3"/>
  <c r="Z510" i="3"/>
  <c r="AA519" i="3"/>
  <c r="Z509" i="3"/>
  <c r="AA518" i="3"/>
  <c r="AA517" i="3"/>
  <c r="Z507" i="3"/>
  <c r="AA516" i="3"/>
  <c r="Z506" i="3"/>
  <c r="AA515" i="3"/>
  <c r="Z505" i="3"/>
  <c r="AA514" i="3"/>
  <c r="Z504" i="3"/>
  <c r="AA513" i="3"/>
  <c r="Z503" i="3"/>
  <c r="AA512" i="3"/>
  <c r="Z502" i="3"/>
  <c r="AA511" i="3"/>
  <c r="Z501" i="3"/>
  <c r="AA510" i="3"/>
  <c r="AA509" i="3"/>
  <c r="Z499" i="3"/>
  <c r="AA508" i="3"/>
  <c r="Z508" i="3"/>
  <c r="Z498" i="3"/>
  <c r="AA507" i="3"/>
  <c r="Z497" i="3"/>
  <c r="AA506" i="3"/>
  <c r="Z496" i="3"/>
  <c r="AA505" i="3"/>
  <c r="Z495" i="3"/>
  <c r="AA504" i="3"/>
  <c r="Z494" i="3"/>
  <c r="AA503" i="3"/>
  <c r="Z493" i="3"/>
  <c r="AA502" i="3"/>
  <c r="AA501" i="3"/>
  <c r="Z491" i="3"/>
  <c r="AA500" i="3"/>
  <c r="Z500" i="3"/>
  <c r="Z490" i="3"/>
  <c r="AA499" i="3"/>
  <c r="Z489" i="3"/>
  <c r="AA498" i="3"/>
  <c r="AA497" i="3"/>
  <c r="Z487" i="3"/>
  <c r="AA496" i="3"/>
  <c r="Z486" i="3"/>
  <c r="AA495" i="3"/>
  <c r="Z485" i="3"/>
  <c r="AA494" i="3"/>
  <c r="Z484" i="3"/>
  <c r="AA493" i="3"/>
  <c r="Z483" i="3"/>
  <c r="AA492" i="3"/>
  <c r="Z492" i="3"/>
  <c r="Z482" i="3"/>
  <c r="AA491" i="3"/>
  <c r="Z481" i="3"/>
  <c r="AA490" i="3"/>
  <c r="AA489" i="3"/>
  <c r="Z479" i="3"/>
  <c r="AA488" i="3"/>
  <c r="Z488" i="3"/>
  <c r="Z478" i="3"/>
  <c r="AA487" i="3"/>
  <c r="Z477" i="3"/>
  <c r="AA486" i="3"/>
  <c r="AA485" i="3"/>
  <c r="Z475" i="3"/>
  <c r="AA484" i="3"/>
  <c r="Z474" i="3"/>
  <c r="AA483" i="3"/>
  <c r="Z473" i="3"/>
  <c r="AA482" i="3"/>
  <c r="Z472" i="3"/>
  <c r="AA481" i="3"/>
  <c r="Z471" i="3"/>
  <c r="AA480" i="3"/>
  <c r="Z480" i="3"/>
  <c r="Z470" i="3"/>
  <c r="AA479" i="3"/>
  <c r="Z469" i="3"/>
  <c r="AA478" i="3"/>
  <c r="AA477" i="3"/>
  <c r="Z467" i="3"/>
  <c r="AA476" i="3"/>
  <c r="Z476" i="3"/>
  <c r="Z466" i="3"/>
  <c r="AA475" i="3"/>
  <c r="Z465" i="3"/>
  <c r="AA474" i="3"/>
  <c r="Z464" i="3"/>
  <c r="AA473" i="3"/>
  <c r="Z463" i="3"/>
  <c r="AA472" i="3"/>
  <c r="Z462" i="3"/>
  <c r="AA471" i="3"/>
  <c r="Z461" i="3"/>
  <c r="AA470" i="3"/>
  <c r="Z460" i="3"/>
  <c r="AA469" i="3"/>
  <c r="Z459" i="3"/>
  <c r="AA468" i="3"/>
  <c r="Z468" i="3"/>
  <c r="Z458" i="3"/>
  <c r="AA467" i="3"/>
  <c r="Z457" i="3"/>
  <c r="AA466" i="3"/>
  <c r="AA465" i="3"/>
  <c r="Z455" i="3"/>
  <c r="AA464" i="3"/>
  <c r="Z454" i="3"/>
  <c r="AA463" i="3"/>
  <c r="Z453" i="3"/>
  <c r="AA462" i="3"/>
  <c r="AA461" i="3"/>
  <c r="Z451" i="3"/>
  <c r="AA460" i="3"/>
  <c r="Z450" i="3"/>
  <c r="AA459" i="3"/>
  <c r="Z449" i="3"/>
  <c r="AA458" i="3"/>
  <c r="Z448" i="3"/>
  <c r="AA457" i="3"/>
  <c r="Z447" i="3"/>
  <c r="AA456" i="3"/>
  <c r="Z456" i="3"/>
  <c r="Z446" i="3"/>
  <c r="AA455" i="3"/>
  <c r="Z445" i="3"/>
  <c r="AA454" i="3"/>
  <c r="AA453" i="3"/>
  <c r="Z443" i="3"/>
  <c r="AA452" i="3"/>
  <c r="Z452" i="3"/>
  <c r="Z442" i="3"/>
  <c r="AA451" i="3"/>
  <c r="Z441" i="3"/>
  <c r="AA450" i="3"/>
  <c r="Z440" i="3"/>
  <c r="AA449" i="3"/>
  <c r="AA448" i="3"/>
  <c r="AA447" i="3"/>
  <c r="Z437" i="3"/>
  <c r="AA446" i="3"/>
  <c r="Z436" i="3"/>
  <c r="AA445" i="3"/>
  <c r="Z435" i="3"/>
  <c r="AA444" i="3"/>
  <c r="Z444" i="3"/>
  <c r="Z434" i="3"/>
  <c r="AA443" i="3"/>
  <c r="Z433" i="3"/>
  <c r="AA442" i="3"/>
  <c r="AA441" i="3"/>
  <c r="AA440" i="3"/>
  <c r="AA439" i="3"/>
  <c r="Z439" i="3"/>
  <c r="Z431" i="3"/>
  <c r="AA438" i="3"/>
  <c r="Z438" i="3"/>
  <c r="AA437" i="3"/>
  <c r="Z429" i="3"/>
  <c r="AA436" i="3"/>
  <c r="Z428" i="3"/>
  <c r="AA435" i="3"/>
  <c r="AA434" i="3"/>
  <c r="Z426" i="3"/>
  <c r="AA433" i="3"/>
  <c r="Z425" i="3"/>
  <c r="AA432" i="3"/>
  <c r="Z432" i="3"/>
  <c r="AA431" i="3"/>
  <c r="Z423" i="3"/>
  <c r="AA430" i="3"/>
  <c r="Z430" i="3"/>
  <c r="AA429" i="3"/>
  <c r="Z421" i="3"/>
  <c r="AA428" i="3"/>
  <c r="Z420" i="3"/>
  <c r="AA427" i="3"/>
  <c r="Z427" i="3"/>
  <c r="Z419" i="3"/>
  <c r="AA426" i="3"/>
  <c r="Z418" i="3"/>
  <c r="AA425" i="3"/>
  <c r="Z417" i="3"/>
  <c r="AA424" i="3"/>
  <c r="Z424" i="3"/>
  <c r="Z416" i="3"/>
  <c r="AA423" i="3"/>
  <c r="Z415" i="3"/>
  <c r="AA422" i="3"/>
  <c r="Z422" i="3"/>
  <c r="AA421" i="3"/>
  <c r="Z413" i="3"/>
  <c r="AA420" i="3"/>
  <c r="Z412" i="3"/>
  <c r="AA419" i="3"/>
  <c r="AA418" i="3"/>
  <c r="Z410" i="3"/>
  <c r="AA417" i="3"/>
  <c r="Z409" i="3"/>
  <c r="AA416" i="3"/>
  <c r="Z408" i="3"/>
  <c r="AA415" i="3"/>
  <c r="Z407" i="3"/>
  <c r="AA414" i="3"/>
  <c r="Z414" i="3"/>
  <c r="Z406" i="3"/>
  <c r="AA413" i="3"/>
  <c r="Z405" i="3"/>
  <c r="AA412" i="3"/>
  <c r="Z404" i="3"/>
  <c r="AA411" i="3"/>
  <c r="Z411" i="3"/>
  <c r="AA410" i="3"/>
  <c r="Z402" i="3"/>
  <c r="AA409" i="3"/>
  <c r="Z401" i="3"/>
  <c r="AA408" i="3"/>
  <c r="Z400" i="3"/>
  <c r="AA407" i="3"/>
  <c r="Z399" i="3"/>
  <c r="AA406" i="3"/>
  <c r="Z398" i="3"/>
  <c r="AA405" i="3"/>
  <c r="Z397" i="3"/>
  <c r="AA404" i="3"/>
  <c r="Z396" i="3"/>
  <c r="AA403" i="3"/>
  <c r="Z403" i="3"/>
  <c r="AA402" i="3"/>
  <c r="Z394" i="3"/>
  <c r="AA401" i="3"/>
  <c r="Z393" i="3"/>
  <c r="AA400" i="3"/>
  <c r="Z392" i="3"/>
  <c r="AA399" i="3"/>
  <c r="Z391" i="3"/>
  <c r="AA398" i="3"/>
  <c r="Z390" i="3"/>
  <c r="AA397" i="3"/>
  <c r="Z389" i="3"/>
  <c r="AA396" i="3"/>
  <c r="Z388" i="3"/>
  <c r="AA395" i="3"/>
  <c r="Z395" i="3"/>
  <c r="AA394" i="3"/>
  <c r="AA393" i="3"/>
  <c r="Z385" i="3"/>
  <c r="AA392" i="3"/>
  <c r="Z384" i="3"/>
  <c r="AA391" i="3"/>
  <c r="Z383" i="3"/>
  <c r="AA390" i="3"/>
  <c r="Z382" i="3"/>
  <c r="AA389" i="3"/>
  <c r="Z381" i="3"/>
  <c r="AA388" i="3"/>
  <c r="AA387" i="3"/>
  <c r="Z387" i="3"/>
  <c r="Z379" i="3"/>
  <c r="AA386" i="3"/>
  <c r="Z386" i="3"/>
  <c r="AA385" i="3"/>
  <c r="Z377" i="3"/>
  <c r="AA384" i="3"/>
  <c r="Z376" i="3"/>
  <c r="AA383" i="3"/>
  <c r="Z375" i="3"/>
  <c r="AA382" i="3"/>
  <c r="AA381" i="3"/>
  <c r="Z373" i="3"/>
  <c r="AA380" i="3"/>
  <c r="Z380" i="3"/>
  <c r="AA379" i="3"/>
  <c r="Z371" i="3"/>
  <c r="AA378" i="3"/>
  <c r="Z378" i="3"/>
  <c r="Z370" i="3"/>
  <c r="AA377" i="3"/>
  <c r="Z369" i="3"/>
  <c r="AA376" i="3"/>
  <c r="AA375" i="3"/>
  <c r="Z367" i="3"/>
  <c r="AA374" i="3"/>
  <c r="Z374" i="3"/>
  <c r="Z366" i="3"/>
  <c r="AA373" i="3"/>
  <c r="Z365" i="3"/>
  <c r="AA372" i="3"/>
  <c r="Z372" i="3"/>
  <c r="Z364" i="3"/>
  <c r="AA371" i="3"/>
  <c r="AB371" i="3" s="1"/>
  <c r="Z363" i="3"/>
  <c r="AA370" i="3"/>
  <c r="Z362" i="3"/>
  <c r="AA369" i="3"/>
  <c r="Z361" i="3"/>
  <c r="AA368" i="3"/>
  <c r="Z368" i="3"/>
  <c r="AA367" i="3"/>
  <c r="Z359" i="3"/>
  <c r="AA366" i="3"/>
  <c r="Z358" i="3"/>
  <c r="AA365" i="3"/>
  <c r="Z357" i="3"/>
  <c r="AA364" i="3"/>
  <c r="Z356" i="3"/>
  <c r="AA363" i="3"/>
  <c r="Z355" i="3"/>
  <c r="AA362" i="3"/>
  <c r="Z354" i="3"/>
  <c r="AA361" i="3"/>
  <c r="Z353" i="3"/>
  <c r="AA360" i="3"/>
  <c r="Z360" i="3"/>
  <c r="Z352" i="3"/>
  <c r="AA359" i="3"/>
  <c r="Z351" i="3"/>
  <c r="AA358" i="3"/>
  <c r="Z350" i="3"/>
  <c r="AA357" i="3"/>
  <c r="Z349" i="3"/>
  <c r="AA356" i="3"/>
  <c r="Z348" i="3"/>
  <c r="AA355" i="3"/>
  <c r="Z347" i="3"/>
  <c r="AA354" i="3"/>
  <c r="AA353" i="3"/>
  <c r="AA352" i="3"/>
  <c r="AA351" i="3"/>
  <c r="Z345" i="3"/>
  <c r="AA350" i="3"/>
  <c r="Z344" i="3"/>
  <c r="AA349" i="3"/>
  <c r="Z343" i="3"/>
  <c r="AA348" i="3"/>
  <c r="Z342" i="3"/>
  <c r="AA347" i="3"/>
  <c r="Z341" i="3"/>
  <c r="AA346" i="3"/>
  <c r="Z346" i="3"/>
  <c r="Z340" i="3"/>
  <c r="AA345" i="3"/>
  <c r="Z339" i="3"/>
  <c r="AA344" i="3"/>
  <c r="AA343" i="3"/>
  <c r="Z337" i="3"/>
  <c r="AA342" i="3"/>
  <c r="Z336" i="3"/>
  <c r="AA341" i="3"/>
  <c r="Z335" i="3"/>
  <c r="AA340" i="3"/>
  <c r="Z334" i="3"/>
  <c r="AA339" i="3"/>
  <c r="Z333" i="3"/>
  <c r="AA338" i="3"/>
  <c r="Z338" i="3"/>
  <c r="Z332" i="3"/>
  <c r="AA337" i="3"/>
  <c r="Z331" i="3"/>
  <c r="AA336" i="3"/>
  <c r="AA335" i="3"/>
  <c r="Z329" i="3"/>
  <c r="AA334" i="3"/>
  <c r="Z328" i="3"/>
  <c r="AA333" i="3"/>
  <c r="AA332" i="3"/>
  <c r="AB332" i="3" s="1"/>
  <c r="AA331" i="3"/>
  <c r="Z325" i="3"/>
  <c r="AA330" i="3"/>
  <c r="Z330" i="3"/>
  <c r="AA329" i="3"/>
  <c r="Z323" i="3"/>
  <c r="AA328" i="3"/>
  <c r="Z322" i="3"/>
  <c r="AA327" i="3"/>
  <c r="Z327" i="3"/>
  <c r="Z321" i="3"/>
  <c r="AA326" i="3"/>
  <c r="Z326" i="3"/>
  <c r="AA325" i="3"/>
  <c r="Z319" i="3"/>
  <c r="AA324" i="3"/>
  <c r="Z324" i="3"/>
  <c r="Z318" i="3"/>
  <c r="AA323" i="3"/>
  <c r="Z317" i="3"/>
  <c r="AA322" i="3"/>
  <c r="Z316" i="3"/>
  <c r="AA321" i="3"/>
  <c r="Z315" i="3"/>
  <c r="AA320" i="3"/>
  <c r="Z320" i="3"/>
  <c r="Z314" i="3"/>
  <c r="AA319" i="3"/>
  <c r="Z313" i="3"/>
  <c r="AA318" i="3"/>
  <c r="Z312" i="3"/>
  <c r="AA317" i="3"/>
  <c r="Z311" i="3"/>
  <c r="AA316" i="3"/>
  <c r="Z310" i="3"/>
  <c r="AA315" i="3"/>
  <c r="Z309" i="3"/>
  <c r="AA314" i="3"/>
  <c r="AA313" i="3"/>
  <c r="Z307" i="3"/>
  <c r="AA312" i="3"/>
  <c r="Z306" i="3"/>
  <c r="AA311" i="3"/>
  <c r="Z305" i="3"/>
  <c r="AA310" i="3"/>
  <c r="Z304" i="3"/>
  <c r="AA309" i="3"/>
  <c r="Z303" i="3"/>
  <c r="AA308" i="3"/>
  <c r="Z308" i="3"/>
  <c r="Z302" i="3"/>
  <c r="AA307" i="3"/>
  <c r="Z301" i="3"/>
  <c r="AA306" i="3"/>
  <c r="AA305" i="3"/>
  <c r="Z299" i="3"/>
  <c r="AA304" i="3"/>
  <c r="Z298" i="3"/>
  <c r="AA303" i="3"/>
  <c r="Z297" i="3"/>
  <c r="AA302" i="3"/>
  <c r="Z296" i="3"/>
  <c r="AA301" i="3"/>
  <c r="AA300" i="3"/>
  <c r="Z300" i="3"/>
  <c r="Z294" i="3"/>
  <c r="AA299" i="3"/>
  <c r="Z293" i="3"/>
  <c r="AA298" i="3"/>
  <c r="Z292" i="3"/>
  <c r="AA297" i="3"/>
  <c r="Z291" i="3"/>
  <c r="AA296" i="3"/>
  <c r="Z290" i="3"/>
  <c r="AA295" i="3"/>
  <c r="Z295" i="3"/>
  <c r="Z289" i="3"/>
  <c r="AA294" i="3"/>
  <c r="Z288" i="3"/>
  <c r="AA293" i="3"/>
  <c r="Z287" i="3"/>
  <c r="AA292" i="3"/>
  <c r="Z286" i="3"/>
  <c r="AA291" i="3"/>
  <c r="Z285" i="3"/>
  <c r="AA290" i="3"/>
  <c r="AA289" i="3"/>
  <c r="Z283" i="3"/>
  <c r="AA288" i="3"/>
  <c r="Z282" i="3"/>
  <c r="AA287" i="3"/>
  <c r="Z281" i="3"/>
  <c r="AA286" i="3"/>
  <c r="Z280" i="3"/>
  <c r="AA285" i="3"/>
  <c r="Z279" i="3"/>
  <c r="AA284" i="3"/>
  <c r="Z284" i="3"/>
  <c r="Z278" i="3"/>
  <c r="AA283" i="3"/>
  <c r="Z277" i="3"/>
  <c r="AA282" i="3"/>
  <c r="AA281" i="3"/>
  <c r="Z275" i="3"/>
  <c r="AA280" i="3"/>
  <c r="Z274" i="3"/>
  <c r="AA279" i="3"/>
  <c r="Z273" i="3"/>
  <c r="AA278" i="3"/>
  <c r="Z272" i="3"/>
  <c r="AA277" i="3"/>
  <c r="Z271" i="3"/>
  <c r="AA276" i="3"/>
  <c r="Z276" i="3"/>
  <c r="Z270" i="3"/>
  <c r="AA275" i="3"/>
  <c r="Z269" i="3"/>
  <c r="AA274" i="3"/>
  <c r="AA273" i="3"/>
  <c r="Z267" i="3"/>
  <c r="AA272" i="3"/>
  <c r="Z266" i="3"/>
  <c r="AA271" i="3"/>
  <c r="Z265" i="3"/>
  <c r="AA270" i="3"/>
  <c r="Z264" i="3"/>
  <c r="AA269" i="3"/>
  <c r="Z263" i="3"/>
  <c r="AA268" i="3"/>
  <c r="Z268" i="3"/>
  <c r="AA267" i="3"/>
  <c r="Z261" i="3"/>
  <c r="AA266" i="3"/>
  <c r="AA265" i="3"/>
  <c r="AA264" i="3"/>
  <c r="Z260" i="3"/>
  <c r="AA263" i="3"/>
  <c r="Z259" i="3"/>
  <c r="AA262" i="3"/>
  <c r="Z262" i="3"/>
  <c r="AA261" i="3"/>
  <c r="Z257" i="3"/>
  <c r="AA260" i="3"/>
  <c r="Z256" i="3"/>
  <c r="AA259" i="3"/>
  <c r="Z255" i="3"/>
  <c r="AA258" i="3"/>
  <c r="Z258" i="3"/>
  <c r="Z254" i="3"/>
  <c r="AA257" i="3"/>
  <c r="Z253" i="3"/>
  <c r="AA256" i="3"/>
  <c r="Z252" i="3"/>
  <c r="AA255" i="3"/>
  <c r="Z251" i="3"/>
  <c r="AA254" i="3"/>
  <c r="AA253" i="3"/>
  <c r="Z249" i="3"/>
  <c r="AA252" i="3"/>
  <c r="Z248" i="3"/>
  <c r="AA251" i="3"/>
  <c r="Z247" i="3"/>
  <c r="AA250" i="3"/>
  <c r="Z250" i="3"/>
  <c r="Z246" i="3"/>
  <c r="AA249" i="3"/>
  <c r="Z245" i="3"/>
  <c r="AA248" i="3"/>
  <c r="Z244" i="3"/>
  <c r="AA247" i="3"/>
  <c r="Z243" i="3"/>
  <c r="AA246" i="3"/>
  <c r="AA245" i="3"/>
  <c r="Z241" i="3"/>
  <c r="AA244" i="3"/>
  <c r="Z240" i="3"/>
  <c r="AA243" i="3"/>
  <c r="Z239" i="3"/>
  <c r="AA242" i="3"/>
  <c r="Z242" i="3"/>
  <c r="AA241" i="3"/>
  <c r="Z237" i="3"/>
  <c r="AA240" i="3"/>
  <c r="Z236" i="3"/>
  <c r="AA239" i="3"/>
  <c r="Z235" i="3"/>
  <c r="AA238" i="3"/>
  <c r="Z238" i="3"/>
  <c r="AA237" i="3"/>
  <c r="Z233" i="3"/>
  <c r="AA236" i="3"/>
  <c r="Z232" i="3"/>
  <c r="AA235" i="3"/>
  <c r="Z231" i="3"/>
  <c r="AA234" i="3"/>
  <c r="Z234" i="3"/>
  <c r="Z230" i="3"/>
  <c r="AA233" i="3"/>
  <c r="Z229" i="3"/>
  <c r="AA232" i="3"/>
  <c r="Z228" i="3"/>
  <c r="AA231" i="3"/>
  <c r="Z227" i="3"/>
  <c r="AA230" i="3"/>
  <c r="AA229" i="3"/>
  <c r="Z225" i="3"/>
  <c r="AA228" i="3"/>
  <c r="AB228" i="3" s="1"/>
  <c r="Z224" i="3"/>
  <c r="AA227" i="3"/>
  <c r="Z223" i="3"/>
  <c r="AA226" i="3"/>
  <c r="Z226" i="3"/>
  <c r="Z222" i="3"/>
  <c r="AA225" i="3"/>
  <c r="Z221" i="3"/>
  <c r="AA224" i="3"/>
  <c r="Z220" i="3"/>
  <c r="AA223" i="3"/>
  <c r="Z219" i="3"/>
  <c r="AA222" i="3"/>
  <c r="AA221" i="3"/>
  <c r="Z217" i="3"/>
  <c r="AA220" i="3"/>
  <c r="Z216" i="3"/>
  <c r="AA219" i="3"/>
  <c r="Z215" i="3"/>
  <c r="AA218" i="3"/>
  <c r="Z218" i="3"/>
  <c r="Z214" i="3"/>
  <c r="AA217" i="3"/>
  <c r="Z213" i="3"/>
  <c r="AA216" i="3"/>
  <c r="Z212" i="3"/>
  <c r="AA215" i="3"/>
  <c r="Z211" i="3"/>
  <c r="AA214" i="3"/>
  <c r="AA213" i="3"/>
  <c r="Z209" i="3"/>
  <c r="AA212" i="3"/>
  <c r="Z208" i="3"/>
  <c r="AA211" i="3"/>
  <c r="Z207" i="3"/>
  <c r="AA210" i="3"/>
  <c r="Z210" i="3"/>
  <c r="AA209" i="3"/>
  <c r="Z205" i="3"/>
  <c r="AA208" i="3"/>
  <c r="Z204" i="3"/>
  <c r="AA207" i="3"/>
  <c r="Z203" i="3"/>
  <c r="AA206" i="3"/>
  <c r="AB206" i="3" s="1"/>
  <c r="Z206" i="3"/>
  <c r="AA205" i="3"/>
  <c r="Z201" i="3"/>
  <c r="AA204" i="3"/>
  <c r="Z200" i="3"/>
  <c r="AA203" i="3"/>
  <c r="Z199" i="3"/>
  <c r="AA202" i="3"/>
  <c r="Z202" i="3"/>
  <c r="Z198" i="3"/>
  <c r="AA201" i="3"/>
  <c r="Z197" i="3"/>
  <c r="AA200" i="3"/>
  <c r="Z196" i="3"/>
  <c r="AA199" i="3"/>
  <c r="Z195" i="3"/>
  <c r="AA198" i="3"/>
  <c r="Z194" i="3"/>
  <c r="AA197" i="3"/>
  <c r="Z193" i="3"/>
  <c r="AA196" i="3"/>
  <c r="Z192" i="3"/>
  <c r="AA195" i="3"/>
  <c r="Z191" i="3"/>
  <c r="AA194" i="3"/>
  <c r="AA193" i="3"/>
  <c r="Z189" i="3"/>
  <c r="AA192" i="3"/>
  <c r="Z188" i="3"/>
  <c r="AA191" i="3"/>
  <c r="Z187" i="3"/>
  <c r="AA190" i="3"/>
  <c r="Z190" i="3"/>
  <c r="AA189" i="3"/>
  <c r="Z185" i="3"/>
  <c r="AA188" i="3"/>
  <c r="Z184" i="3"/>
  <c r="AA187" i="3"/>
  <c r="Z183" i="3"/>
  <c r="AA186" i="3"/>
  <c r="Z186" i="3"/>
  <c r="Z182" i="3"/>
  <c r="AA185" i="3"/>
  <c r="Z181" i="3"/>
  <c r="AA184" i="3"/>
  <c r="Z180" i="3"/>
  <c r="AA183" i="3"/>
  <c r="Z179" i="3"/>
  <c r="AA182" i="3"/>
  <c r="Z178" i="3"/>
  <c r="AA181" i="3"/>
  <c r="Z177" i="3"/>
  <c r="AA180" i="3"/>
  <c r="Z176" i="3"/>
  <c r="AA179" i="3"/>
  <c r="Z175" i="3"/>
  <c r="AA178" i="3"/>
  <c r="AA177" i="3"/>
  <c r="Z174" i="3"/>
  <c r="Z173" i="3"/>
  <c r="AA174" i="3"/>
  <c r="Z172" i="3"/>
  <c r="AA173" i="3"/>
  <c r="Z171" i="3"/>
  <c r="AA172" i="3"/>
  <c r="Z170" i="3"/>
  <c r="AA171" i="3"/>
  <c r="Z169" i="3"/>
  <c r="AA170" i="3"/>
  <c r="Z168" i="3"/>
  <c r="AA169" i="3"/>
  <c r="Z167" i="3"/>
  <c r="AA168" i="3"/>
  <c r="Z166" i="3"/>
  <c r="AA167" i="3"/>
  <c r="Z165" i="3"/>
  <c r="AA166" i="3"/>
  <c r="Z164" i="3"/>
  <c r="AA165" i="3"/>
  <c r="AA164" i="3"/>
  <c r="Z162" i="3"/>
  <c r="AA163" i="3"/>
  <c r="Z163" i="3"/>
  <c r="Z161" i="3"/>
  <c r="AA162" i="3"/>
  <c r="Z160" i="3"/>
  <c r="AA161" i="3"/>
  <c r="Z159" i="3"/>
  <c r="AA160" i="3"/>
  <c r="Z158" i="3"/>
  <c r="AA159" i="3"/>
  <c r="Z157" i="3"/>
  <c r="AA158" i="3"/>
  <c r="Z156" i="3"/>
  <c r="AA157" i="3"/>
  <c r="Z155" i="3"/>
  <c r="AA156" i="3"/>
  <c r="Z154" i="3"/>
  <c r="AA155" i="3"/>
  <c r="Z153" i="3"/>
  <c r="AA154" i="3"/>
  <c r="Z152" i="3"/>
  <c r="AA153" i="3"/>
  <c r="Z151" i="3"/>
  <c r="AA152" i="3"/>
  <c r="Z150" i="3"/>
  <c r="AA151" i="3"/>
  <c r="Z149" i="3"/>
  <c r="AA150" i="3"/>
  <c r="AA149" i="3"/>
  <c r="Z147" i="3"/>
  <c r="AA148" i="3"/>
  <c r="Z148" i="3"/>
  <c r="Z146" i="3"/>
  <c r="AA147" i="3"/>
  <c r="Z145" i="3"/>
  <c r="AA146" i="3"/>
  <c r="Z144" i="3"/>
  <c r="AA145" i="3"/>
  <c r="Z143" i="3"/>
  <c r="AA144" i="3"/>
  <c r="Z142" i="3"/>
  <c r="AA143" i="3"/>
  <c r="Z141" i="3"/>
  <c r="AA142" i="3"/>
  <c r="Z140" i="3"/>
  <c r="AA141" i="3"/>
  <c r="Z139" i="3"/>
  <c r="AA140" i="3"/>
  <c r="AA139" i="3"/>
  <c r="AA138" i="3"/>
  <c r="Z138" i="3"/>
  <c r="Z136" i="3"/>
  <c r="AA137" i="3"/>
  <c r="Z137" i="3"/>
  <c r="Z135" i="3"/>
  <c r="AA136" i="3"/>
  <c r="Z134" i="3"/>
  <c r="AA135" i="3"/>
  <c r="Z133" i="3"/>
  <c r="AA134" i="3"/>
  <c r="Z132" i="3"/>
  <c r="AA133" i="3"/>
  <c r="Z131" i="3"/>
  <c r="AA132" i="3"/>
  <c r="Z130" i="3"/>
  <c r="AA131" i="3"/>
  <c r="AA130" i="3"/>
  <c r="Z128" i="3"/>
  <c r="AA129" i="3"/>
  <c r="Z129" i="3"/>
  <c r="Z127" i="3"/>
  <c r="AA128" i="3"/>
  <c r="Z126" i="3"/>
  <c r="AA127" i="3"/>
  <c r="Z125" i="3"/>
  <c r="AA126" i="3"/>
  <c r="Z124" i="3"/>
  <c r="AA125" i="3"/>
  <c r="Z123" i="3"/>
  <c r="AA124" i="3"/>
  <c r="Z122" i="3"/>
  <c r="AA123" i="3"/>
  <c r="Z121" i="3"/>
  <c r="AA122" i="3"/>
  <c r="Z120" i="3"/>
  <c r="AA121" i="3"/>
  <c r="Z119" i="3"/>
  <c r="AA120" i="3"/>
  <c r="Z118" i="3"/>
  <c r="AA119" i="3"/>
  <c r="Z117" i="3"/>
  <c r="AA118" i="3"/>
  <c r="AA117" i="3"/>
  <c r="Z115" i="3"/>
  <c r="AA116" i="3"/>
  <c r="Z116" i="3"/>
  <c r="Z114" i="3"/>
  <c r="AA115" i="3"/>
  <c r="Z113" i="3"/>
  <c r="AA114" i="3"/>
  <c r="Z112" i="3"/>
  <c r="AA113" i="3"/>
  <c r="Z111" i="3"/>
  <c r="AA112" i="3"/>
  <c r="Z110" i="3"/>
  <c r="AA111" i="3"/>
  <c r="Z109" i="3"/>
  <c r="AA110" i="3"/>
  <c r="AA109" i="3"/>
  <c r="Z107" i="3"/>
  <c r="AA108" i="3"/>
  <c r="Z108" i="3"/>
  <c r="Z106" i="3"/>
  <c r="AA107" i="3"/>
  <c r="Z105" i="3"/>
  <c r="AA106" i="3"/>
  <c r="Z104" i="3"/>
  <c r="AA105" i="3"/>
  <c r="Z103" i="3"/>
  <c r="AA104" i="3"/>
  <c r="Z102" i="3"/>
  <c r="AA103" i="3"/>
  <c r="Z101" i="3"/>
  <c r="AA102" i="3"/>
  <c r="Z100" i="3"/>
  <c r="AA101" i="3"/>
  <c r="Z99" i="3"/>
  <c r="AA100" i="3"/>
  <c r="Z98" i="3"/>
  <c r="AA99" i="3"/>
  <c r="AA98" i="3"/>
  <c r="Z96" i="3"/>
  <c r="AA97" i="3"/>
  <c r="Z97" i="3"/>
  <c r="Z95" i="3"/>
  <c r="AA96" i="3"/>
  <c r="Z94" i="3"/>
  <c r="AA95" i="3"/>
  <c r="Z93" i="3"/>
  <c r="AA94" i="3"/>
  <c r="Z92" i="3"/>
  <c r="AA93" i="3"/>
  <c r="Z91" i="3"/>
  <c r="AA92" i="3"/>
  <c r="Z90" i="3"/>
  <c r="AA91" i="3"/>
  <c r="Z89" i="3"/>
  <c r="AA90" i="3"/>
  <c r="AA89" i="3"/>
  <c r="AE88" i="3"/>
  <c r="AA88" i="3"/>
  <c r="Z88" i="3"/>
  <c r="AE87" i="3"/>
  <c r="AA87" i="3"/>
  <c r="Z87" i="3"/>
  <c r="AE86" i="3"/>
  <c r="AA86" i="3"/>
  <c r="Z86" i="3"/>
  <c r="AE85" i="3"/>
  <c r="AA85" i="3"/>
  <c r="Z85" i="3"/>
  <c r="AE84" i="3"/>
  <c r="AA84" i="3"/>
  <c r="Z84" i="3"/>
  <c r="AE83" i="3"/>
  <c r="AA83" i="3"/>
  <c r="Z83" i="3"/>
  <c r="AE82" i="3"/>
  <c r="AA82" i="3"/>
  <c r="Z82" i="3"/>
  <c r="AE81" i="3"/>
  <c r="AA81" i="3"/>
  <c r="Z81" i="3"/>
  <c r="AE80" i="3"/>
  <c r="AA80" i="3"/>
  <c r="Z80" i="3"/>
  <c r="AE79" i="3"/>
  <c r="AA79" i="3"/>
  <c r="Z79" i="3"/>
  <c r="AE78" i="3"/>
  <c r="AA78" i="3"/>
  <c r="Z78" i="3"/>
  <c r="AE77" i="3"/>
  <c r="AA77" i="3"/>
  <c r="Z77" i="3"/>
  <c r="AE76" i="3"/>
  <c r="AA76" i="3"/>
  <c r="Z76" i="3"/>
  <c r="AE75" i="3"/>
  <c r="AA75" i="3"/>
  <c r="Z75" i="3"/>
  <c r="AE74" i="3"/>
  <c r="AA74" i="3"/>
  <c r="Z74" i="3"/>
  <c r="AE73" i="3"/>
  <c r="AA73" i="3"/>
  <c r="Z73" i="3"/>
  <c r="AE72" i="3"/>
  <c r="AA72" i="3"/>
  <c r="Z72" i="3"/>
  <c r="AE71" i="3"/>
  <c r="AA71" i="3"/>
  <c r="Z71" i="3"/>
  <c r="AE70" i="3"/>
  <c r="AA70" i="3"/>
  <c r="Z70" i="3"/>
  <c r="AE69" i="3"/>
  <c r="AA69" i="3"/>
  <c r="Z69" i="3"/>
  <c r="AE68" i="3"/>
  <c r="AA68" i="3"/>
  <c r="Z68" i="3"/>
  <c r="AE67" i="3"/>
  <c r="AA67" i="3"/>
  <c r="Z67" i="3"/>
  <c r="AE66" i="3"/>
  <c r="AA66" i="3"/>
  <c r="Z66" i="3"/>
  <c r="AE65" i="3"/>
  <c r="AA65" i="3"/>
  <c r="Z65" i="3"/>
  <c r="AE64" i="3"/>
  <c r="AA64" i="3"/>
  <c r="Z64" i="3"/>
  <c r="AE63" i="3"/>
  <c r="AA63" i="3"/>
  <c r="Z63" i="3"/>
  <c r="AE62" i="3"/>
  <c r="AA62" i="3"/>
  <c r="Z62" i="3"/>
  <c r="AE61" i="3"/>
  <c r="AA61" i="3"/>
  <c r="Z61" i="3"/>
  <c r="AE60" i="3"/>
  <c r="AA60" i="3"/>
  <c r="Z60" i="3"/>
  <c r="AE59" i="3"/>
  <c r="AA59" i="3"/>
  <c r="Z59" i="3"/>
  <c r="AE58" i="3"/>
  <c r="AA58" i="3"/>
  <c r="Z58" i="3"/>
  <c r="AE57" i="3"/>
  <c r="AA57" i="3"/>
  <c r="Z57" i="3"/>
  <c r="AE56" i="3"/>
  <c r="AA56" i="3"/>
  <c r="Z56" i="3"/>
  <c r="AE55" i="3"/>
  <c r="AA55" i="3"/>
  <c r="Z55" i="3"/>
  <c r="AE54" i="3"/>
  <c r="AA54" i="3"/>
  <c r="Z54" i="3"/>
  <c r="AE53" i="3"/>
  <c r="AA53" i="3"/>
  <c r="Z53" i="3"/>
  <c r="AE52" i="3"/>
  <c r="AA52" i="3"/>
  <c r="Z52" i="3"/>
  <c r="AE51" i="3"/>
  <c r="AA51" i="3"/>
  <c r="Z51" i="3"/>
  <c r="AE50" i="3"/>
  <c r="AA50" i="3"/>
  <c r="Z50" i="3"/>
  <c r="AE49" i="3"/>
  <c r="AA49" i="3"/>
  <c r="Z49" i="3"/>
  <c r="AE48" i="3"/>
  <c r="AA48" i="3"/>
  <c r="Z48" i="3"/>
  <c r="AE47" i="3"/>
  <c r="AA47" i="3"/>
  <c r="Z47" i="3"/>
  <c r="AE46" i="3"/>
  <c r="AA46" i="3"/>
  <c r="Z46" i="3"/>
  <c r="AE45" i="3"/>
  <c r="AA45" i="3"/>
  <c r="Z45" i="3"/>
  <c r="AE44" i="3"/>
  <c r="AA44" i="3"/>
  <c r="Z44" i="3"/>
  <c r="AE43" i="3"/>
  <c r="AA43" i="3"/>
  <c r="Z43" i="3"/>
  <c r="AE42" i="3"/>
  <c r="AA42" i="3"/>
  <c r="Z42" i="3"/>
  <c r="AE41" i="3"/>
  <c r="AA41" i="3"/>
  <c r="Z41" i="3"/>
  <c r="AE40" i="3"/>
  <c r="AA40" i="3"/>
  <c r="Z40" i="3"/>
  <c r="AE39" i="3"/>
  <c r="AA39" i="3"/>
  <c r="Z39" i="3"/>
  <c r="AE38" i="3"/>
  <c r="AA38" i="3"/>
  <c r="Z38" i="3"/>
  <c r="AE37" i="3"/>
  <c r="AA37" i="3"/>
  <c r="Z37" i="3"/>
  <c r="AE36" i="3"/>
  <c r="AA36" i="3"/>
  <c r="Z36" i="3"/>
  <c r="AE35" i="3"/>
  <c r="AA35" i="3"/>
  <c r="Z35" i="3"/>
  <c r="AE34" i="3"/>
  <c r="AA34" i="3"/>
  <c r="Z34" i="3"/>
  <c r="AE33" i="3"/>
  <c r="AA33" i="3"/>
  <c r="Z33" i="3"/>
  <c r="AE32" i="3"/>
  <c r="AA32" i="3"/>
  <c r="Z32" i="3"/>
  <c r="AE31" i="3"/>
  <c r="AA31" i="3"/>
  <c r="Z31" i="3"/>
  <c r="AE30" i="3"/>
  <c r="AA30" i="3"/>
  <c r="Z30" i="3"/>
  <c r="AE29" i="3"/>
  <c r="AA29" i="3"/>
  <c r="Z29" i="3"/>
  <c r="AE28" i="3"/>
  <c r="AA28" i="3"/>
  <c r="Z28" i="3"/>
  <c r="AE27" i="3"/>
  <c r="AA27" i="3"/>
  <c r="Z27" i="3"/>
  <c r="AE26" i="3"/>
  <c r="AA26" i="3"/>
  <c r="Z26" i="3"/>
  <c r="AE25" i="3"/>
  <c r="AA25" i="3"/>
  <c r="Z25" i="3"/>
  <c r="AE24" i="3"/>
  <c r="AA24" i="3"/>
  <c r="Z24" i="3"/>
  <c r="AE23" i="3"/>
  <c r="AA23" i="3"/>
  <c r="Z23" i="3"/>
  <c r="AE22" i="3"/>
  <c r="AA22" i="3"/>
  <c r="Z22" i="3"/>
  <c r="AE21" i="3"/>
  <c r="AA21" i="3"/>
  <c r="Z21" i="3"/>
  <c r="AE20" i="3"/>
  <c r="AA20" i="3"/>
  <c r="Z20" i="3"/>
  <c r="AE19" i="3"/>
  <c r="AA19" i="3"/>
  <c r="Z19" i="3"/>
  <c r="AE18" i="3"/>
  <c r="AA18" i="3"/>
  <c r="Z18" i="3"/>
  <c r="AE17" i="3"/>
  <c r="AA17" i="3"/>
  <c r="Z17" i="3"/>
  <c r="AE16" i="3"/>
  <c r="AA16" i="3"/>
  <c r="Z16" i="3"/>
  <c r="AE15" i="3"/>
  <c r="AA15" i="3"/>
  <c r="Z15" i="3"/>
  <c r="AE14" i="3"/>
  <c r="AA14" i="3"/>
  <c r="Z14" i="3"/>
  <c r="AE13" i="3"/>
  <c r="AA13" i="3"/>
  <c r="Z13" i="3"/>
  <c r="AE12" i="3"/>
  <c r="AA12" i="3"/>
  <c r="Z12" i="3"/>
  <c r="AE11" i="3"/>
  <c r="AA11" i="3"/>
  <c r="Z11" i="3"/>
  <c r="AE10" i="3"/>
  <c r="AA10" i="3"/>
  <c r="Z10" i="3"/>
  <c r="AE9" i="3"/>
  <c r="AA9" i="3"/>
  <c r="Z9" i="3"/>
  <c r="AE8" i="3"/>
  <c r="AA8" i="3"/>
  <c r="Z8" i="3"/>
  <c r="AE7" i="3"/>
  <c r="AA7" i="3"/>
  <c r="AA6" i="3"/>
  <c r="AE6" i="3"/>
  <c r="AE5" i="3"/>
  <c r="AE4" i="3"/>
  <c r="AB37" i="3" l="1"/>
  <c r="AC37" i="3" s="1"/>
  <c r="H36" i="3" s="1"/>
  <c r="AB192" i="3"/>
  <c r="AB204" i="3"/>
  <c r="AB337" i="3"/>
  <c r="AB201" i="3"/>
  <c r="AC201" i="3" s="1"/>
  <c r="H200" i="3" s="1"/>
  <c r="AB230" i="3"/>
  <c r="AC230" i="3" s="1"/>
  <c r="H229" i="3" s="1"/>
  <c r="AB318" i="3"/>
  <c r="AB334" i="3"/>
  <c r="AC334" i="3" s="1"/>
  <c r="H333" i="3" s="1"/>
  <c r="AB376" i="3"/>
  <c r="AB189" i="3"/>
  <c r="AB240" i="3"/>
  <c r="AB375" i="3"/>
  <c r="AB338" i="3"/>
  <c r="AC338" i="3" s="1"/>
  <c r="H337" i="3" s="1"/>
  <c r="AB370" i="3"/>
  <c r="AC370" i="3" s="1"/>
  <c r="H369" i="3" s="1"/>
  <c r="AB373" i="3"/>
  <c r="AB190" i="3"/>
  <c r="AC190" i="3" s="1"/>
  <c r="H189" i="3" s="1"/>
  <c r="AB234" i="3"/>
  <c r="AB377" i="3"/>
  <c r="AB233" i="3"/>
  <c r="AB98" i="3"/>
  <c r="AB138" i="3"/>
  <c r="AC138" i="3" s="1"/>
  <c r="H137" i="3" s="1"/>
  <c r="AB194" i="3"/>
  <c r="AC194" i="3" s="1"/>
  <c r="H193" i="3" s="1"/>
  <c r="AB191" i="3"/>
  <c r="AB202" i="3"/>
  <c r="AC202" i="3" s="1"/>
  <c r="H201" i="3" s="1"/>
  <c r="AB32" i="3"/>
  <c r="AC32" i="3" s="1"/>
  <c r="H31" i="3" s="1"/>
  <c r="AB112" i="3"/>
  <c r="AB129" i="3"/>
  <c r="AB142" i="3"/>
  <c r="AC142" i="3" s="1"/>
  <c r="H141" i="3" s="1"/>
  <c r="AB286" i="3"/>
  <c r="AC286" i="3" s="1"/>
  <c r="H285" i="3" s="1"/>
  <c r="AB99" i="3"/>
  <c r="AC99" i="3" s="1"/>
  <c r="H98" i="3" s="1"/>
  <c r="AB136" i="3"/>
  <c r="AB325" i="3"/>
  <c r="AC325" i="3" s="1"/>
  <c r="H324" i="3" s="1"/>
  <c r="AB322" i="3"/>
  <c r="AC322" i="3" s="1"/>
  <c r="H321" i="3" s="1"/>
  <c r="AB110" i="3"/>
  <c r="AB245" i="3"/>
  <c r="AB100" i="3"/>
  <c r="AC100" i="3" s="1"/>
  <c r="H99" i="3" s="1"/>
  <c r="AB114" i="3"/>
  <c r="AC114" i="3" s="1"/>
  <c r="H113" i="3" s="1"/>
  <c r="AB153" i="3"/>
  <c r="AC153" i="3" s="1"/>
  <c r="H152" i="3" s="1"/>
  <c r="AB242" i="3"/>
  <c r="AB281" i="3"/>
  <c r="AC281" i="3" s="1"/>
  <c r="H280" i="3" s="1"/>
  <c r="AB284" i="3"/>
  <c r="AC284" i="3" s="1"/>
  <c r="H283" i="3" s="1"/>
  <c r="AB97" i="3"/>
  <c r="AB320" i="3"/>
  <c r="AB415" i="3"/>
  <c r="AC415" i="3" s="1"/>
  <c r="H414" i="3" s="1"/>
  <c r="AB117" i="3"/>
  <c r="AC117" i="3" s="1"/>
  <c r="H116" i="3" s="1"/>
  <c r="AB141" i="3"/>
  <c r="AC141" i="3" s="1"/>
  <c r="H140" i="3" s="1"/>
  <c r="AB246" i="3"/>
  <c r="AB282" i="3"/>
  <c r="AC282" i="3" s="1"/>
  <c r="H281" i="3" s="1"/>
  <c r="Z5" i="3"/>
  <c r="Z6" i="3"/>
  <c r="AE3" i="3"/>
  <c r="Z3" i="3"/>
  <c r="Z4" i="3"/>
  <c r="Z7" i="3"/>
  <c r="I9" i="3" s="1"/>
  <c r="AB124" i="3"/>
  <c r="AC124" i="3" s="1"/>
  <c r="H123" i="3" s="1"/>
  <c r="AB156" i="3"/>
  <c r="AC156" i="3" s="1"/>
  <c r="H155" i="3" s="1"/>
  <c r="AB162" i="3"/>
  <c r="AC162" i="3" s="1"/>
  <c r="H161" i="3" s="1"/>
  <c r="AB269" i="3"/>
  <c r="AB359" i="3"/>
  <c r="AB383" i="3"/>
  <c r="AC383" i="3" s="1"/>
  <c r="H382" i="3" s="1"/>
  <c r="AB9" i="3"/>
  <c r="AC9" i="3" s="1"/>
  <c r="H8" i="3" s="1"/>
  <c r="AB25" i="3"/>
  <c r="AC25" i="3" s="1"/>
  <c r="H24" i="3" s="1"/>
  <c r="AB59" i="3"/>
  <c r="AC59" i="3" s="1"/>
  <c r="H58" i="3" s="1"/>
  <c r="AB73" i="3"/>
  <c r="AC73" i="3" s="1"/>
  <c r="H72" i="3" s="1"/>
  <c r="AB77" i="3"/>
  <c r="AC77" i="3" s="1"/>
  <c r="H76" i="3" s="1"/>
  <c r="AB85" i="3"/>
  <c r="AB165" i="3"/>
  <c r="AB168" i="3"/>
  <c r="AC168" i="3" s="1"/>
  <c r="H167" i="3" s="1"/>
  <c r="AB305" i="3"/>
  <c r="AC305" i="3" s="1"/>
  <c r="H304" i="3" s="1"/>
  <c r="AB439" i="3"/>
  <c r="AC439" i="3" s="1"/>
  <c r="H438" i="3" s="1"/>
  <c r="AB13" i="3"/>
  <c r="AC13" i="3" s="1"/>
  <c r="H12" i="3" s="1"/>
  <c r="AB21" i="3"/>
  <c r="AC21" i="3" s="1"/>
  <c r="H20" i="3" s="1"/>
  <c r="AB90" i="3"/>
  <c r="AC90" i="3" s="1"/>
  <c r="H89" i="3" s="1"/>
  <c r="AB130" i="3"/>
  <c r="AB154" i="3"/>
  <c r="AB517" i="3"/>
  <c r="AC517" i="3" s="1"/>
  <c r="H516" i="3" s="1"/>
  <c r="AB11" i="3"/>
  <c r="AC11" i="3" s="1"/>
  <c r="AB19" i="3"/>
  <c r="AC19" i="3" s="1"/>
  <c r="H18" i="3" s="1"/>
  <c r="AB5" i="3"/>
  <c r="AC5" i="3" s="1"/>
  <c r="AB166" i="3"/>
  <c r="AC166" i="3" s="1"/>
  <c r="H165" i="3" s="1"/>
  <c r="AB7" i="3"/>
  <c r="AC7" i="3" s="1"/>
  <c r="AB15" i="3"/>
  <c r="AC15" i="3" s="1"/>
  <c r="AB23" i="3"/>
  <c r="AB177" i="3"/>
  <c r="AC177" i="3" s="1"/>
  <c r="H176" i="3" s="1"/>
  <c r="AB6" i="3"/>
  <c r="AC6" i="3" s="1"/>
  <c r="H5" i="3" s="1"/>
  <c r="AB12" i="3"/>
  <c r="AC12" i="3" s="1"/>
  <c r="H11" i="3" s="1"/>
  <c r="AB16" i="3"/>
  <c r="AC16" i="3" s="1"/>
  <c r="AB20" i="3"/>
  <c r="AC20" i="3" s="1"/>
  <c r="H19" i="3" s="1"/>
  <c r="AB24" i="3"/>
  <c r="AC24" i="3" s="1"/>
  <c r="H23" i="3" s="1"/>
  <c r="AB48" i="3"/>
  <c r="AB64" i="3"/>
  <c r="AB74" i="3"/>
  <c r="AC74" i="3" s="1"/>
  <c r="H73" i="3" s="1"/>
  <c r="AB76" i="3"/>
  <c r="AC76" i="3" s="1"/>
  <c r="H75" i="3" s="1"/>
  <c r="AB86" i="3"/>
  <c r="AC86" i="3" s="1"/>
  <c r="H85" i="3" s="1"/>
  <c r="AB88" i="3"/>
  <c r="AB123" i="3"/>
  <c r="AC123" i="3" s="1"/>
  <c r="H122" i="3" s="1"/>
  <c r="AB10" i="3"/>
  <c r="AC10" i="3" s="1"/>
  <c r="H9" i="3" s="1"/>
  <c r="AB14" i="3"/>
  <c r="AC14" i="3" s="1"/>
  <c r="AB18" i="3"/>
  <c r="AB22" i="3"/>
  <c r="AB26" i="3"/>
  <c r="AC26" i="3" s="1"/>
  <c r="H25" i="3" s="1"/>
  <c r="AB126" i="3"/>
  <c r="AC126" i="3" s="1"/>
  <c r="H125" i="3" s="1"/>
  <c r="AB150" i="3"/>
  <c r="AB493" i="3"/>
  <c r="AC493" i="3" s="1"/>
  <c r="H492" i="3" s="1"/>
  <c r="AB182" i="3"/>
  <c r="AB214" i="3"/>
  <c r="AB254" i="3"/>
  <c r="AB308" i="3"/>
  <c r="AC308" i="3" s="1"/>
  <c r="H307" i="3" s="1"/>
  <c r="AB402" i="3"/>
  <c r="AC402" i="3" s="1"/>
  <c r="H401" i="3" s="1"/>
  <c r="AB426" i="3"/>
  <c r="AC426" i="3" s="1"/>
  <c r="H425" i="3" s="1"/>
  <c r="AB448" i="3"/>
  <c r="AB257" i="3"/>
  <c r="AC257" i="3" s="1"/>
  <c r="H256" i="3" s="1"/>
  <c r="AB357" i="3"/>
  <c r="AC357" i="3" s="1"/>
  <c r="H356" i="3" s="1"/>
  <c r="AB389" i="3"/>
  <c r="AB413" i="3"/>
  <c r="AB429" i="3"/>
  <c r="AC429" i="3" s="1"/>
  <c r="H428" i="3" s="1"/>
  <c r="AB451" i="3"/>
  <c r="AC451" i="3" s="1"/>
  <c r="H450" i="3" s="1"/>
  <c r="AB475" i="3"/>
  <c r="AC475" i="3" s="1"/>
  <c r="H474" i="3" s="1"/>
  <c r="AB507" i="3"/>
  <c r="AC507" i="3" s="1"/>
  <c r="H506" i="3" s="1"/>
  <c r="AB515" i="3"/>
  <c r="AC515" i="3" s="1"/>
  <c r="H514" i="3" s="1"/>
  <c r="AB180" i="3"/>
  <c r="AC180" i="3" s="1"/>
  <c r="H179" i="3" s="1"/>
  <c r="AB260" i="3"/>
  <c r="AB266" i="3"/>
  <c r="AB298" i="3"/>
  <c r="AC298" i="3" s="1"/>
  <c r="H297" i="3" s="1"/>
  <c r="AB306" i="3"/>
  <c r="AC306" i="3" s="1"/>
  <c r="H305" i="3" s="1"/>
  <c r="AB346" i="3"/>
  <c r="AC346" i="3" s="1"/>
  <c r="H345" i="3" s="1"/>
  <c r="AB400" i="3"/>
  <c r="AB462" i="3"/>
  <c r="AC462" i="3" s="1"/>
  <c r="H461" i="3" s="1"/>
  <c r="AB494" i="3"/>
  <c r="AC494" i="3" s="1"/>
  <c r="H493" i="3" s="1"/>
  <c r="AB293" i="3"/>
  <c r="AB349" i="3"/>
  <c r="AB363" i="3"/>
  <c r="AC363" i="3" s="1"/>
  <c r="H362" i="3" s="1"/>
  <c r="AB387" i="3"/>
  <c r="AC387" i="3" s="1"/>
  <c r="H386" i="3" s="1"/>
  <c r="AB403" i="3"/>
  <c r="AC403" i="3" s="1"/>
  <c r="H402" i="3" s="1"/>
  <c r="AB411" i="3"/>
  <c r="AB427" i="3"/>
  <c r="AC427" i="3" s="1"/>
  <c r="H426" i="3" s="1"/>
  <c r="AB505" i="3"/>
  <c r="AB178" i="3"/>
  <c r="AB218" i="3"/>
  <c r="AB258" i="3"/>
  <c r="AC258" i="3" s="1"/>
  <c r="H257" i="3" s="1"/>
  <c r="AB272" i="3"/>
  <c r="AC272" i="3" s="1"/>
  <c r="H271" i="3" s="1"/>
  <c r="AB296" i="3"/>
  <c r="AC296" i="3" s="1"/>
  <c r="H295" i="3" s="1"/>
  <c r="AB344" i="3"/>
  <c r="AC344" i="3" s="1"/>
  <c r="H343" i="3" s="1"/>
  <c r="AB358" i="3"/>
  <c r="AC358" i="3" s="1"/>
  <c r="H357" i="3" s="1"/>
  <c r="AB390" i="3"/>
  <c r="AC390" i="3" s="1"/>
  <c r="H389" i="3" s="1"/>
  <c r="AB414" i="3"/>
  <c r="AB438" i="3"/>
  <c r="AB221" i="3"/>
  <c r="AC221" i="3" s="1"/>
  <c r="H220" i="3" s="1"/>
  <c r="AB347" i="3"/>
  <c r="AC347" i="3" s="1"/>
  <c r="H346" i="3" s="1"/>
  <c r="AB361" i="3"/>
  <c r="AC361" i="3" s="1"/>
  <c r="H360" i="3" s="1"/>
  <c r="AB385" i="3"/>
  <c r="AC385" i="3" s="1"/>
  <c r="H384" i="3" s="1"/>
  <c r="AB401" i="3"/>
  <c r="AC401" i="3" s="1"/>
  <c r="H400" i="3" s="1"/>
  <c r="AB409" i="3"/>
  <c r="AC409" i="3" s="1"/>
  <c r="H408" i="3" s="1"/>
  <c r="AB425" i="3"/>
  <c r="AB463" i="3"/>
  <c r="AB487" i="3"/>
  <c r="AC487" i="3" s="1"/>
  <c r="H486" i="3" s="1"/>
  <c r="AB216" i="3"/>
  <c r="AC216" i="3" s="1"/>
  <c r="H215" i="3" s="1"/>
  <c r="AB270" i="3"/>
  <c r="AC270" i="3" s="1"/>
  <c r="H269" i="3" s="1"/>
  <c r="AB294" i="3"/>
  <c r="AC294" i="3" s="1"/>
  <c r="H293" i="3" s="1"/>
  <c r="AB310" i="3"/>
  <c r="AC310" i="3" s="1"/>
  <c r="H309" i="3" s="1"/>
  <c r="AB364" i="3"/>
  <c r="AC364" i="3" s="1"/>
  <c r="H363" i="3" s="1"/>
  <c r="AB436" i="3"/>
  <c r="AB450" i="3"/>
  <c r="AB474" i="3"/>
  <c r="AC474" i="3" s="1"/>
  <c r="H473" i="3" s="1"/>
  <c r="AB506" i="3"/>
  <c r="AC506" i="3" s="1"/>
  <c r="H505" i="3" s="1"/>
  <c r="AB175" i="3"/>
  <c r="AC175" i="3" s="1"/>
  <c r="H174" i="3" s="1"/>
  <c r="AB176" i="3"/>
  <c r="AC176" i="3" s="1"/>
  <c r="H175" i="3" s="1"/>
  <c r="AB226" i="3"/>
  <c r="AC226" i="3" s="1"/>
  <c r="AB304" i="3"/>
  <c r="AC304" i="3" s="1"/>
  <c r="N303" i="3" s="1"/>
  <c r="AB352" i="3"/>
  <c r="AC352" i="3" s="1"/>
  <c r="AB366" i="3"/>
  <c r="AC366" i="3" s="1"/>
  <c r="AB382" i="3"/>
  <c r="AC382" i="3" s="1"/>
  <c r="AB460" i="3"/>
  <c r="AC460" i="3" s="1"/>
  <c r="O459" i="3" s="1"/>
  <c r="AB516" i="3"/>
  <c r="AC516" i="3" s="1"/>
  <c r="H515" i="3" s="1"/>
  <c r="AB28" i="3"/>
  <c r="AC28" i="3" s="1"/>
  <c r="AB30" i="3"/>
  <c r="AC30" i="3" s="1"/>
  <c r="AB34" i="3"/>
  <c r="AC34" i="3" s="1"/>
  <c r="H33" i="3" s="1"/>
  <c r="AB36" i="3"/>
  <c r="AC36" i="3" s="1"/>
  <c r="H35" i="3" s="1"/>
  <c r="AB38" i="3"/>
  <c r="AC38" i="3" s="1"/>
  <c r="H37" i="3" s="1"/>
  <c r="AB40" i="3"/>
  <c r="AC40" i="3" s="1"/>
  <c r="AB42" i="3"/>
  <c r="AC42" i="3" s="1"/>
  <c r="AB44" i="3"/>
  <c r="AC44" i="3" s="1"/>
  <c r="M43" i="3" s="1"/>
  <c r="AB46" i="3"/>
  <c r="AC46" i="3" s="1"/>
  <c r="H45" i="3" s="1"/>
  <c r="AB50" i="3"/>
  <c r="AC50" i="3" s="1"/>
  <c r="H49" i="3" s="1"/>
  <c r="AB52" i="3"/>
  <c r="AC52" i="3" s="1"/>
  <c r="H51" i="3" s="1"/>
  <c r="AB54" i="3"/>
  <c r="AC54" i="3" s="1"/>
  <c r="AB56" i="3"/>
  <c r="AC56" i="3" s="1"/>
  <c r="AB58" i="3"/>
  <c r="AC58" i="3" s="1"/>
  <c r="H57" i="3" s="1"/>
  <c r="AB60" i="3"/>
  <c r="AC60" i="3" s="1"/>
  <c r="H59" i="3" s="1"/>
  <c r="AB62" i="3"/>
  <c r="AC62" i="3" s="1"/>
  <c r="H61" i="3" s="1"/>
  <c r="AB66" i="3"/>
  <c r="AC66" i="3" s="1"/>
  <c r="AB68" i="3"/>
  <c r="AC68" i="3" s="1"/>
  <c r="AB70" i="3"/>
  <c r="AC70" i="3" s="1"/>
  <c r="S69" i="3" s="1"/>
  <c r="AB72" i="3"/>
  <c r="AC72" i="3" s="1"/>
  <c r="H71" i="3" s="1"/>
  <c r="AB78" i="3"/>
  <c r="AC78" i="3" s="1"/>
  <c r="H77" i="3" s="1"/>
  <c r="AB80" i="3"/>
  <c r="AC80" i="3" s="1"/>
  <c r="AB82" i="3"/>
  <c r="AC82" i="3" s="1"/>
  <c r="AB84" i="3"/>
  <c r="AC84" i="3" s="1"/>
  <c r="H83" i="3" s="1"/>
  <c r="AB91" i="3"/>
  <c r="AC91" i="3" s="1"/>
  <c r="H90" i="3" s="1"/>
  <c r="AB107" i="3"/>
  <c r="AC107" i="3" s="1"/>
  <c r="AB115" i="3"/>
  <c r="AC115" i="3" s="1"/>
  <c r="H114" i="3" s="1"/>
  <c r="AB131" i="3"/>
  <c r="AC131" i="3" s="1"/>
  <c r="AB139" i="3"/>
  <c r="AC139" i="3" s="1"/>
  <c r="H138" i="3" s="1"/>
  <c r="AB147" i="3"/>
  <c r="AC147" i="3" s="1"/>
  <c r="AB155" i="3"/>
  <c r="AC155" i="3" s="1"/>
  <c r="H154" i="3" s="1"/>
  <c r="AB163" i="3"/>
  <c r="AC163" i="3" s="1"/>
  <c r="H162" i="3" s="1"/>
  <c r="AB171" i="3"/>
  <c r="AC171" i="3" s="1"/>
  <c r="AB181" i="3"/>
  <c r="AC181" i="3" s="1"/>
  <c r="H180" i="3" s="1"/>
  <c r="AB197" i="3"/>
  <c r="AC197" i="3" s="1"/>
  <c r="AB205" i="3"/>
  <c r="AC205" i="3" s="1"/>
  <c r="H204" i="3" s="1"/>
  <c r="AB213" i="3"/>
  <c r="AC213" i="3" s="1"/>
  <c r="Q212" i="3" s="1"/>
  <c r="AB229" i="3"/>
  <c r="AC229" i="3" s="1"/>
  <c r="H228" i="3" s="1"/>
  <c r="AB237" i="3"/>
  <c r="AC237" i="3" s="1"/>
  <c r="AB253" i="3"/>
  <c r="AC253" i="3" s="1"/>
  <c r="H252" i="3" s="1"/>
  <c r="AB261" i="3"/>
  <c r="AC261" i="3" s="1"/>
  <c r="AB267" i="3"/>
  <c r="AC267" i="3" s="1"/>
  <c r="H266" i="3" s="1"/>
  <c r="AB275" i="3"/>
  <c r="AC275" i="3" s="1"/>
  <c r="AB283" i="3"/>
  <c r="AC283" i="3" s="1"/>
  <c r="H282" i="3" s="1"/>
  <c r="AB291" i="3"/>
  <c r="AC291" i="3" s="1"/>
  <c r="S290" i="3" s="1"/>
  <c r="AB299" i="3"/>
  <c r="AC299" i="3" s="1"/>
  <c r="H298" i="3" s="1"/>
  <c r="AB307" i="3"/>
  <c r="AC307" i="3" s="1"/>
  <c r="H306" i="3" s="1"/>
  <c r="AB315" i="3"/>
  <c r="AC315" i="3" s="1"/>
  <c r="AB323" i="3"/>
  <c r="AC323" i="3" s="1"/>
  <c r="H322" i="3" s="1"/>
  <c r="AB331" i="3"/>
  <c r="AC331" i="3" s="1"/>
  <c r="H330" i="3" s="1"/>
  <c r="AB339" i="3"/>
  <c r="AC339" i="3" s="1"/>
  <c r="AB369" i="3"/>
  <c r="AC369" i="3" s="1"/>
  <c r="N368" i="3" s="1"/>
  <c r="AB393" i="3"/>
  <c r="AC393" i="3" s="1"/>
  <c r="AB417" i="3"/>
  <c r="AC417" i="3" s="1"/>
  <c r="AB433" i="3"/>
  <c r="AC433" i="3" s="1"/>
  <c r="AB447" i="3"/>
  <c r="AC447" i="3" s="1"/>
  <c r="J446" i="3" s="1"/>
  <c r="AB455" i="3"/>
  <c r="AC455" i="3" s="1"/>
  <c r="H454" i="3" s="1"/>
  <c r="AB471" i="3"/>
  <c r="AC471" i="3" s="1"/>
  <c r="AB479" i="3"/>
  <c r="AC479" i="3" s="1"/>
  <c r="H478" i="3" s="1"/>
  <c r="AB495" i="3"/>
  <c r="AC495" i="3" s="1"/>
  <c r="AB503" i="3"/>
  <c r="AC503" i="3" s="1"/>
  <c r="H502" i="3" s="1"/>
  <c r="AB511" i="3"/>
  <c r="AC511" i="3" s="1"/>
  <c r="AB519" i="3"/>
  <c r="AC519" i="3" s="1"/>
  <c r="H518" i="3" s="1"/>
  <c r="AB533" i="3"/>
  <c r="AC533" i="3" s="1"/>
  <c r="AB104" i="3"/>
  <c r="AC104" i="3" s="1"/>
  <c r="H103" i="3" s="1"/>
  <c r="AB128" i="3"/>
  <c r="AC128" i="3" s="1"/>
  <c r="H127" i="3" s="1"/>
  <c r="AB144" i="3"/>
  <c r="AC144" i="3" s="1"/>
  <c r="AB288" i="3"/>
  <c r="AC288" i="3" s="1"/>
  <c r="AB398" i="3"/>
  <c r="AC398" i="3" s="1"/>
  <c r="H397" i="3" s="1"/>
  <c r="AB430" i="3"/>
  <c r="AC430" i="3" s="1"/>
  <c r="AB441" i="3"/>
  <c r="AC441" i="3" s="1"/>
  <c r="H440" i="3" s="1"/>
  <c r="AB452" i="3"/>
  <c r="AC452" i="3" s="1"/>
  <c r="H451" i="3" s="1"/>
  <c r="AB508" i="3"/>
  <c r="AC508" i="3" s="1"/>
  <c r="AB524" i="3"/>
  <c r="AC524" i="3" s="1"/>
  <c r="I7" i="3"/>
  <c r="AB8" i="3"/>
  <c r="AC8" i="3" s="1"/>
  <c r="I5" i="3"/>
  <c r="AB94" i="3"/>
  <c r="AC94" i="3" s="1"/>
  <c r="AB102" i="3"/>
  <c r="AC102" i="3" s="1"/>
  <c r="H101" i="3" s="1"/>
  <c r="AB118" i="3"/>
  <c r="AC118" i="3" s="1"/>
  <c r="N18" i="3"/>
  <c r="AB134" i="3"/>
  <c r="AC134" i="3" s="1"/>
  <c r="AB158" i="3"/>
  <c r="AC158" i="3" s="1"/>
  <c r="AB174" i="3"/>
  <c r="AC174" i="3" s="1"/>
  <c r="R173" i="3" s="1"/>
  <c r="AB184" i="3"/>
  <c r="AC184" i="3" s="1"/>
  <c r="AB200" i="3"/>
  <c r="AC200" i="3" s="1"/>
  <c r="T199" i="3" s="1"/>
  <c r="AB208" i="3"/>
  <c r="AC208" i="3" s="1"/>
  <c r="H207" i="3" s="1"/>
  <c r="AB224" i="3"/>
  <c r="AC224" i="3" s="1"/>
  <c r="AB232" i="3"/>
  <c r="AC232" i="3" s="1"/>
  <c r="H231" i="3" s="1"/>
  <c r="AB248" i="3"/>
  <c r="AC248" i="3" s="1"/>
  <c r="AB256" i="3"/>
  <c r="AC256" i="3" s="1"/>
  <c r="H255" i="3" s="1"/>
  <c r="AB264" i="3"/>
  <c r="AC264" i="3" s="1"/>
  <c r="AB278" i="3"/>
  <c r="AC278" i="3" s="1"/>
  <c r="R277" i="3" s="1"/>
  <c r="AB302" i="3"/>
  <c r="AC302" i="3" s="1"/>
  <c r="AB326" i="3"/>
  <c r="AC326" i="3" s="1"/>
  <c r="AB342" i="3"/>
  <c r="AC342" i="3" s="1"/>
  <c r="AB350" i="3"/>
  <c r="AC350" i="3" s="1"/>
  <c r="H349" i="3" s="1"/>
  <c r="AB353" i="3"/>
  <c r="AC353" i="3" s="1"/>
  <c r="AB356" i="3"/>
  <c r="AC356" i="3" s="1"/>
  <c r="P355" i="3" s="1"/>
  <c r="AB372" i="3"/>
  <c r="AC372" i="3" s="1"/>
  <c r="H371" i="3" s="1"/>
  <c r="AB380" i="3"/>
  <c r="AC380" i="3" s="1"/>
  <c r="AB388" i="3"/>
  <c r="AC388" i="3" s="1"/>
  <c r="H387" i="3" s="1"/>
  <c r="AB396" i="3"/>
  <c r="AC396" i="3" s="1"/>
  <c r="H395" i="3" s="1"/>
  <c r="AB404" i="3"/>
  <c r="AC404" i="3" s="1"/>
  <c r="AB412" i="3"/>
  <c r="AC412" i="3" s="1"/>
  <c r="H411" i="3" s="1"/>
  <c r="AB420" i="3"/>
  <c r="AC420" i="3" s="1"/>
  <c r="AB428" i="3"/>
  <c r="AC428" i="3" s="1"/>
  <c r="H427" i="3" s="1"/>
  <c r="AB442" i="3"/>
  <c r="AC442" i="3" s="1"/>
  <c r="H441" i="3" s="1"/>
  <c r="AB458" i="3"/>
  <c r="AC458" i="3" s="1"/>
  <c r="AB466" i="3"/>
  <c r="AC466" i="3" s="1"/>
  <c r="H465" i="3" s="1"/>
  <c r="AB482" i="3"/>
  <c r="AC482" i="3" s="1"/>
  <c r="AB490" i="3"/>
  <c r="AC490" i="3" s="1"/>
  <c r="H489" i="3" s="1"/>
  <c r="AB498" i="3"/>
  <c r="AC498" i="3" s="1"/>
  <c r="AB514" i="3"/>
  <c r="AC514" i="3" s="1"/>
  <c r="H513" i="3" s="1"/>
  <c r="AB522" i="3"/>
  <c r="AC522" i="3" s="1"/>
  <c r="AB536" i="3"/>
  <c r="AC536" i="3" s="1"/>
  <c r="AB492" i="3"/>
  <c r="AC492" i="3" s="1"/>
  <c r="H491" i="3" s="1"/>
  <c r="AB211" i="3"/>
  <c r="AC211" i="3" s="1"/>
  <c r="AB227" i="3"/>
  <c r="AC227" i="3" s="1"/>
  <c r="H226" i="3" s="1"/>
  <c r="AB273" i="3"/>
  <c r="AC273" i="3" s="1"/>
  <c r="H272" i="3" s="1"/>
  <c r="AB313" i="3"/>
  <c r="AC313" i="3" s="1"/>
  <c r="AB367" i="3"/>
  <c r="AC367" i="3" s="1"/>
  <c r="AB461" i="3"/>
  <c r="AC461" i="3" s="1"/>
  <c r="H460" i="3" s="1"/>
  <c r="AB96" i="3"/>
  <c r="AC96" i="3" s="1"/>
  <c r="AB250" i="3"/>
  <c r="AC250" i="3" s="1"/>
  <c r="AB406" i="3"/>
  <c r="AC406" i="3" s="1"/>
  <c r="AB161" i="3"/>
  <c r="AC161" i="3" s="1"/>
  <c r="N160" i="3" s="1"/>
  <c r="AB195" i="3"/>
  <c r="AC195" i="3" s="1"/>
  <c r="H194" i="3" s="1"/>
  <c r="AB203" i="3"/>
  <c r="AC203" i="3" s="1"/>
  <c r="H202" i="3" s="1"/>
  <c r="AB243" i="3"/>
  <c r="AC243" i="3" s="1"/>
  <c r="H242" i="3" s="1"/>
  <c r="AB289" i="3"/>
  <c r="AC289" i="3" s="1"/>
  <c r="AB321" i="3"/>
  <c r="AC321" i="3" s="1"/>
  <c r="H320" i="3" s="1"/>
  <c r="AB329" i="3"/>
  <c r="AC329" i="3" s="1"/>
  <c r="AB399" i="3"/>
  <c r="AC399" i="3" s="1"/>
  <c r="H398" i="3" s="1"/>
  <c r="AB407" i="3"/>
  <c r="AC407" i="3" s="1"/>
  <c r="AB423" i="3"/>
  <c r="AC423" i="3" s="1"/>
  <c r="H422" i="3" s="1"/>
  <c r="AB431" i="3"/>
  <c r="AC431" i="3" s="1"/>
  <c r="AB453" i="3"/>
  <c r="AC453" i="3" s="1"/>
  <c r="H452" i="3" s="1"/>
  <c r="AB477" i="3"/>
  <c r="AC477" i="3" s="1"/>
  <c r="H476" i="3" s="1"/>
  <c r="AB509" i="3"/>
  <c r="AC509" i="3" s="1"/>
  <c r="AB89" i="3"/>
  <c r="AC89" i="3" s="1"/>
  <c r="H88" i="3" s="1"/>
  <c r="AB92" i="3"/>
  <c r="AC92" i="3" s="1"/>
  <c r="AB108" i="3"/>
  <c r="AC108" i="3" s="1"/>
  <c r="AB116" i="3"/>
  <c r="AC116" i="3" s="1"/>
  <c r="H115" i="3" s="1"/>
  <c r="AB132" i="3"/>
  <c r="AC132" i="3" s="1"/>
  <c r="AB140" i="3"/>
  <c r="AC140" i="3" s="1"/>
  <c r="H139" i="3" s="1"/>
  <c r="AB148" i="3"/>
  <c r="AC148" i="3" s="1"/>
  <c r="I147" i="3" s="1"/>
  <c r="AB164" i="3"/>
  <c r="AC164" i="3" s="1"/>
  <c r="H163" i="3" s="1"/>
  <c r="AB172" i="3"/>
  <c r="AC172" i="3" s="1"/>
  <c r="AB198" i="3"/>
  <c r="AC198" i="3" s="1"/>
  <c r="AB222" i="3"/>
  <c r="AC222" i="3" s="1"/>
  <c r="AB238" i="3"/>
  <c r="AC238" i="3" s="1"/>
  <c r="AB262" i="3"/>
  <c r="AC262" i="3" s="1"/>
  <c r="AB265" i="3"/>
  <c r="AC265" i="3" s="1"/>
  <c r="M264" i="3" s="1"/>
  <c r="AB268" i="3"/>
  <c r="AC268" i="3" s="1"/>
  <c r="H267" i="3" s="1"/>
  <c r="AB276" i="3"/>
  <c r="AC276" i="3" s="1"/>
  <c r="AB292" i="3"/>
  <c r="AC292" i="3" s="1"/>
  <c r="H291" i="3" s="1"/>
  <c r="AB300" i="3"/>
  <c r="AC300" i="3" s="1"/>
  <c r="AB316" i="3"/>
  <c r="AC316" i="3" s="1"/>
  <c r="AB324" i="3"/>
  <c r="AC324" i="3" s="1"/>
  <c r="H323" i="3" s="1"/>
  <c r="AB340" i="3"/>
  <c r="AC340" i="3" s="1"/>
  <c r="AB348" i="3"/>
  <c r="AC348" i="3" s="1"/>
  <c r="H347" i="3" s="1"/>
  <c r="AB354" i="3"/>
  <c r="AC354" i="3" s="1"/>
  <c r="AB362" i="3"/>
  <c r="AC362" i="3" s="1"/>
  <c r="H361" i="3" s="1"/>
  <c r="AB378" i="3"/>
  <c r="AC378" i="3" s="1"/>
  <c r="AB386" i="3"/>
  <c r="AC386" i="3" s="1"/>
  <c r="H385" i="3" s="1"/>
  <c r="AB394" i="3"/>
  <c r="AC394" i="3" s="1"/>
  <c r="AB410" i="3"/>
  <c r="AC410" i="3" s="1"/>
  <c r="H409" i="3" s="1"/>
  <c r="AB418" i="3"/>
  <c r="AC418" i="3" s="1"/>
  <c r="AB434" i="3"/>
  <c r="AC434" i="3" s="1"/>
  <c r="AB456" i="3"/>
  <c r="AC456" i="3" s="1"/>
  <c r="AB464" i="3"/>
  <c r="AC464" i="3" s="1"/>
  <c r="H463" i="3" s="1"/>
  <c r="AB472" i="3"/>
  <c r="AC472" i="3" s="1"/>
  <c r="AB480" i="3"/>
  <c r="AC480" i="3" s="1"/>
  <c r="H479" i="3" s="1"/>
  <c r="AB488" i="3"/>
  <c r="AC488" i="3" s="1"/>
  <c r="H487" i="3" s="1"/>
  <c r="AB496" i="3"/>
  <c r="AC496" i="3" s="1"/>
  <c r="AB504" i="3"/>
  <c r="AC504" i="3" s="1"/>
  <c r="H503" i="3" s="1"/>
  <c r="AB512" i="3"/>
  <c r="AC512" i="3" s="1"/>
  <c r="AB520" i="3"/>
  <c r="AC520" i="3" s="1"/>
  <c r="H519" i="3" s="1"/>
  <c r="AB528" i="3"/>
  <c r="AC528" i="3" s="1"/>
  <c r="AB534" i="3"/>
  <c r="AC534" i="3" s="1"/>
  <c r="AB186" i="3"/>
  <c r="AC186" i="3" s="1"/>
  <c r="AB422" i="3"/>
  <c r="AC422" i="3" s="1"/>
  <c r="H421" i="3" s="1"/>
  <c r="AB444" i="3"/>
  <c r="AC444" i="3" s="1"/>
  <c r="AB484" i="3"/>
  <c r="AC484" i="3" s="1"/>
  <c r="AB500" i="3"/>
  <c r="AC500" i="3" s="1"/>
  <c r="H499" i="3" s="1"/>
  <c r="AB137" i="3"/>
  <c r="AC137" i="3" s="1"/>
  <c r="H136" i="3" s="1"/>
  <c r="AB169" i="3"/>
  <c r="AC169" i="3" s="1"/>
  <c r="H168" i="3" s="1"/>
  <c r="AB187" i="3"/>
  <c r="AC187" i="3" s="1"/>
  <c r="S186" i="3" s="1"/>
  <c r="AB259" i="3"/>
  <c r="AC259" i="3" s="1"/>
  <c r="H258" i="3" s="1"/>
  <c r="AB297" i="3"/>
  <c r="AC297" i="3" s="1"/>
  <c r="H296" i="3" s="1"/>
  <c r="AB17" i="3"/>
  <c r="AC17" i="3" s="1"/>
  <c r="AB27" i="3"/>
  <c r="AC27" i="3" s="1"/>
  <c r="AB29" i="3"/>
  <c r="AC29" i="3" s="1"/>
  <c r="AB31" i="3"/>
  <c r="AC31" i="3" s="1"/>
  <c r="R30" i="3" s="1"/>
  <c r="AB33" i="3"/>
  <c r="AC33" i="3" s="1"/>
  <c r="H32" i="3" s="1"/>
  <c r="AB35" i="3"/>
  <c r="AC35" i="3" s="1"/>
  <c r="H34" i="3" s="1"/>
  <c r="AB39" i="3"/>
  <c r="AC39" i="3" s="1"/>
  <c r="H38" i="3" s="1"/>
  <c r="AB41" i="3"/>
  <c r="AC41" i="3" s="1"/>
  <c r="AB43" i="3"/>
  <c r="AC43" i="3" s="1"/>
  <c r="AB45" i="3"/>
  <c r="AC45" i="3" s="1"/>
  <c r="H44" i="3" s="1"/>
  <c r="AB47" i="3"/>
  <c r="AC47" i="3" s="1"/>
  <c r="H46" i="3" s="1"/>
  <c r="AB49" i="3"/>
  <c r="AC49" i="3" s="1"/>
  <c r="H48" i="3" s="1"/>
  <c r="AB51" i="3"/>
  <c r="AC51" i="3" s="1"/>
  <c r="H50" i="3" s="1"/>
  <c r="AB53" i="3"/>
  <c r="AC53" i="3" s="1"/>
  <c r="AB55" i="3"/>
  <c r="AC55" i="3" s="1"/>
  <c r="AB57" i="3"/>
  <c r="AC57" i="3" s="1"/>
  <c r="T56" i="3" s="1"/>
  <c r="AB61" i="3"/>
  <c r="AC61" i="3" s="1"/>
  <c r="H60" i="3" s="1"/>
  <c r="AB63" i="3"/>
  <c r="AC63" i="3" s="1"/>
  <c r="H62" i="3" s="1"/>
  <c r="AB65" i="3"/>
  <c r="AC65" i="3" s="1"/>
  <c r="H64" i="3" s="1"/>
  <c r="AB67" i="3"/>
  <c r="AC67" i="3" s="1"/>
  <c r="AB69" i="3"/>
  <c r="AC69" i="3" s="1"/>
  <c r="AB71" i="3"/>
  <c r="AC71" i="3" s="1"/>
  <c r="H70" i="3" s="1"/>
  <c r="AB75" i="3"/>
  <c r="AC75" i="3" s="1"/>
  <c r="H74" i="3" s="1"/>
  <c r="AB79" i="3"/>
  <c r="AC79" i="3" s="1"/>
  <c r="AB81" i="3"/>
  <c r="AC81" i="3" s="1"/>
  <c r="AB83" i="3"/>
  <c r="AC83" i="3" s="1"/>
  <c r="S82" i="3" s="1"/>
  <c r="AB87" i="3"/>
  <c r="AC87" i="3" s="1"/>
  <c r="H86" i="3" s="1"/>
  <c r="AB95" i="3"/>
  <c r="AC95" i="3" s="1"/>
  <c r="AB103" i="3"/>
  <c r="AC103" i="3" s="1"/>
  <c r="H102" i="3" s="1"/>
  <c r="AB111" i="3"/>
  <c r="AC111" i="3" s="1"/>
  <c r="H110" i="3" s="1"/>
  <c r="AB119" i="3"/>
  <c r="AC119" i="3" s="1"/>
  <c r="AB127" i="3"/>
  <c r="AC127" i="3" s="1"/>
  <c r="H126" i="3" s="1"/>
  <c r="AB135" i="3"/>
  <c r="AC135" i="3" s="1"/>
  <c r="AB143" i="3"/>
  <c r="AC143" i="3" s="1"/>
  <c r="H142" i="3" s="1"/>
  <c r="AB151" i="3"/>
  <c r="AC151" i="3" s="1"/>
  <c r="H150" i="3" s="1"/>
  <c r="AB159" i="3"/>
  <c r="AC159" i="3" s="1"/>
  <c r="AB167" i="3"/>
  <c r="AC167" i="3" s="1"/>
  <c r="H166" i="3" s="1"/>
  <c r="AB185" i="3"/>
  <c r="AC185" i="3" s="1"/>
  <c r="AB193" i="3"/>
  <c r="AC193" i="3" s="1"/>
  <c r="H192" i="3" s="1"/>
  <c r="AB209" i="3"/>
  <c r="AC209" i="3" s="1"/>
  <c r="AB217" i="3"/>
  <c r="AC217" i="3" s="1"/>
  <c r="H216" i="3" s="1"/>
  <c r="AB225" i="3"/>
  <c r="AC225" i="3" s="1"/>
  <c r="AB241" i="3"/>
  <c r="AC241" i="3" s="1"/>
  <c r="H240" i="3" s="1"/>
  <c r="AB249" i="3"/>
  <c r="AC249" i="3" s="1"/>
  <c r="AB271" i="3"/>
  <c r="AC271" i="3" s="1"/>
  <c r="H270" i="3" s="1"/>
  <c r="AB279" i="3"/>
  <c r="AC279" i="3" s="1"/>
  <c r="H278" i="3" s="1"/>
  <c r="AB287" i="3"/>
  <c r="AC287" i="3" s="1"/>
  <c r="AB295" i="3"/>
  <c r="AC295" i="3" s="1"/>
  <c r="H294" i="3" s="1"/>
  <c r="AB303" i="3"/>
  <c r="AC303" i="3" s="1"/>
  <c r="AB311" i="3"/>
  <c r="AC311" i="3" s="1"/>
  <c r="H310" i="3" s="1"/>
  <c r="AB319" i="3"/>
  <c r="AC319" i="3" s="1"/>
  <c r="H318" i="3" s="1"/>
  <c r="AB327" i="3"/>
  <c r="AC327" i="3" s="1"/>
  <c r="AB335" i="3"/>
  <c r="AC335" i="3" s="1"/>
  <c r="H334" i="3" s="1"/>
  <c r="AB343" i="3"/>
  <c r="AC343" i="3" s="1"/>
  <c r="L342" i="3" s="1"/>
  <c r="AB351" i="3"/>
  <c r="AC351" i="3" s="1"/>
  <c r="H350" i="3" s="1"/>
  <c r="AB365" i="3"/>
  <c r="AC365" i="3" s="1"/>
  <c r="AB381" i="3"/>
  <c r="AC381" i="3" s="1"/>
  <c r="AB397" i="3"/>
  <c r="AC397" i="3" s="1"/>
  <c r="H396" i="3" s="1"/>
  <c r="AB405" i="3"/>
  <c r="AC405" i="3" s="1"/>
  <c r="AB421" i="3"/>
  <c r="AC421" i="3" s="1"/>
  <c r="T420" i="3" s="1"/>
  <c r="AB437" i="3"/>
  <c r="AC437" i="3" s="1"/>
  <c r="H436" i="3" s="1"/>
  <c r="AB443" i="3"/>
  <c r="AC443" i="3" s="1"/>
  <c r="AB459" i="3"/>
  <c r="AC459" i="3" s="1"/>
  <c r="AB467" i="3"/>
  <c r="AC467" i="3" s="1"/>
  <c r="H466" i="3" s="1"/>
  <c r="AB483" i="3"/>
  <c r="AC483" i="3" s="1"/>
  <c r="AB491" i="3"/>
  <c r="AC491" i="3" s="1"/>
  <c r="H490" i="3" s="1"/>
  <c r="AB499" i="3"/>
  <c r="AC499" i="3" s="1"/>
  <c r="AB523" i="3"/>
  <c r="AC523" i="3" s="1"/>
  <c r="AB120" i="3"/>
  <c r="AC120" i="3" s="1"/>
  <c r="AB152" i="3"/>
  <c r="AC152" i="3" s="1"/>
  <c r="H151" i="3" s="1"/>
  <c r="AB312" i="3"/>
  <c r="AC312" i="3" s="1"/>
  <c r="H311" i="3" s="1"/>
  <c r="AB328" i="3"/>
  <c r="AC328" i="3" s="1"/>
  <c r="AB374" i="3"/>
  <c r="AC374" i="3" s="1"/>
  <c r="H373" i="3" s="1"/>
  <c r="AB468" i="3"/>
  <c r="AC468" i="3" s="1"/>
  <c r="H467" i="3" s="1"/>
  <c r="AB476" i="3"/>
  <c r="AC476" i="3" s="1"/>
  <c r="H475" i="3" s="1"/>
  <c r="AB113" i="3"/>
  <c r="AC113" i="3" s="1"/>
  <c r="H112" i="3" s="1"/>
  <c r="AB145" i="3"/>
  <c r="AC145" i="3" s="1"/>
  <c r="AB345" i="3"/>
  <c r="AC345" i="3" s="1"/>
  <c r="H344" i="3" s="1"/>
  <c r="AB391" i="3"/>
  <c r="AC391" i="3" s="1"/>
  <c r="AB445" i="3"/>
  <c r="AC445" i="3" s="1"/>
  <c r="AB501" i="3"/>
  <c r="AC501" i="3" s="1"/>
  <c r="H500" i="3" s="1"/>
  <c r="AB531" i="3"/>
  <c r="AC531" i="3" s="1"/>
  <c r="AB106" i="3"/>
  <c r="AC106" i="3" s="1"/>
  <c r="AB122" i="3"/>
  <c r="AC122" i="3" s="1"/>
  <c r="I121" i="3" s="1"/>
  <c r="AB146" i="3"/>
  <c r="AC146" i="3" s="1"/>
  <c r="AB170" i="3"/>
  <c r="AC170" i="3" s="1"/>
  <c r="AB188" i="3"/>
  <c r="AC188" i="3" s="1"/>
  <c r="H187" i="3" s="1"/>
  <c r="AB196" i="3"/>
  <c r="AC196" i="3" s="1"/>
  <c r="AB212" i="3"/>
  <c r="AC212" i="3" s="1"/>
  <c r="AB220" i="3"/>
  <c r="AC220" i="3" s="1"/>
  <c r="H219" i="3" s="1"/>
  <c r="AB236" i="3"/>
  <c r="AC236" i="3" s="1"/>
  <c r="AB244" i="3"/>
  <c r="AC244" i="3" s="1"/>
  <c r="H243" i="3" s="1"/>
  <c r="AB252" i="3"/>
  <c r="AC252" i="3" s="1"/>
  <c r="AB274" i="3"/>
  <c r="AC274" i="3" s="1"/>
  <c r="AB290" i="3"/>
  <c r="AC290" i="3" s="1"/>
  <c r="AB314" i="3"/>
  <c r="AC314" i="3" s="1"/>
  <c r="AB330" i="3"/>
  <c r="AC330" i="3" s="1"/>
  <c r="AB360" i="3"/>
  <c r="AC360" i="3" s="1"/>
  <c r="H359" i="3" s="1"/>
  <c r="AB368" i="3"/>
  <c r="AC368" i="3" s="1"/>
  <c r="AB384" i="3"/>
  <c r="AC384" i="3" s="1"/>
  <c r="H383" i="3" s="1"/>
  <c r="AB392" i="3"/>
  <c r="AC392" i="3" s="1"/>
  <c r="AB408" i="3"/>
  <c r="AC408" i="3" s="1"/>
  <c r="Q407" i="3" s="1"/>
  <c r="AB416" i="3"/>
  <c r="AC416" i="3" s="1"/>
  <c r="H415" i="3" s="1"/>
  <c r="AB424" i="3"/>
  <c r="AC424" i="3" s="1"/>
  <c r="H423" i="3" s="1"/>
  <c r="AB432" i="3"/>
  <c r="AC432" i="3" s="1"/>
  <c r="AB440" i="3"/>
  <c r="AC440" i="3" s="1"/>
  <c r="H439" i="3" s="1"/>
  <c r="AB446" i="3"/>
  <c r="AC446" i="3" s="1"/>
  <c r="AB454" i="3"/>
  <c r="AC454" i="3" s="1"/>
  <c r="H453" i="3" s="1"/>
  <c r="AB470" i="3"/>
  <c r="AC470" i="3" s="1"/>
  <c r="AB478" i="3"/>
  <c r="AC478" i="3" s="1"/>
  <c r="H477" i="3" s="1"/>
  <c r="AB486" i="3"/>
  <c r="AC486" i="3" s="1"/>
  <c r="AB502" i="3"/>
  <c r="AC502" i="3" s="1"/>
  <c r="H501" i="3" s="1"/>
  <c r="AB510" i="3"/>
  <c r="AC510" i="3" s="1"/>
  <c r="AB518" i="3"/>
  <c r="AC518" i="3" s="1"/>
  <c r="H517" i="3" s="1"/>
  <c r="AB526" i="3"/>
  <c r="AC526" i="3" s="1"/>
  <c r="AB532" i="3"/>
  <c r="AC532" i="3" s="1"/>
  <c r="AB160" i="3"/>
  <c r="AC160" i="3" s="1"/>
  <c r="AB210" i="3"/>
  <c r="AC210" i="3" s="1"/>
  <c r="AB280" i="3"/>
  <c r="AC280" i="3" s="1"/>
  <c r="H279" i="3" s="1"/>
  <c r="AB336" i="3"/>
  <c r="AC336" i="3" s="1"/>
  <c r="H335" i="3" s="1"/>
  <c r="AB105" i="3"/>
  <c r="AC105" i="3" s="1"/>
  <c r="AB121" i="3"/>
  <c r="AC121" i="3" s="1"/>
  <c r="AB179" i="3"/>
  <c r="AC179" i="3" s="1"/>
  <c r="H178" i="3" s="1"/>
  <c r="AB219" i="3"/>
  <c r="AC219" i="3" s="1"/>
  <c r="H218" i="3" s="1"/>
  <c r="AB235" i="3"/>
  <c r="AC235" i="3" s="1"/>
  <c r="AB251" i="3"/>
  <c r="AC251" i="3" s="1"/>
  <c r="AB469" i="3"/>
  <c r="AC469" i="3" s="1"/>
  <c r="AB485" i="3"/>
  <c r="AC485" i="3" s="1"/>
  <c r="AB525" i="3"/>
  <c r="AC525" i="3" s="1"/>
  <c r="I523" i="3" s="1"/>
  <c r="AB93" i="3"/>
  <c r="AC93" i="3" s="1"/>
  <c r="AB101" i="3"/>
  <c r="AC101" i="3" s="1"/>
  <c r="H100" i="3" s="1"/>
  <c r="AB109" i="3"/>
  <c r="AC109" i="3" s="1"/>
  <c r="Q108" i="3" s="1"/>
  <c r="AB125" i="3"/>
  <c r="AC125" i="3" s="1"/>
  <c r="H124" i="3" s="1"/>
  <c r="AB133" i="3"/>
  <c r="AC133" i="3" s="1"/>
  <c r="AB149" i="3"/>
  <c r="AC149" i="3" s="1"/>
  <c r="H148" i="3" s="1"/>
  <c r="AB157" i="3"/>
  <c r="AC157" i="3" s="1"/>
  <c r="AB173" i="3"/>
  <c r="AC173" i="3" s="1"/>
  <c r="AB183" i="3"/>
  <c r="AC183" i="3" s="1"/>
  <c r="AB199" i="3"/>
  <c r="AC199" i="3" s="1"/>
  <c r="AB207" i="3"/>
  <c r="AC207" i="3" s="1"/>
  <c r="H206" i="3" s="1"/>
  <c r="AB215" i="3"/>
  <c r="AC215" i="3" s="1"/>
  <c r="H214" i="3" s="1"/>
  <c r="AB223" i="3"/>
  <c r="AC223" i="3" s="1"/>
  <c r="AB231" i="3"/>
  <c r="AC231" i="3" s="1"/>
  <c r="H230" i="3" s="1"/>
  <c r="AB239" i="3"/>
  <c r="AC239" i="3" s="1"/>
  <c r="S238" i="3" s="1"/>
  <c r="AB247" i="3"/>
  <c r="AC247" i="3" s="1"/>
  <c r="H246" i="3" s="1"/>
  <c r="AB255" i="3"/>
  <c r="AC255" i="3" s="1"/>
  <c r="H254" i="3" s="1"/>
  <c r="AB263" i="3"/>
  <c r="AC263" i="3" s="1"/>
  <c r="AB277" i="3"/>
  <c r="AC277" i="3" s="1"/>
  <c r="AB285" i="3"/>
  <c r="AC285" i="3" s="1"/>
  <c r="H284" i="3" s="1"/>
  <c r="AB301" i="3"/>
  <c r="AC301" i="3" s="1"/>
  <c r="AB309" i="3"/>
  <c r="AC309" i="3" s="1"/>
  <c r="H308" i="3" s="1"/>
  <c r="AB317" i="3"/>
  <c r="AC317" i="3" s="1"/>
  <c r="AB333" i="3"/>
  <c r="AC333" i="3" s="1"/>
  <c r="H332" i="3" s="1"/>
  <c r="AB341" i="3"/>
  <c r="AC341" i="3" s="1"/>
  <c r="AB355" i="3"/>
  <c r="AC355" i="3" s="1"/>
  <c r="AB379" i="3"/>
  <c r="AC379" i="3" s="1"/>
  <c r="AB395" i="3"/>
  <c r="AC395" i="3" s="1"/>
  <c r="AB419" i="3"/>
  <c r="AC419" i="3" s="1"/>
  <c r="AB435" i="3"/>
  <c r="AC435" i="3" s="1"/>
  <c r="H434" i="3" s="1"/>
  <c r="AB449" i="3"/>
  <c r="AC449" i="3" s="1"/>
  <c r="H448" i="3" s="1"/>
  <c r="AB457" i="3"/>
  <c r="AC457" i="3" s="1"/>
  <c r="AB465" i="3"/>
  <c r="AC465" i="3" s="1"/>
  <c r="H464" i="3" s="1"/>
  <c r="AB473" i="3"/>
  <c r="AC473" i="3" s="1"/>
  <c r="AB481" i="3"/>
  <c r="AC481" i="3" s="1"/>
  <c r="H480" i="3" s="1"/>
  <c r="AB489" i="3"/>
  <c r="AC489" i="3" s="1"/>
  <c r="H488" i="3" s="1"/>
  <c r="AB497" i="3"/>
  <c r="AC497" i="3" s="1"/>
  <c r="AB513" i="3"/>
  <c r="AC513" i="3" s="1"/>
  <c r="H512" i="3" s="1"/>
  <c r="AB521" i="3"/>
  <c r="AC521" i="3" s="1"/>
  <c r="AB535" i="3"/>
  <c r="AC535" i="3" s="1"/>
  <c r="AC18" i="3"/>
  <c r="I16" i="3" s="1"/>
  <c r="AC23" i="3"/>
  <c r="H22" i="3" s="1"/>
  <c r="AD61" i="3"/>
  <c r="AD2" i="3"/>
  <c r="I3" i="3"/>
  <c r="I31" i="3"/>
  <c r="I18" i="3"/>
  <c r="I175" i="3"/>
  <c r="J175" i="3"/>
  <c r="K175" i="3"/>
  <c r="J513" i="3"/>
  <c r="K513" i="3"/>
  <c r="L513" i="3"/>
  <c r="M513" i="3"/>
  <c r="N513" i="3"/>
  <c r="O513" i="3"/>
  <c r="P513" i="3"/>
  <c r="Q513" i="3"/>
  <c r="R513" i="3"/>
  <c r="J516" i="3"/>
  <c r="K516" i="3"/>
  <c r="L516" i="3"/>
  <c r="M516" i="3"/>
  <c r="N516" i="3"/>
  <c r="O516" i="3"/>
  <c r="P516" i="3"/>
  <c r="Q516" i="3"/>
  <c r="J518" i="3"/>
  <c r="K518" i="3"/>
  <c r="L518" i="3"/>
  <c r="M518" i="3"/>
  <c r="N518" i="3"/>
  <c r="O518" i="3"/>
  <c r="P518" i="3"/>
  <c r="Q518" i="3"/>
  <c r="R518" i="3"/>
  <c r="L175" i="3"/>
  <c r="M175" i="3"/>
  <c r="N175" i="3"/>
  <c r="O175" i="3"/>
  <c r="P175" i="3"/>
  <c r="Q175" i="3"/>
  <c r="R175" i="3"/>
  <c r="S175" i="3"/>
  <c r="R516" i="3"/>
  <c r="J519" i="3"/>
  <c r="K519" i="3"/>
  <c r="L519" i="3"/>
  <c r="M519" i="3"/>
  <c r="N519" i="3"/>
  <c r="O519" i="3"/>
  <c r="P519" i="3"/>
  <c r="Q519" i="3"/>
  <c r="R519" i="3"/>
  <c r="J514" i="3"/>
  <c r="K514" i="3"/>
  <c r="L514" i="3"/>
  <c r="M514" i="3"/>
  <c r="N514" i="3"/>
  <c r="O514" i="3"/>
  <c r="P514" i="3"/>
  <c r="Q514" i="3"/>
  <c r="R514" i="3"/>
  <c r="I174" i="3"/>
  <c r="J174" i="3"/>
  <c r="K174" i="3"/>
  <c r="L174" i="3"/>
  <c r="M174" i="3"/>
  <c r="N174" i="3"/>
  <c r="O174" i="3"/>
  <c r="P174" i="3"/>
  <c r="Q174" i="3"/>
  <c r="R174" i="3"/>
  <c r="S174" i="3"/>
  <c r="J517" i="3"/>
  <c r="K517" i="3"/>
  <c r="L517" i="3"/>
  <c r="M517" i="3"/>
  <c r="N517" i="3"/>
  <c r="O517" i="3"/>
  <c r="P517" i="3"/>
  <c r="Q517" i="3"/>
  <c r="R517" i="3"/>
  <c r="J512" i="3"/>
  <c r="K512" i="3"/>
  <c r="L512" i="3"/>
  <c r="M512" i="3"/>
  <c r="N512" i="3"/>
  <c r="O512" i="3"/>
  <c r="P512" i="3"/>
  <c r="Q512" i="3"/>
  <c r="R512" i="3"/>
  <c r="I19" i="3"/>
  <c r="I421" i="3"/>
  <c r="J515" i="3"/>
  <c r="K515" i="3"/>
  <c r="L515" i="3"/>
  <c r="M515" i="3"/>
  <c r="N515" i="3"/>
  <c r="O515" i="3"/>
  <c r="P515" i="3"/>
  <c r="Q515" i="3"/>
  <c r="R515" i="3"/>
  <c r="AB1465" i="3"/>
  <c r="AC1465" i="3" s="1"/>
  <c r="AB1326" i="3"/>
  <c r="AC1326" i="3" s="1"/>
  <c r="AB1362" i="3"/>
  <c r="AC1362" i="3" s="1"/>
  <c r="AB1298" i="3"/>
  <c r="AC1298" i="3" s="1"/>
  <c r="J490" i="3"/>
  <c r="AB606" i="3"/>
  <c r="AC606" i="3" s="1"/>
  <c r="AB1047" i="3"/>
  <c r="AC1047" i="3" s="1"/>
  <c r="AB1234" i="3"/>
  <c r="AC1234" i="3" s="1"/>
  <c r="O490" i="3"/>
  <c r="AB997" i="3"/>
  <c r="AC997" i="3" s="1"/>
  <c r="AB1455" i="3"/>
  <c r="AC1455" i="3" s="1"/>
  <c r="AB1466" i="3"/>
  <c r="AC1466" i="3" s="1"/>
  <c r="N451" i="3"/>
  <c r="AB812" i="3"/>
  <c r="AC812" i="3" s="1"/>
  <c r="AC530" i="3"/>
  <c r="AB1322" i="3"/>
  <c r="AC1322" i="3" s="1"/>
  <c r="AB830" i="3"/>
  <c r="AC830" i="3" s="1"/>
  <c r="AB1349" i="3"/>
  <c r="AC1349" i="3" s="1"/>
  <c r="AB1358" i="3"/>
  <c r="AC1358" i="3" s="1"/>
  <c r="AB1087" i="3"/>
  <c r="AC1087" i="3" s="1"/>
  <c r="AB1163" i="3"/>
  <c r="AC1163" i="3" s="1"/>
  <c r="AB1412" i="3"/>
  <c r="AC1412" i="3" s="1"/>
  <c r="I11" i="3"/>
  <c r="AB1243" i="3"/>
  <c r="AC1243" i="3" s="1"/>
  <c r="Q477" i="3"/>
  <c r="AB1007" i="3"/>
  <c r="AC1007" i="3" s="1"/>
  <c r="AB1178" i="3"/>
  <c r="AC1178" i="3" s="1"/>
  <c r="J9" i="3"/>
  <c r="M9" i="3"/>
  <c r="AB995" i="3"/>
  <c r="AC995" i="3" s="1"/>
  <c r="AB1039" i="3"/>
  <c r="AC1039" i="3" s="1"/>
  <c r="AB1257" i="3"/>
  <c r="AC1257" i="3" s="1"/>
  <c r="AB999" i="3"/>
  <c r="AC999" i="3" s="1"/>
  <c r="AB1065" i="3"/>
  <c r="AC1065" i="3" s="1"/>
  <c r="AB1293" i="3"/>
  <c r="AC1293" i="3" s="1"/>
  <c r="AB1309" i="3"/>
  <c r="AC1309" i="3" s="1"/>
  <c r="AB1374" i="3"/>
  <c r="AC1374" i="3" s="1"/>
  <c r="AB1332" i="3"/>
  <c r="AC1332" i="3" s="1"/>
  <c r="L5" i="3"/>
  <c r="AB750" i="3"/>
  <c r="AC750" i="3" s="1"/>
  <c r="L307" i="3"/>
  <c r="Q451" i="3"/>
  <c r="R490" i="3"/>
  <c r="AB1424" i="3"/>
  <c r="AC1424" i="3" s="1"/>
  <c r="AB1438" i="3"/>
  <c r="AC1438" i="3" s="1"/>
  <c r="AB1478" i="3"/>
  <c r="AC1478" i="3" s="1"/>
  <c r="L399" i="3"/>
  <c r="AB1386" i="3"/>
  <c r="AC1386" i="3" s="1"/>
  <c r="N385" i="3"/>
  <c r="N503" i="3"/>
  <c r="I425" i="3"/>
  <c r="M438" i="3"/>
  <c r="J5" i="3"/>
  <c r="L8" i="3"/>
  <c r="M5" i="3"/>
  <c r="N11" i="3"/>
  <c r="P7" i="3"/>
  <c r="R9" i="3"/>
  <c r="M24" i="3"/>
  <c r="N20" i="3"/>
  <c r="O23" i="3"/>
  <c r="Q20" i="3"/>
  <c r="S22" i="3"/>
  <c r="K35" i="3"/>
  <c r="N33" i="3"/>
  <c r="I44" i="3"/>
  <c r="J50" i="3"/>
  <c r="K44" i="3"/>
  <c r="M48" i="3"/>
  <c r="P48" i="3"/>
  <c r="K59" i="3"/>
  <c r="O61" i="3"/>
  <c r="S59" i="3"/>
  <c r="I6" i="3"/>
  <c r="J7" i="3"/>
  <c r="K11" i="3"/>
  <c r="M7" i="3"/>
  <c r="O8" i="3"/>
  <c r="R11" i="3"/>
  <c r="S5" i="3"/>
  <c r="K20" i="3"/>
  <c r="K22" i="3"/>
  <c r="L23" i="3"/>
  <c r="N22" i="3"/>
  <c r="N24" i="3"/>
  <c r="O18" i="3"/>
  <c r="P19" i="3"/>
  <c r="Q22" i="3"/>
  <c r="K37" i="3"/>
  <c r="L31" i="3"/>
  <c r="N35" i="3"/>
  <c r="Q33" i="3"/>
  <c r="Q35" i="3"/>
  <c r="K46" i="3"/>
  <c r="K48" i="3"/>
  <c r="M50" i="3"/>
  <c r="N44" i="3"/>
  <c r="N51" i="3"/>
  <c r="O45" i="3"/>
  <c r="Q46" i="3"/>
  <c r="Q48" i="3"/>
  <c r="L59" i="3"/>
  <c r="M64" i="3"/>
  <c r="K425" i="3"/>
  <c r="N8" i="3"/>
  <c r="O5" i="3"/>
  <c r="O12" i="3"/>
  <c r="P9" i="3"/>
  <c r="K24" i="3"/>
  <c r="L18" i="3"/>
  <c r="P23" i="3"/>
  <c r="Q24" i="3"/>
  <c r="R18" i="3"/>
  <c r="S19" i="3"/>
  <c r="L33" i="3"/>
  <c r="L35" i="3"/>
  <c r="N37" i="3"/>
  <c r="O31" i="3"/>
  <c r="P34" i="3"/>
  <c r="Q37" i="3"/>
  <c r="S32" i="3"/>
  <c r="I46" i="3"/>
  <c r="I48" i="3"/>
  <c r="K50" i="3"/>
  <c r="L44" i="3"/>
  <c r="L49" i="3"/>
  <c r="L51" i="3"/>
  <c r="Q50" i="3"/>
  <c r="R44" i="3"/>
  <c r="R46" i="3"/>
  <c r="L63" i="3"/>
  <c r="N60" i="3"/>
  <c r="P59" i="3"/>
  <c r="P61" i="3"/>
  <c r="J11" i="3"/>
  <c r="K8" i="3"/>
  <c r="L7" i="3"/>
  <c r="L12" i="3"/>
  <c r="M11" i="3"/>
  <c r="P11" i="3"/>
  <c r="S7" i="3"/>
  <c r="S9" i="3"/>
  <c r="I20" i="3"/>
  <c r="I22" i="3"/>
  <c r="O20" i="3"/>
  <c r="O22" i="3"/>
  <c r="I33" i="3"/>
  <c r="I35" i="3"/>
  <c r="K32" i="3"/>
  <c r="O33" i="3"/>
  <c r="O35" i="3"/>
  <c r="P36" i="3"/>
  <c r="P38" i="3"/>
  <c r="R31" i="3"/>
  <c r="R33" i="3"/>
  <c r="R35" i="3"/>
  <c r="I50" i="3"/>
  <c r="N46" i="3"/>
  <c r="N48" i="3"/>
  <c r="O49" i="3"/>
  <c r="P45" i="3"/>
  <c r="R50" i="3"/>
  <c r="S44" i="3"/>
  <c r="M57" i="3"/>
  <c r="Q57" i="3"/>
  <c r="R64" i="3"/>
  <c r="I76" i="3"/>
  <c r="J70" i="3"/>
  <c r="K5" i="3"/>
  <c r="N5" i="3"/>
  <c r="O7" i="3"/>
  <c r="Q5" i="3"/>
  <c r="Q7" i="3"/>
  <c r="I24" i="3"/>
  <c r="J18" i="3"/>
  <c r="J20" i="3"/>
  <c r="K19" i="3"/>
  <c r="L20" i="3"/>
  <c r="O24" i="3"/>
  <c r="R20" i="3"/>
  <c r="R22" i="3"/>
  <c r="I37" i="3"/>
  <c r="J31" i="3"/>
  <c r="K34" i="3"/>
  <c r="K36" i="3"/>
  <c r="L37" i="3"/>
  <c r="M31" i="3"/>
  <c r="J44" i="3"/>
  <c r="L46" i="3"/>
  <c r="S294" i="3"/>
  <c r="P49" i="3"/>
  <c r="S48" i="3"/>
  <c r="O60" i="3"/>
  <c r="L9" i="3"/>
  <c r="N7" i="3"/>
  <c r="N12" i="3"/>
  <c r="O9" i="3"/>
  <c r="O11" i="3"/>
  <c r="Q9" i="3"/>
  <c r="J22" i="3"/>
  <c r="K21" i="3"/>
  <c r="L22" i="3"/>
  <c r="N21" i="3"/>
  <c r="P18" i="3"/>
  <c r="P20" i="3"/>
  <c r="P22" i="3"/>
  <c r="R24" i="3"/>
  <c r="S23" i="3"/>
  <c r="M33" i="3"/>
  <c r="M35" i="3"/>
  <c r="O37" i="3"/>
  <c r="P31" i="3"/>
  <c r="P33" i="3"/>
  <c r="R37" i="3"/>
  <c r="S31" i="3"/>
  <c r="J46" i="3"/>
  <c r="K45" i="3"/>
  <c r="K47" i="3"/>
  <c r="L48" i="3"/>
  <c r="N50" i="3"/>
  <c r="O44" i="3"/>
  <c r="I57" i="3"/>
  <c r="N57" i="3"/>
  <c r="Q63" i="3"/>
  <c r="L11" i="3"/>
  <c r="K23" i="3"/>
  <c r="L24" i="3"/>
  <c r="M18" i="3"/>
  <c r="M20" i="3"/>
  <c r="M22" i="3"/>
  <c r="O19" i="3"/>
  <c r="S18" i="3"/>
  <c r="J33" i="3"/>
  <c r="J35" i="3"/>
  <c r="J37" i="3"/>
  <c r="K31" i="3"/>
  <c r="L32" i="3"/>
  <c r="M37" i="3"/>
  <c r="N31" i="3"/>
  <c r="P35" i="3"/>
  <c r="S33" i="3"/>
  <c r="J48" i="3"/>
  <c r="K49" i="3"/>
  <c r="K51" i="3"/>
  <c r="L50" i="3"/>
  <c r="M44" i="3"/>
  <c r="O46" i="3"/>
  <c r="O48" i="3"/>
  <c r="J57" i="3"/>
  <c r="J59" i="3"/>
  <c r="P60" i="3"/>
  <c r="R59" i="3"/>
  <c r="K7" i="3"/>
  <c r="K12" i="3"/>
  <c r="K9" i="3"/>
  <c r="L6" i="3"/>
  <c r="N9" i="3"/>
  <c r="O6" i="3"/>
  <c r="P5" i="3"/>
  <c r="P12" i="3"/>
  <c r="Q11" i="3"/>
  <c r="R5" i="3"/>
  <c r="R7" i="3"/>
  <c r="S8" i="3"/>
  <c r="J24" i="3"/>
  <c r="K18" i="3"/>
  <c r="L19" i="3"/>
  <c r="P24" i="3"/>
  <c r="Q18" i="3"/>
  <c r="S20" i="3"/>
  <c r="K33" i="3"/>
  <c r="O32" i="3"/>
  <c r="P37" i="3"/>
  <c r="Q31" i="3"/>
  <c r="S35" i="3"/>
  <c r="L45" i="3"/>
  <c r="M46" i="3"/>
  <c r="N47" i="3"/>
  <c r="S45" i="3"/>
  <c r="J61" i="3"/>
  <c r="P64" i="3"/>
  <c r="I75" i="3"/>
  <c r="P46" i="3"/>
  <c r="S46" i="3"/>
  <c r="I64" i="3"/>
  <c r="K57" i="3"/>
  <c r="M59" i="3"/>
  <c r="M61" i="3"/>
  <c r="N63" i="3"/>
  <c r="O57" i="3"/>
  <c r="O59" i="3"/>
  <c r="Q64" i="3"/>
  <c r="S57" i="3"/>
  <c r="N76" i="3"/>
  <c r="Q75" i="3"/>
  <c r="S70" i="3"/>
  <c r="I83" i="3"/>
  <c r="J88" i="3"/>
  <c r="AB556" i="3"/>
  <c r="AC556" i="3" s="1"/>
  <c r="L90" i="3"/>
  <c r="N84" i="3"/>
  <c r="N89" i="3"/>
  <c r="P87" i="3"/>
  <c r="P90" i="3"/>
  <c r="AB605" i="3"/>
  <c r="AC605" i="3" s="1"/>
  <c r="R88" i="3"/>
  <c r="I100" i="3"/>
  <c r="K98" i="3"/>
  <c r="K102" i="3"/>
  <c r="M103" i="3"/>
  <c r="N100" i="3"/>
  <c r="N102" i="3"/>
  <c r="R101" i="3"/>
  <c r="O115" i="3"/>
  <c r="R112" i="3"/>
  <c r="I123" i="3"/>
  <c r="I128" i="3"/>
  <c r="K122" i="3"/>
  <c r="L128" i="3"/>
  <c r="M127" i="3"/>
  <c r="N124" i="3"/>
  <c r="P126" i="3"/>
  <c r="Q123" i="3"/>
  <c r="S123" i="3"/>
  <c r="I135" i="3"/>
  <c r="J136" i="3"/>
  <c r="J138" i="3"/>
  <c r="AB895" i="3"/>
  <c r="AC895" i="3" s="1"/>
  <c r="K135" i="3"/>
  <c r="O142" i="3"/>
  <c r="P136" i="3"/>
  <c r="I151" i="3"/>
  <c r="J148" i="3"/>
  <c r="J153" i="3"/>
  <c r="K150" i="3"/>
  <c r="L151" i="3"/>
  <c r="N148" i="3"/>
  <c r="AB1021" i="3"/>
  <c r="AC1021" i="3" s="1"/>
  <c r="Q151" i="3"/>
  <c r="R148" i="3"/>
  <c r="R153" i="3"/>
  <c r="S150" i="3"/>
  <c r="AB1059" i="3"/>
  <c r="AC1059" i="3" s="1"/>
  <c r="AB1075" i="3"/>
  <c r="AC1075" i="3" s="1"/>
  <c r="AB1086" i="3"/>
  <c r="AC1086" i="3" s="1"/>
  <c r="L167" i="3"/>
  <c r="N161" i="3"/>
  <c r="N164" i="3"/>
  <c r="Q163" i="3"/>
  <c r="Q167" i="3"/>
  <c r="J180" i="3"/>
  <c r="N176" i="3"/>
  <c r="N179" i="3"/>
  <c r="Q176" i="3"/>
  <c r="Q179" i="3"/>
  <c r="J187" i="3"/>
  <c r="K187" i="3"/>
  <c r="AB1254" i="3"/>
  <c r="AC1254" i="3" s="1"/>
  <c r="L187" i="3"/>
  <c r="L191" i="3"/>
  <c r="M191" i="3"/>
  <c r="AB1294" i="3"/>
  <c r="AC1294" i="3" s="1"/>
  <c r="AB1325" i="3"/>
  <c r="AC1325" i="3" s="1"/>
  <c r="AB1337" i="3"/>
  <c r="AC1337" i="3" s="1"/>
  <c r="K203" i="3"/>
  <c r="R204" i="3"/>
  <c r="J216" i="3"/>
  <c r="AB1430" i="3"/>
  <c r="AC1430" i="3" s="1"/>
  <c r="AB1449" i="3"/>
  <c r="AC1449" i="3" s="1"/>
  <c r="L232" i="3"/>
  <c r="I71" i="3"/>
  <c r="N71" i="3"/>
  <c r="P76" i="3"/>
  <c r="K87" i="3"/>
  <c r="M84" i="3"/>
  <c r="O86" i="3"/>
  <c r="Q84" i="3"/>
  <c r="Q87" i="3"/>
  <c r="J101" i="3"/>
  <c r="L103" i="3"/>
  <c r="M100" i="3"/>
  <c r="O101" i="3"/>
  <c r="Q100" i="3"/>
  <c r="S98" i="3"/>
  <c r="I115" i="3"/>
  <c r="K115" i="3"/>
  <c r="N110" i="3"/>
  <c r="Q115" i="3"/>
  <c r="N126" i="3"/>
  <c r="S127" i="3"/>
  <c r="S128" i="3" s="1"/>
  <c r="S129" i="3" s="1"/>
  <c r="I139" i="3"/>
  <c r="L138" i="3"/>
  <c r="N136" i="3"/>
  <c r="R136" i="3"/>
  <c r="I148" i="3"/>
  <c r="I153" i="3"/>
  <c r="J150" i="3"/>
  <c r="K154" i="3"/>
  <c r="M148" i="3"/>
  <c r="O154" i="3"/>
  <c r="R150" i="3"/>
  <c r="J168" i="3"/>
  <c r="K166" i="3"/>
  <c r="L163" i="3"/>
  <c r="M162" i="3"/>
  <c r="N167" i="3"/>
  <c r="P162" i="3"/>
  <c r="R161" i="3"/>
  <c r="R168" i="3"/>
  <c r="I180" i="3"/>
  <c r="K178" i="3"/>
  <c r="K179" i="3"/>
  <c r="R180" i="3"/>
  <c r="I192" i="3"/>
  <c r="J192" i="3"/>
  <c r="N190" i="3"/>
  <c r="N192" i="3"/>
  <c r="O194" i="3"/>
  <c r="Q191" i="3"/>
  <c r="J205" i="3"/>
  <c r="L200" i="3"/>
  <c r="O206" i="3"/>
  <c r="AB1442" i="3"/>
  <c r="AC1442" i="3" s="1"/>
  <c r="S215" i="3"/>
  <c r="M232" i="3"/>
  <c r="N226" i="3"/>
  <c r="O51" i="3"/>
  <c r="P50" i="3"/>
  <c r="Q44" i="3"/>
  <c r="K61" i="3"/>
  <c r="K63" i="3"/>
  <c r="L57" i="3"/>
  <c r="M63" i="3"/>
  <c r="S61" i="3"/>
  <c r="I73" i="3"/>
  <c r="K71" i="3"/>
  <c r="L70" i="3"/>
  <c r="L75" i="3"/>
  <c r="M71" i="3"/>
  <c r="O71" i="3"/>
  <c r="Q72" i="3"/>
  <c r="J90" i="3"/>
  <c r="M88" i="3"/>
  <c r="O83" i="3"/>
  <c r="O90" i="3"/>
  <c r="R90" i="3"/>
  <c r="I97" i="3"/>
  <c r="J103" i="3"/>
  <c r="L96" i="3"/>
  <c r="M102" i="3"/>
  <c r="AB658" i="3"/>
  <c r="AC658" i="3" s="1"/>
  <c r="O103" i="3"/>
  <c r="P100" i="3"/>
  <c r="J109" i="3"/>
  <c r="L114" i="3"/>
  <c r="M111" i="3"/>
  <c r="M113" i="3"/>
  <c r="M115" i="3"/>
  <c r="N115" i="3"/>
  <c r="P111" i="3"/>
  <c r="Q112" i="3"/>
  <c r="R109" i="3"/>
  <c r="R114" i="3"/>
  <c r="S111" i="3"/>
  <c r="J127" i="3"/>
  <c r="L123" i="3"/>
  <c r="M124" i="3"/>
  <c r="N128" i="3"/>
  <c r="O127" i="3"/>
  <c r="Q127" i="3"/>
  <c r="R124" i="3"/>
  <c r="K139" i="3"/>
  <c r="L140" i="3"/>
  <c r="M139" i="3"/>
  <c r="O139" i="3"/>
  <c r="P138" i="3"/>
  <c r="Q139" i="3"/>
  <c r="N150" i="3"/>
  <c r="Q148" i="3"/>
  <c r="AB1053" i="3"/>
  <c r="AC1053" i="3" s="1"/>
  <c r="I163" i="3"/>
  <c r="I168" i="3"/>
  <c r="J162" i="3"/>
  <c r="K163" i="3"/>
  <c r="M164" i="3"/>
  <c r="AB1103" i="3"/>
  <c r="AC1103" i="3" s="1"/>
  <c r="O166" i="3"/>
  <c r="P168" i="3"/>
  <c r="R163" i="3"/>
  <c r="S163" i="3"/>
  <c r="I176" i="3"/>
  <c r="J177" i="3"/>
  <c r="M179" i="3"/>
  <c r="P179" i="3"/>
  <c r="S179" i="3"/>
  <c r="S180" i="3" s="1"/>
  <c r="S181" i="3" s="1"/>
  <c r="I187" i="3"/>
  <c r="M187" i="3"/>
  <c r="N187" i="3"/>
  <c r="N194" i="3"/>
  <c r="P194" i="3"/>
  <c r="S187" i="3"/>
  <c r="I204" i="3"/>
  <c r="J204" i="3"/>
  <c r="L203" i="3"/>
  <c r="M207" i="3"/>
  <c r="AB1390" i="3"/>
  <c r="AC1390" i="3" s="1"/>
  <c r="M216" i="3"/>
  <c r="N215" i="3"/>
  <c r="O219" i="3"/>
  <c r="K231" i="3"/>
  <c r="K73" i="3"/>
  <c r="K75" i="3"/>
  <c r="N75" i="3"/>
  <c r="P70" i="3"/>
  <c r="R71" i="3"/>
  <c r="I87" i="3"/>
  <c r="L83" i="3"/>
  <c r="P86" i="3"/>
  <c r="S86" i="3"/>
  <c r="I99" i="3"/>
  <c r="N99" i="3"/>
  <c r="P102" i="3"/>
  <c r="R103" i="3"/>
  <c r="I112" i="3"/>
  <c r="L116" i="3"/>
  <c r="N112" i="3"/>
  <c r="O114" i="3"/>
  <c r="P115" i="3"/>
  <c r="I127" i="3"/>
  <c r="J124" i="3"/>
  <c r="K126" i="3"/>
  <c r="L127" i="3"/>
  <c r="P123" i="3"/>
  <c r="Q129" i="3"/>
  <c r="R126" i="3"/>
  <c r="S122" i="3"/>
  <c r="N138" i="3"/>
  <c r="N140" i="3"/>
  <c r="Q141" i="3"/>
  <c r="R138" i="3"/>
  <c r="S135" i="3"/>
  <c r="S139" i="3"/>
  <c r="I155" i="3"/>
  <c r="L150" i="3"/>
  <c r="M150" i="3"/>
  <c r="N152" i="3"/>
  <c r="N154" i="3"/>
  <c r="O151" i="3"/>
  <c r="P151" i="3"/>
  <c r="I165" i="3"/>
  <c r="M161" i="3"/>
  <c r="M168" i="3"/>
  <c r="N163" i="3"/>
  <c r="Q165" i="3"/>
  <c r="R165" i="3"/>
  <c r="S166" i="3"/>
  <c r="S167" i="3" s="1"/>
  <c r="S168" i="3" s="1"/>
  <c r="O178" i="3"/>
  <c r="J194" i="3"/>
  <c r="K191" i="3"/>
  <c r="K194" i="3"/>
  <c r="P191" i="3"/>
  <c r="Q188" i="3"/>
  <c r="L207" i="3"/>
  <c r="P204" i="3"/>
  <c r="P207" i="3"/>
  <c r="I219" i="3"/>
  <c r="AB1436" i="3"/>
  <c r="AC1436" i="3" s="1"/>
  <c r="M220" i="3"/>
  <c r="N219" i="3"/>
  <c r="AB1477" i="3"/>
  <c r="AC1477" i="3" s="1"/>
  <c r="L227" i="3"/>
  <c r="I63" i="3"/>
  <c r="J64" i="3"/>
  <c r="L61" i="3"/>
  <c r="N59" i="3"/>
  <c r="P57" i="3"/>
  <c r="R57" i="3"/>
  <c r="M76" i="3"/>
  <c r="N70" i="3"/>
  <c r="P75" i="3"/>
  <c r="L87" i="3"/>
  <c r="M83" i="3"/>
  <c r="N83" i="3"/>
  <c r="N90" i="3"/>
  <c r="R83" i="3"/>
  <c r="AB620" i="3"/>
  <c r="AC620" i="3" s="1"/>
  <c r="K99" i="3"/>
  <c r="N101" i="3"/>
  <c r="N103" i="3"/>
  <c r="Q96" i="3"/>
  <c r="Q99" i="3"/>
  <c r="R100" i="3"/>
  <c r="J115" i="3"/>
  <c r="K114" i="3"/>
  <c r="L111" i="3"/>
  <c r="I124" i="3"/>
  <c r="M126" i="3"/>
  <c r="N123" i="3"/>
  <c r="I136" i="3"/>
  <c r="J137" i="3"/>
  <c r="L135" i="3"/>
  <c r="N135" i="3"/>
  <c r="N142" i="3"/>
  <c r="P135" i="3"/>
  <c r="Q136" i="3"/>
  <c r="I152" i="3"/>
  <c r="J149" i="3"/>
  <c r="K151" i="3"/>
  <c r="L155" i="3"/>
  <c r="M155" i="3"/>
  <c r="AB1013" i="3"/>
  <c r="AC1013" i="3" s="1"/>
  <c r="P148" i="3"/>
  <c r="Q153" i="3"/>
  <c r="Q155" i="3"/>
  <c r="R149" i="3"/>
  <c r="K162" i="3"/>
  <c r="O163" i="3"/>
  <c r="Q168" i="3"/>
  <c r="L179" i="3"/>
  <c r="N180" i="3"/>
  <c r="Q177" i="3"/>
  <c r="Q180" i="3"/>
  <c r="I191" i="3"/>
  <c r="L188" i="3"/>
  <c r="M192" i="3"/>
  <c r="N189" i="3"/>
  <c r="I200" i="3"/>
  <c r="K202" i="3"/>
  <c r="M206" i="3"/>
  <c r="O202" i="3"/>
  <c r="P206" i="3"/>
  <c r="R205" i="3"/>
  <c r="K219" i="3"/>
  <c r="O218" i="3"/>
  <c r="I72" i="3"/>
  <c r="J71" i="3"/>
  <c r="J76" i="3"/>
  <c r="N77" i="3"/>
  <c r="O70" i="3"/>
  <c r="Q71" i="3"/>
  <c r="Q76" i="3"/>
  <c r="S71" i="3"/>
  <c r="I84" i="3"/>
  <c r="K86" i="3"/>
  <c r="P88" i="3"/>
  <c r="Q83" i="3"/>
  <c r="J100" i="3"/>
  <c r="K103" i="3"/>
  <c r="L102" i="3"/>
  <c r="M99" i="3"/>
  <c r="M101" i="3"/>
  <c r="P99" i="3"/>
  <c r="R102" i="3"/>
  <c r="S99" i="3"/>
  <c r="I109" i="3"/>
  <c r="I116" i="3"/>
  <c r="K109" i="3"/>
  <c r="N109" i="3"/>
  <c r="N114" i="3"/>
  <c r="P110" i="3"/>
  <c r="Q111" i="3"/>
  <c r="Q116" i="3"/>
  <c r="I129" i="3"/>
  <c r="J126" i="3"/>
  <c r="K123" i="3"/>
  <c r="M123" i="3"/>
  <c r="M128" i="3"/>
  <c r="N127" i="3"/>
  <c r="O122" i="3"/>
  <c r="P127" i="3"/>
  <c r="Q124" i="3"/>
  <c r="S126" i="3"/>
  <c r="I140" i="3"/>
  <c r="M136" i="3"/>
  <c r="M138" i="3"/>
  <c r="L152" i="3"/>
  <c r="M152" i="3"/>
  <c r="N149" i="3"/>
  <c r="S151" i="3"/>
  <c r="I167" i="3"/>
  <c r="L162" i="3"/>
  <c r="M163" i="3"/>
  <c r="N168" i="3"/>
  <c r="AB1115" i="3"/>
  <c r="AC1115" i="3" s="1"/>
  <c r="P163" i="3"/>
  <c r="Q164" i="3"/>
  <c r="AB1127" i="3"/>
  <c r="AC1127" i="3" s="1"/>
  <c r="I179" i="3"/>
  <c r="M176" i="3"/>
  <c r="L194" i="3"/>
  <c r="M194" i="3"/>
  <c r="N191" i="3"/>
  <c r="P187" i="3"/>
  <c r="R187" i="3"/>
  <c r="I203" i="3"/>
  <c r="J207" i="3"/>
  <c r="P218" i="3"/>
  <c r="P228" i="3"/>
  <c r="P230" i="3"/>
  <c r="O50" i="3"/>
  <c r="P44" i="3"/>
  <c r="R48" i="3"/>
  <c r="S49" i="3"/>
  <c r="S50" i="3" s="1"/>
  <c r="S51" i="3" s="1"/>
  <c r="K62" i="3"/>
  <c r="N61" i="3"/>
  <c r="O62" i="3"/>
  <c r="P63" i="3"/>
  <c r="R61" i="3"/>
  <c r="S62" i="3"/>
  <c r="S63" i="3" s="1"/>
  <c r="S64" i="3" s="1"/>
  <c r="K70" i="3"/>
  <c r="M70" i="3"/>
  <c r="O77" i="3"/>
  <c r="R76" i="3"/>
  <c r="S73" i="3"/>
  <c r="J83" i="3"/>
  <c r="K90" i="3"/>
  <c r="L84" i="3"/>
  <c r="M87" i="3"/>
  <c r="P83" i="3"/>
  <c r="Q85" i="3"/>
  <c r="Q88" i="3"/>
  <c r="I103" i="3"/>
  <c r="J102" i="3"/>
  <c r="M96" i="3"/>
  <c r="O102" i="3"/>
  <c r="Q103" i="3"/>
  <c r="J112" i="3"/>
  <c r="K111" i="3"/>
  <c r="M112" i="3"/>
  <c r="M114" i="3"/>
  <c r="N111" i="3"/>
  <c r="P112" i="3"/>
  <c r="R115" i="3"/>
  <c r="L126" i="3"/>
  <c r="O126" i="3"/>
  <c r="Q128" i="3"/>
  <c r="R125" i="3"/>
  <c r="J139" i="3"/>
  <c r="K138" i="3"/>
  <c r="L139" i="3"/>
  <c r="N137" i="3"/>
  <c r="O138" i="3"/>
  <c r="P139" i="3"/>
  <c r="Q140" i="3"/>
  <c r="J151" i="3"/>
  <c r="O150" i="3"/>
  <c r="P150" i="3"/>
  <c r="P155" i="3"/>
  <c r="R151" i="3"/>
  <c r="J161" i="3"/>
  <c r="J163" i="3"/>
  <c r="K167" i="3"/>
  <c r="L164" i="3"/>
  <c r="N162" i="3"/>
  <c r="P167" i="3"/>
  <c r="R162" i="3"/>
  <c r="S162" i="3"/>
  <c r="M180" i="3"/>
  <c r="P180" i="3"/>
  <c r="M188" i="3"/>
  <c r="Q192" i="3"/>
  <c r="R192" i="3"/>
  <c r="R194" i="3"/>
  <c r="S191" i="3"/>
  <c r="J206" i="3"/>
  <c r="AB1376" i="3"/>
  <c r="AC1376" i="3" s="1"/>
  <c r="R207" i="3"/>
  <c r="J218" i="3"/>
  <c r="AB1425" i="3"/>
  <c r="AC1425" i="3" s="1"/>
  <c r="K215" i="3"/>
  <c r="M215" i="3"/>
  <c r="N231" i="3"/>
  <c r="L71" i="3"/>
  <c r="M72" i="3"/>
  <c r="M75" i="3"/>
  <c r="O74" i="3"/>
  <c r="P71" i="3"/>
  <c r="R70" i="3"/>
  <c r="S75" i="3"/>
  <c r="S76" i="3" s="1"/>
  <c r="S77" i="3" s="1"/>
  <c r="I88" i="3"/>
  <c r="K83" i="3"/>
  <c r="M90" i="3"/>
  <c r="N87" i="3"/>
  <c r="S83" i="3"/>
  <c r="S87" i="3"/>
  <c r="L99" i="3"/>
  <c r="P103" i="3"/>
  <c r="I111" i="3"/>
  <c r="J114" i="3"/>
  <c r="L115" i="3"/>
  <c r="M116" i="3"/>
  <c r="N116" i="3"/>
  <c r="P114" i="3"/>
  <c r="S109" i="3"/>
  <c r="S114" i="3"/>
  <c r="S115" i="3" s="1"/>
  <c r="S116" i="3" s="1"/>
  <c r="K127" i="3"/>
  <c r="N129" i="3"/>
  <c r="P124" i="3"/>
  <c r="R127" i="3"/>
  <c r="R129" i="3"/>
  <c r="M135" i="3"/>
  <c r="M140" i="3"/>
  <c r="N139" i="3"/>
  <c r="N141" i="3"/>
  <c r="Q135" i="3"/>
  <c r="R139" i="3"/>
  <c r="S138" i="3"/>
  <c r="K155" i="3"/>
  <c r="M151" i="3"/>
  <c r="N151" i="3"/>
  <c r="N153" i="3"/>
  <c r="N155" i="3"/>
  <c r="Q152" i="3"/>
  <c r="I164" i="3"/>
  <c r="J165" i="3"/>
  <c r="M167" i="3"/>
  <c r="O162" i="3"/>
  <c r="L176" i="3"/>
  <c r="I188" i="3"/>
  <c r="N188" i="3"/>
  <c r="O187" i="3"/>
  <c r="P192" i="3"/>
  <c r="Q187" i="3"/>
  <c r="I207" i="3"/>
  <c r="L206" i="3"/>
  <c r="M200" i="3"/>
  <c r="M203" i="3"/>
  <c r="N200" i="3"/>
  <c r="P203" i="3"/>
  <c r="S203" i="3"/>
  <c r="I220" i="3"/>
  <c r="AB1437" i="3"/>
  <c r="AC1437" i="3" s="1"/>
  <c r="N218" i="3"/>
  <c r="AB1476" i="3"/>
  <c r="AC1476" i="3" s="1"/>
  <c r="I231" i="3"/>
  <c r="S231" i="3"/>
  <c r="S232" i="3" s="1"/>
  <c r="S233" i="3" s="1"/>
  <c r="M244" i="3"/>
  <c r="Q244" i="3"/>
  <c r="J257" i="3"/>
  <c r="N257" i="3"/>
  <c r="R257" i="3"/>
  <c r="K270" i="3"/>
  <c r="O270" i="3"/>
  <c r="I279" i="3"/>
  <c r="K282" i="3"/>
  <c r="M279" i="3"/>
  <c r="O282" i="3"/>
  <c r="Q279" i="3"/>
  <c r="S282" i="3"/>
  <c r="L295" i="3"/>
  <c r="N292" i="3"/>
  <c r="N294" i="3"/>
  <c r="P295" i="3"/>
  <c r="I308" i="3"/>
  <c r="K307" i="3"/>
  <c r="M308" i="3"/>
  <c r="Q308" i="3"/>
  <c r="S307" i="3"/>
  <c r="N319" i="3"/>
  <c r="N321" i="3"/>
  <c r="P320" i="3"/>
  <c r="I331" i="3"/>
  <c r="K334" i="3"/>
  <c r="M331" i="3"/>
  <c r="O334" i="3"/>
  <c r="Q331" i="3"/>
  <c r="S334" i="3"/>
  <c r="J344" i="3"/>
  <c r="L347" i="3"/>
  <c r="N344" i="3"/>
  <c r="P347" i="3"/>
  <c r="R344" i="3"/>
  <c r="K357" i="3"/>
  <c r="K359" i="3"/>
  <c r="O357" i="3"/>
  <c r="O359" i="3"/>
  <c r="S357" i="3"/>
  <c r="S359" i="3"/>
  <c r="J371" i="3"/>
  <c r="J373" i="3"/>
  <c r="L370" i="3"/>
  <c r="L372" i="3"/>
  <c r="N371" i="3"/>
  <c r="N373" i="3"/>
  <c r="P370" i="3"/>
  <c r="P372" i="3"/>
  <c r="R371" i="3"/>
  <c r="R373" i="3"/>
  <c r="I383" i="3"/>
  <c r="I385" i="3"/>
  <c r="M383" i="3"/>
  <c r="M385" i="3"/>
  <c r="Q383" i="3"/>
  <c r="Q385" i="3"/>
  <c r="J396" i="3"/>
  <c r="J398" i="3"/>
  <c r="L397" i="3"/>
  <c r="M396" i="3"/>
  <c r="Q400" i="3"/>
  <c r="I409" i="3"/>
  <c r="K206" i="3"/>
  <c r="M204" i="3"/>
  <c r="N202" i="3"/>
  <c r="N204" i="3"/>
  <c r="N206" i="3"/>
  <c r="O207" i="3"/>
  <c r="Q204" i="3"/>
  <c r="S202" i="3"/>
  <c r="I215" i="3"/>
  <c r="Q220" i="3"/>
  <c r="R219" i="3"/>
  <c r="I227" i="3"/>
  <c r="K226" i="3"/>
  <c r="M228" i="3"/>
  <c r="M230" i="3"/>
  <c r="Q227" i="3"/>
  <c r="S226" i="3"/>
  <c r="J241" i="3"/>
  <c r="J243" i="3"/>
  <c r="K246" i="3"/>
  <c r="M239" i="3"/>
  <c r="O246" i="3"/>
  <c r="Q239" i="3"/>
  <c r="R245" i="3"/>
  <c r="S239" i="3"/>
  <c r="J252" i="3"/>
  <c r="K258" i="3"/>
  <c r="L259" i="3"/>
  <c r="N252" i="3"/>
  <c r="N259" i="3"/>
  <c r="O258" i="3"/>
  <c r="P252" i="3"/>
  <c r="P259" i="3"/>
  <c r="R252" i="3"/>
  <c r="I272" i="3"/>
  <c r="L271" i="3"/>
  <c r="M272" i="3"/>
  <c r="N271" i="3"/>
  <c r="P271" i="3"/>
  <c r="Q272" i="3"/>
  <c r="I283" i="3"/>
  <c r="L278" i="3"/>
  <c r="M283" i="3"/>
  <c r="P278" i="3"/>
  <c r="Q283" i="3"/>
  <c r="I291" i="3"/>
  <c r="J296" i="3"/>
  <c r="J298" i="3"/>
  <c r="M291" i="3"/>
  <c r="N296" i="3"/>
  <c r="N298" i="3"/>
  <c r="Q291" i="3"/>
  <c r="R296" i="3"/>
  <c r="R298" i="3"/>
  <c r="K311" i="3"/>
  <c r="M310" i="3"/>
  <c r="N304" i="3"/>
  <c r="O311" i="3"/>
  <c r="J323" i="3"/>
  <c r="L322" i="3"/>
  <c r="L324" i="3"/>
  <c r="N323" i="3"/>
  <c r="P322" i="3"/>
  <c r="R323" i="3"/>
  <c r="I335" i="3"/>
  <c r="M335" i="3"/>
  <c r="Q335" i="3"/>
  <c r="I343" i="3"/>
  <c r="J350" i="3"/>
  <c r="L349" i="3"/>
  <c r="M343" i="3"/>
  <c r="N350" i="3"/>
  <c r="Q343" i="3"/>
  <c r="I362" i="3"/>
  <c r="K361" i="3"/>
  <c r="K363" i="3"/>
  <c r="O361" i="3"/>
  <c r="O363" i="3"/>
  <c r="R356" i="3"/>
  <c r="S361" i="3"/>
  <c r="S362" i="3" s="1"/>
  <c r="S363" i="3" s="1"/>
  <c r="K369" i="3"/>
  <c r="L374" i="3"/>
  <c r="L376" i="3"/>
  <c r="O369" i="3"/>
  <c r="P374" i="3"/>
  <c r="I389" i="3"/>
  <c r="L382" i="3"/>
  <c r="M387" i="3"/>
  <c r="Q389" i="3"/>
  <c r="I395" i="3"/>
  <c r="J400" i="3"/>
  <c r="I413" i="3"/>
  <c r="L409" i="3"/>
  <c r="Q231" i="3"/>
  <c r="I240" i="3"/>
  <c r="J245" i="3"/>
  <c r="K239" i="3"/>
  <c r="N240" i="3"/>
  <c r="P240" i="3"/>
  <c r="R240" i="3"/>
  <c r="J266" i="3"/>
  <c r="L266" i="3"/>
  <c r="N266" i="3"/>
  <c r="P266" i="3"/>
  <c r="R266" i="3"/>
  <c r="S267" i="3"/>
  <c r="J279" i="3"/>
  <c r="J281" i="3"/>
  <c r="L280" i="3"/>
  <c r="N279" i="3"/>
  <c r="N281" i="3"/>
  <c r="R279" i="3"/>
  <c r="I295" i="3"/>
  <c r="K294" i="3"/>
  <c r="M295" i="3"/>
  <c r="O294" i="3"/>
  <c r="Q295" i="3"/>
  <c r="J308" i="3"/>
  <c r="N306" i="3"/>
  <c r="N308" i="3"/>
  <c r="P307" i="3"/>
  <c r="R308" i="3"/>
  <c r="I320" i="3"/>
  <c r="K319" i="3"/>
  <c r="M320" i="3"/>
  <c r="Q320" i="3"/>
  <c r="S319" i="3"/>
  <c r="L334" i="3"/>
  <c r="N331" i="3"/>
  <c r="N333" i="3"/>
  <c r="P332" i="3"/>
  <c r="P334" i="3"/>
  <c r="I347" i="3"/>
  <c r="K346" i="3"/>
  <c r="M347" i="3"/>
  <c r="Q347" i="3"/>
  <c r="J358" i="3"/>
  <c r="J360" i="3"/>
  <c r="L359" i="3"/>
  <c r="N358" i="3"/>
  <c r="N360" i="3"/>
  <c r="P359" i="3"/>
  <c r="R360" i="3"/>
  <c r="K371" i="3"/>
  <c r="K373" i="3"/>
  <c r="O371" i="3"/>
  <c r="O373" i="3"/>
  <c r="S371" i="3"/>
  <c r="S373" i="3"/>
  <c r="J383" i="3"/>
  <c r="J385" i="3"/>
  <c r="L384" i="3"/>
  <c r="L386" i="3"/>
  <c r="N383" i="3"/>
  <c r="R383" i="3"/>
  <c r="R385" i="3"/>
  <c r="I397" i="3"/>
  <c r="I399" i="3"/>
  <c r="R396" i="3"/>
  <c r="I415" i="3"/>
  <c r="O409" i="3"/>
  <c r="Q203" i="3"/>
  <c r="K218" i="3"/>
  <c r="N220" i="3"/>
  <c r="P215" i="3"/>
  <c r="Q219" i="3"/>
  <c r="R216" i="3"/>
  <c r="J229" i="3"/>
  <c r="K230" i="3"/>
  <c r="L231" i="3"/>
  <c r="N228" i="3"/>
  <c r="N230" i="3"/>
  <c r="S230" i="3"/>
  <c r="I244" i="3"/>
  <c r="K243" i="3"/>
  <c r="L242" i="3"/>
  <c r="M243" i="3"/>
  <c r="N242" i="3"/>
  <c r="O243" i="3"/>
  <c r="P242" i="3"/>
  <c r="Q243" i="3"/>
  <c r="R242" i="3"/>
  <c r="S243" i="3"/>
  <c r="I255" i="3"/>
  <c r="J254" i="3"/>
  <c r="K255" i="3"/>
  <c r="L254" i="3"/>
  <c r="L256" i="3"/>
  <c r="M255" i="3"/>
  <c r="N254" i="3"/>
  <c r="N256" i="3"/>
  <c r="O255" i="3"/>
  <c r="P254" i="3"/>
  <c r="Q255" i="3"/>
  <c r="R254" i="3"/>
  <c r="S255" i="3"/>
  <c r="I267" i="3"/>
  <c r="K267" i="3"/>
  <c r="L268" i="3"/>
  <c r="M267" i="3"/>
  <c r="N268" i="3"/>
  <c r="O267" i="3"/>
  <c r="Q267" i="3"/>
  <c r="M278" i="3"/>
  <c r="N283" i="3"/>
  <c r="N285" i="3"/>
  <c r="P284" i="3"/>
  <c r="J291" i="3"/>
  <c r="K298" i="3"/>
  <c r="N291" i="3"/>
  <c r="O298" i="3"/>
  <c r="R291" i="3"/>
  <c r="J310" i="3"/>
  <c r="L311" i="3"/>
  <c r="N310" i="3"/>
  <c r="P311" i="3"/>
  <c r="R310" i="3"/>
  <c r="I324" i="3"/>
  <c r="K323" i="3"/>
  <c r="M322" i="3"/>
  <c r="M324" i="3"/>
  <c r="O323" i="3"/>
  <c r="Q324" i="3"/>
  <c r="J335" i="3"/>
  <c r="J337" i="3"/>
  <c r="L336" i="3"/>
  <c r="N335" i="3"/>
  <c r="N337" i="3"/>
  <c r="R335" i="3"/>
  <c r="R337" i="3"/>
  <c r="I349" i="3"/>
  <c r="M349" i="3"/>
  <c r="N343" i="3"/>
  <c r="O348" i="3"/>
  <c r="O350" i="3"/>
  <c r="Q349" i="3"/>
  <c r="J362" i="3"/>
  <c r="L361" i="3"/>
  <c r="L363" i="3"/>
  <c r="R362" i="3"/>
  <c r="P369" i="3"/>
  <c r="Q374" i="3"/>
  <c r="L388" i="3"/>
  <c r="N389" i="3"/>
  <c r="J395" i="3"/>
  <c r="K400" i="3"/>
  <c r="J409" i="3"/>
  <c r="O413" i="3"/>
  <c r="N214" i="3"/>
  <c r="N216" i="3"/>
  <c r="R218" i="3"/>
  <c r="J231" i="3"/>
  <c r="O231" i="3"/>
  <c r="R231" i="3"/>
  <c r="L244" i="3"/>
  <c r="N244" i="3"/>
  <c r="N270" i="3"/>
  <c r="I280" i="3"/>
  <c r="K279" i="3"/>
  <c r="M280" i="3"/>
  <c r="O279" i="3"/>
  <c r="Q280" i="3"/>
  <c r="S279" i="3"/>
  <c r="J293" i="3"/>
  <c r="L292" i="3"/>
  <c r="N293" i="3"/>
  <c r="N295" i="3"/>
  <c r="I307" i="3"/>
  <c r="K306" i="3"/>
  <c r="M307" i="3"/>
  <c r="O306" i="3"/>
  <c r="Q307" i="3"/>
  <c r="S306" i="3"/>
  <c r="J320" i="3"/>
  <c r="L319" i="3"/>
  <c r="N318" i="3"/>
  <c r="N320" i="3"/>
  <c r="P319" i="3"/>
  <c r="R320" i="3"/>
  <c r="I332" i="3"/>
  <c r="K331" i="3"/>
  <c r="M332" i="3"/>
  <c r="M334" i="3"/>
  <c r="Q332" i="3"/>
  <c r="S331" i="3"/>
  <c r="J347" i="3"/>
  <c r="L346" i="3"/>
  <c r="N345" i="3"/>
  <c r="N347" i="3"/>
  <c r="P344" i="3"/>
  <c r="P346" i="3"/>
  <c r="R347" i="3"/>
  <c r="I357" i="3"/>
  <c r="I359" i="3"/>
  <c r="K358" i="3"/>
  <c r="M359" i="3"/>
  <c r="O360" i="3"/>
  <c r="Q357" i="3"/>
  <c r="Q359" i="3"/>
  <c r="S358" i="3"/>
  <c r="J372" i="3"/>
  <c r="L371" i="3"/>
  <c r="L373" i="3"/>
  <c r="N370" i="3"/>
  <c r="N372" i="3"/>
  <c r="P371" i="3"/>
  <c r="R370" i="3"/>
  <c r="R372" i="3"/>
  <c r="K383" i="3"/>
  <c r="K385" i="3"/>
  <c r="O383" i="3"/>
  <c r="O385" i="3"/>
  <c r="S383" i="3"/>
  <c r="S385" i="3"/>
  <c r="J397" i="3"/>
  <c r="L396" i="3"/>
  <c r="L398" i="3"/>
  <c r="P396" i="3"/>
  <c r="R402" i="3"/>
  <c r="M409" i="3"/>
  <c r="K207" i="3"/>
  <c r="N203" i="3"/>
  <c r="N207" i="3"/>
  <c r="Q207" i="3"/>
  <c r="K214" i="3"/>
  <c r="L215" i="3"/>
  <c r="L219" i="3"/>
  <c r="M219" i="3"/>
  <c r="O214" i="3"/>
  <c r="P219" i="3"/>
  <c r="R213" i="3"/>
  <c r="I228" i="3"/>
  <c r="J233" i="3"/>
  <c r="M227" i="3"/>
  <c r="N232" i="3"/>
  <c r="O226" i="3"/>
  <c r="Q228" i="3"/>
  <c r="R233" i="3"/>
  <c r="I239" i="3"/>
  <c r="J240" i="3"/>
  <c r="J242" i="3"/>
  <c r="L239" i="3"/>
  <c r="N239" i="3"/>
  <c r="N246" i="3"/>
  <c r="P239" i="3"/>
  <c r="I252" i="3"/>
  <c r="I259" i="3"/>
  <c r="K259" i="3"/>
  <c r="M252" i="3"/>
  <c r="M259" i="3"/>
  <c r="N258" i="3"/>
  <c r="Q252" i="3"/>
  <c r="Q259" i="3"/>
  <c r="I271" i="3"/>
  <c r="J272" i="3"/>
  <c r="K271" i="3"/>
  <c r="M271" i="3"/>
  <c r="N272" i="3"/>
  <c r="P272" i="3"/>
  <c r="Q271" i="3"/>
  <c r="R272" i="3"/>
  <c r="I284" i="3"/>
  <c r="J278" i="3"/>
  <c r="K283" i="3"/>
  <c r="M284" i="3"/>
  <c r="N278" i="3"/>
  <c r="Q284" i="3"/>
  <c r="R278" i="3"/>
  <c r="S283" i="3"/>
  <c r="S284" i="3" s="1"/>
  <c r="S285" i="3" s="1"/>
  <c r="K291" i="3"/>
  <c r="L298" i="3"/>
  <c r="N297" i="3"/>
  <c r="O291" i="3"/>
  <c r="P296" i="3"/>
  <c r="P298" i="3"/>
  <c r="S291" i="3"/>
  <c r="I311" i="3"/>
  <c r="K310" i="3"/>
  <c r="L304" i="3"/>
  <c r="M311" i="3"/>
  <c r="O310" i="3"/>
  <c r="Q311" i="3"/>
  <c r="J322" i="3"/>
  <c r="L323" i="3"/>
  <c r="N322" i="3"/>
  <c r="N324" i="3"/>
  <c r="P323" i="3"/>
  <c r="R322" i="3"/>
  <c r="I336" i="3"/>
  <c r="K335" i="3"/>
  <c r="M336" i="3"/>
  <c r="N330" i="3"/>
  <c r="O335" i="3"/>
  <c r="Q336" i="3"/>
  <c r="S335" i="3"/>
  <c r="S336" i="3" s="1"/>
  <c r="S337" i="3" s="1"/>
  <c r="J349" i="3"/>
  <c r="K343" i="3"/>
  <c r="L348" i="3"/>
  <c r="N349" i="3"/>
  <c r="P348" i="3"/>
  <c r="R349" i="3"/>
  <c r="S343" i="3"/>
  <c r="I361" i="3"/>
  <c r="I363" i="3"/>
  <c r="L356" i="3"/>
  <c r="M361" i="3"/>
  <c r="O362" i="3"/>
  <c r="Q361" i="3"/>
  <c r="I369" i="3"/>
  <c r="J374" i="3"/>
  <c r="L375" i="3"/>
  <c r="Q369" i="3"/>
  <c r="R374" i="3"/>
  <c r="R376" i="3"/>
  <c r="I388" i="3"/>
  <c r="K389" i="3"/>
  <c r="O389" i="3"/>
  <c r="S387" i="3"/>
  <c r="S388" i="3" s="1"/>
  <c r="S389" i="3" s="1"/>
  <c r="K395" i="3"/>
  <c r="N396" i="3"/>
  <c r="P400" i="3"/>
  <c r="J415" i="3"/>
  <c r="Q216" i="3"/>
  <c r="S214" i="3"/>
  <c r="I232" i="3"/>
  <c r="K227" i="3"/>
  <c r="L230" i="3"/>
  <c r="M231" i="3"/>
  <c r="P227" i="3"/>
  <c r="Q232" i="3"/>
  <c r="S227" i="3"/>
  <c r="I243" i="3"/>
  <c r="M240" i="3"/>
  <c r="Q240" i="3"/>
  <c r="R253" i="3"/>
  <c r="K266" i="3"/>
  <c r="M266" i="3"/>
  <c r="O266" i="3"/>
  <c r="S266" i="3"/>
  <c r="L279" i="3"/>
  <c r="N280" i="3"/>
  <c r="N282" i="3"/>
  <c r="P279" i="3"/>
  <c r="I292" i="3"/>
  <c r="K295" i="3"/>
  <c r="M292" i="3"/>
  <c r="Q292" i="3"/>
  <c r="S295" i="3"/>
  <c r="N305" i="3"/>
  <c r="N307" i="3"/>
  <c r="P308" i="3"/>
  <c r="I319" i="3"/>
  <c r="K318" i="3"/>
  <c r="M319" i="3"/>
  <c r="O318" i="3"/>
  <c r="Q319" i="3"/>
  <c r="S318" i="3"/>
  <c r="J332" i="3"/>
  <c r="J334" i="3"/>
  <c r="L331" i="3"/>
  <c r="N332" i="3"/>
  <c r="N334" i="3"/>
  <c r="P331" i="3"/>
  <c r="R332" i="3"/>
  <c r="R334" i="3"/>
  <c r="I344" i="3"/>
  <c r="K347" i="3"/>
  <c r="M344" i="3"/>
  <c r="M346" i="3"/>
  <c r="O347" i="3"/>
  <c r="Q344" i="3"/>
  <c r="S347" i="3"/>
  <c r="J359" i="3"/>
  <c r="L358" i="3"/>
  <c r="L360" i="3"/>
  <c r="N357" i="3"/>
  <c r="N359" i="3"/>
  <c r="P358" i="3"/>
  <c r="R359" i="3"/>
  <c r="I371" i="3"/>
  <c r="I373" i="3"/>
  <c r="K370" i="3"/>
  <c r="M371" i="3"/>
  <c r="M373" i="3"/>
  <c r="O372" i="3"/>
  <c r="Q371" i="3"/>
  <c r="Q373" i="3"/>
  <c r="S370" i="3"/>
  <c r="L383" i="3"/>
  <c r="L385" i="3"/>
  <c r="P383" i="3"/>
  <c r="I398" i="3"/>
  <c r="L400" i="3"/>
  <c r="N398" i="3"/>
  <c r="S400" i="3"/>
  <c r="S401" i="3" s="1"/>
  <c r="S402" i="3" s="1"/>
  <c r="K409" i="3"/>
  <c r="Q200" i="3"/>
  <c r="R206" i="3"/>
  <c r="I216" i="3"/>
  <c r="J219" i="3"/>
  <c r="L218" i="3"/>
  <c r="L220" i="3"/>
  <c r="M218" i="3"/>
  <c r="N213" i="3"/>
  <c r="P216" i="3"/>
  <c r="Q215" i="3"/>
  <c r="AB1479" i="3"/>
  <c r="AC1479" i="3" s="1"/>
  <c r="S218" i="3"/>
  <c r="S219" i="3" s="1"/>
  <c r="S220" i="3" s="1"/>
  <c r="J228" i="3"/>
  <c r="J230" i="3"/>
  <c r="N227" i="3"/>
  <c r="O230" i="3"/>
  <c r="P231" i="3"/>
  <c r="R228" i="3"/>
  <c r="R230" i="3"/>
  <c r="K242" i="3"/>
  <c r="L243" i="3"/>
  <c r="M242" i="3"/>
  <c r="N241" i="3"/>
  <c r="N243" i="3"/>
  <c r="O242" i="3"/>
  <c r="P243" i="3"/>
  <c r="R243" i="3"/>
  <c r="S242" i="3"/>
  <c r="I256" i="3"/>
  <c r="J255" i="3"/>
  <c r="K254" i="3"/>
  <c r="L255" i="3"/>
  <c r="M254" i="3"/>
  <c r="M256" i="3"/>
  <c r="N255" i="3"/>
  <c r="O254" i="3"/>
  <c r="P255" i="3"/>
  <c r="Q256" i="3"/>
  <c r="R255" i="3"/>
  <c r="S254" i="3"/>
  <c r="I268" i="3"/>
  <c r="J267" i="3"/>
  <c r="J269" i="3"/>
  <c r="L267" i="3"/>
  <c r="M268" i="3"/>
  <c r="N267" i="3"/>
  <c r="N269" i="3"/>
  <c r="P267" i="3"/>
  <c r="Q268" i="3"/>
  <c r="R267" i="3"/>
  <c r="S270" i="3"/>
  <c r="S271" i="3" s="1"/>
  <c r="S272" i="3" s="1"/>
  <c r="J284" i="3"/>
  <c r="K278" i="3"/>
  <c r="L283" i="3"/>
  <c r="N284" i="3"/>
  <c r="O278" i="3"/>
  <c r="P283" i="3"/>
  <c r="R284" i="3"/>
  <c r="S278" i="3"/>
  <c r="I296" i="3"/>
  <c r="L291" i="3"/>
  <c r="M296" i="3"/>
  <c r="M298" i="3"/>
  <c r="P291" i="3"/>
  <c r="Q296" i="3"/>
  <c r="I304" i="3"/>
  <c r="J311" i="3"/>
  <c r="L310" i="3"/>
  <c r="M304" i="3"/>
  <c r="N309" i="3"/>
  <c r="N311" i="3"/>
  <c r="P310" i="3"/>
  <c r="Q304" i="3"/>
  <c r="R311" i="3"/>
  <c r="I323" i="3"/>
  <c r="J317" i="3"/>
  <c r="K322" i="3"/>
  <c r="M323" i="3"/>
  <c r="N317" i="3"/>
  <c r="O322" i="3"/>
  <c r="Q323" i="3"/>
  <c r="R317" i="3"/>
  <c r="S322" i="3"/>
  <c r="S323" i="3" s="1"/>
  <c r="S324" i="3" s="1"/>
  <c r="K330" i="3"/>
  <c r="L335" i="3"/>
  <c r="N336" i="3"/>
  <c r="O330" i="3"/>
  <c r="P335" i="3"/>
  <c r="S330" i="3"/>
  <c r="K349" i="3"/>
  <c r="L343" i="3"/>
  <c r="M348" i="3"/>
  <c r="O349" i="3"/>
  <c r="P343" i="3"/>
  <c r="Q348" i="3"/>
  <c r="J361" i="3"/>
  <c r="L362" i="3"/>
  <c r="N361" i="3"/>
  <c r="P362" i="3"/>
  <c r="R361" i="3"/>
  <c r="N369" i="3"/>
  <c r="O374" i="3"/>
  <c r="Q375" i="3"/>
  <c r="L387" i="3"/>
  <c r="N388" i="3"/>
  <c r="P389" i="3"/>
  <c r="I400" i="3"/>
  <c r="K401" i="3"/>
  <c r="L395" i="3"/>
  <c r="L402" i="3"/>
  <c r="K413" i="3"/>
  <c r="N409" i="3"/>
  <c r="K397" i="3"/>
  <c r="K399" i="3"/>
  <c r="M395" i="3"/>
  <c r="N395" i="3"/>
  <c r="O395" i="3"/>
  <c r="P395" i="3"/>
  <c r="Q395" i="3"/>
  <c r="R395" i="3"/>
  <c r="S395" i="3"/>
  <c r="L408" i="3"/>
  <c r="J421" i="3"/>
  <c r="K421" i="3"/>
  <c r="L421" i="3"/>
  <c r="M421" i="3"/>
  <c r="N421" i="3"/>
  <c r="O421" i="3"/>
  <c r="Q421" i="3"/>
  <c r="R421" i="3"/>
  <c r="S421" i="3"/>
  <c r="I434" i="3"/>
  <c r="J434" i="3"/>
  <c r="N434" i="3"/>
  <c r="O434" i="3"/>
  <c r="P434" i="3"/>
  <c r="Q434" i="3"/>
  <c r="R434" i="3"/>
  <c r="L447" i="3"/>
  <c r="N447" i="3"/>
  <c r="O447" i="3"/>
  <c r="I465" i="3"/>
  <c r="S413" i="3"/>
  <c r="S414" i="3" s="1"/>
  <c r="S415" i="3" s="1"/>
  <c r="J426" i="3"/>
  <c r="K426" i="3"/>
  <c r="L426" i="3"/>
  <c r="M426" i="3"/>
  <c r="R426" i="3"/>
  <c r="S426" i="3"/>
  <c r="S427" i="3" s="1"/>
  <c r="S428" i="3" s="1"/>
  <c r="I439" i="3"/>
  <c r="J439" i="3"/>
  <c r="K439" i="3"/>
  <c r="L439" i="3"/>
  <c r="M439" i="3"/>
  <c r="N439" i="3"/>
  <c r="O439" i="3"/>
  <c r="P439" i="3"/>
  <c r="Q439" i="3"/>
  <c r="R439" i="3"/>
  <c r="S439" i="3"/>
  <c r="S440" i="3" s="1"/>
  <c r="S441" i="3" s="1"/>
  <c r="M452" i="3"/>
  <c r="N452" i="3"/>
  <c r="O452" i="3"/>
  <c r="P449" i="3"/>
  <c r="Q448" i="3"/>
  <c r="S448" i="3"/>
  <c r="N462" i="3"/>
  <c r="R475" i="3"/>
  <c r="M397" i="3"/>
  <c r="N397" i="3"/>
  <c r="O397" i="3"/>
  <c r="Q397" i="3"/>
  <c r="R397" i="3"/>
  <c r="S397" i="3"/>
  <c r="L410" i="3"/>
  <c r="I423" i="3"/>
  <c r="K423" i="3"/>
  <c r="L423" i="3"/>
  <c r="M423" i="3"/>
  <c r="N423" i="3"/>
  <c r="O423" i="3"/>
  <c r="Q423" i="3"/>
  <c r="S423" i="3"/>
  <c r="I436" i="3"/>
  <c r="J436" i="3"/>
  <c r="K436" i="3"/>
  <c r="L436" i="3"/>
  <c r="N436" i="3"/>
  <c r="P436" i="3"/>
  <c r="Q436" i="3"/>
  <c r="R436" i="3"/>
  <c r="S436" i="3"/>
  <c r="I449" i="3"/>
  <c r="N449" i="3"/>
  <c r="K465" i="3"/>
  <c r="M465" i="3"/>
  <c r="K415" i="3"/>
  <c r="L415" i="3"/>
  <c r="M415" i="3"/>
  <c r="N415" i="3"/>
  <c r="O415" i="3"/>
  <c r="P415" i="3"/>
  <c r="Q415" i="3"/>
  <c r="R415" i="3"/>
  <c r="O428" i="3"/>
  <c r="I441" i="3"/>
  <c r="J441" i="3"/>
  <c r="K441" i="3"/>
  <c r="L441" i="3"/>
  <c r="M441" i="3"/>
  <c r="N441" i="3"/>
  <c r="O441" i="3"/>
  <c r="Q441" i="3"/>
  <c r="R441" i="3"/>
  <c r="I454" i="3"/>
  <c r="J454" i="3"/>
  <c r="N454" i="3"/>
  <c r="O454" i="3"/>
  <c r="Q454" i="3"/>
  <c r="O465" i="3"/>
  <c r="J475" i="3"/>
  <c r="L475" i="3"/>
  <c r="N475" i="3"/>
  <c r="P475" i="3"/>
  <c r="N399" i="3"/>
  <c r="S399" i="3"/>
  <c r="I412" i="3"/>
  <c r="J412" i="3"/>
  <c r="K412" i="3"/>
  <c r="L412" i="3"/>
  <c r="N412" i="3"/>
  <c r="P412" i="3"/>
  <c r="R412" i="3"/>
  <c r="S412" i="3"/>
  <c r="I451" i="3"/>
  <c r="J451" i="3"/>
  <c r="K451" i="3"/>
  <c r="L451" i="3"/>
  <c r="M451" i="3"/>
  <c r="O451" i="3"/>
  <c r="S475" i="3"/>
  <c r="M488" i="3"/>
  <c r="Q409" i="3"/>
  <c r="R409" i="3"/>
  <c r="S409" i="3"/>
  <c r="L422" i="3"/>
  <c r="N422" i="3"/>
  <c r="R422" i="3"/>
  <c r="I448" i="3"/>
  <c r="J448" i="3"/>
  <c r="K448" i="3"/>
  <c r="L448" i="3"/>
  <c r="N448" i="3"/>
  <c r="P448" i="3"/>
  <c r="R448" i="3"/>
  <c r="J465" i="3"/>
  <c r="O467" i="3"/>
  <c r="P401" i="3"/>
  <c r="J414" i="3"/>
  <c r="K414" i="3"/>
  <c r="L414" i="3"/>
  <c r="P414" i="3"/>
  <c r="I427" i="3"/>
  <c r="J427" i="3"/>
  <c r="K427" i="3"/>
  <c r="L427" i="3"/>
  <c r="M427" i="3"/>
  <c r="N427" i="3"/>
  <c r="O427" i="3"/>
  <c r="P427" i="3"/>
  <c r="Q427" i="3"/>
  <c r="R427" i="3"/>
  <c r="M440" i="3"/>
  <c r="N440" i="3"/>
  <c r="O440" i="3"/>
  <c r="P440" i="3"/>
  <c r="I453" i="3"/>
  <c r="J453" i="3"/>
  <c r="K453" i="3"/>
  <c r="L453" i="3"/>
  <c r="M453" i="3"/>
  <c r="N453" i="3"/>
  <c r="P452" i="3"/>
  <c r="I461" i="3"/>
  <c r="L465" i="3"/>
  <c r="N465" i="3"/>
  <c r="Q475" i="3"/>
  <c r="O398" i="3"/>
  <c r="Q398" i="3"/>
  <c r="R398" i="3"/>
  <c r="I411" i="3"/>
  <c r="K411" i="3"/>
  <c r="L411" i="3"/>
  <c r="M411" i="3"/>
  <c r="N411" i="3"/>
  <c r="Q411" i="3"/>
  <c r="S411" i="3"/>
  <c r="I424" i="3"/>
  <c r="J424" i="3"/>
  <c r="K424" i="3"/>
  <c r="L424" i="3"/>
  <c r="N424" i="3"/>
  <c r="P424" i="3"/>
  <c r="Q424" i="3"/>
  <c r="R424" i="3"/>
  <c r="S424" i="3"/>
  <c r="I437" i="3"/>
  <c r="N437" i="3"/>
  <c r="O437" i="3"/>
  <c r="P437" i="3"/>
  <c r="K450" i="3"/>
  <c r="M450" i="3"/>
  <c r="P454" i="3"/>
  <c r="R454" i="3"/>
  <c r="L467" i="3"/>
  <c r="N467" i="3"/>
  <c r="I475" i="3"/>
  <c r="K475" i="3"/>
  <c r="M475" i="3"/>
  <c r="O475" i="3"/>
  <c r="N488" i="3"/>
  <c r="O488" i="3"/>
  <c r="P488" i="3"/>
  <c r="I501" i="3"/>
  <c r="J501" i="3"/>
  <c r="K501" i="3"/>
  <c r="L501" i="3"/>
  <c r="M501" i="3"/>
  <c r="N501" i="3"/>
  <c r="O501" i="3"/>
  <c r="Q501" i="3"/>
  <c r="R501" i="3"/>
  <c r="S501" i="3"/>
  <c r="I514" i="3"/>
  <c r="S514" i="3"/>
  <c r="I480" i="3"/>
  <c r="J480" i="3"/>
  <c r="K480" i="3"/>
  <c r="L480" i="3"/>
  <c r="N480" i="3"/>
  <c r="P480" i="3"/>
  <c r="Q480" i="3"/>
  <c r="R480" i="3"/>
  <c r="N493" i="3"/>
  <c r="I519" i="3"/>
  <c r="P451" i="3"/>
  <c r="R451" i="3"/>
  <c r="S451" i="3"/>
  <c r="M464" i="3"/>
  <c r="N464" i="3"/>
  <c r="O464" i="3"/>
  <c r="P464" i="3"/>
  <c r="I477" i="3"/>
  <c r="J477" i="3"/>
  <c r="K477" i="3"/>
  <c r="L477" i="3"/>
  <c r="M477" i="3"/>
  <c r="N477" i="3"/>
  <c r="O477" i="3"/>
  <c r="R477" i="3"/>
  <c r="S477" i="3"/>
  <c r="I490" i="3"/>
  <c r="L490" i="3"/>
  <c r="N490" i="3"/>
  <c r="P490" i="3"/>
  <c r="Q490" i="3"/>
  <c r="L503" i="3"/>
  <c r="O503" i="3"/>
  <c r="S516" i="3"/>
  <c r="Q461" i="3"/>
  <c r="N474" i="3"/>
  <c r="I487" i="3"/>
  <c r="J487" i="3"/>
  <c r="K487" i="3"/>
  <c r="L487" i="3"/>
  <c r="M487" i="3"/>
  <c r="N487" i="3"/>
  <c r="O487" i="3"/>
  <c r="P487" i="3"/>
  <c r="Q487" i="3"/>
  <c r="R487" i="3"/>
  <c r="S487" i="3"/>
  <c r="M500" i="3"/>
  <c r="N500" i="3"/>
  <c r="O500" i="3"/>
  <c r="P500" i="3"/>
  <c r="O453" i="3"/>
  <c r="Q453" i="3"/>
  <c r="R453" i="3"/>
  <c r="I466" i="3"/>
  <c r="J466" i="3"/>
  <c r="N466" i="3"/>
  <c r="O466" i="3"/>
  <c r="P466" i="3"/>
  <c r="Q466" i="3"/>
  <c r="R466" i="3"/>
  <c r="L479" i="3"/>
  <c r="N479" i="3"/>
  <c r="O479" i="3"/>
  <c r="I492" i="3"/>
  <c r="J492" i="3"/>
  <c r="K492" i="3"/>
  <c r="L492" i="3"/>
  <c r="N492" i="3"/>
  <c r="Q492" i="3"/>
  <c r="R492" i="3"/>
  <c r="I505" i="3"/>
  <c r="N505" i="3"/>
  <c r="Q505" i="3"/>
  <c r="S450" i="3"/>
  <c r="I463" i="3"/>
  <c r="J463" i="3"/>
  <c r="K463" i="3"/>
  <c r="L463" i="3"/>
  <c r="M463" i="3"/>
  <c r="N463" i="3"/>
  <c r="O463" i="3"/>
  <c r="P463" i="3"/>
  <c r="Q463" i="3"/>
  <c r="R463" i="3"/>
  <c r="S463" i="3"/>
  <c r="M476" i="3"/>
  <c r="N476" i="3"/>
  <c r="O476" i="3"/>
  <c r="P476" i="3"/>
  <c r="I489" i="3"/>
  <c r="J489" i="3"/>
  <c r="K489" i="3"/>
  <c r="L489" i="3"/>
  <c r="M489" i="3"/>
  <c r="N489" i="3"/>
  <c r="O489" i="3"/>
  <c r="Q489" i="3"/>
  <c r="R489" i="3"/>
  <c r="S489" i="3"/>
  <c r="I502" i="3"/>
  <c r="J502" i="3"/>
  <c r="L502" i="3"/>
  <c r="N502" i="3"/>
  <c r="O502" i="3"/>
  <c r="P502" i="3"/>
  <c r="Q502" i="3"/>
  <c r="R502" i="3"/>
  <c r="I515" i="3"/>
  <c r="S515" i="3"/>
  <c r="I460" i="3"/>
  <c r="J460" i="3"/>
  <c r="K460" i="3"/>
  <c r="L460" i="3"/>
  <c r="N460" i="3"/>
  <c r="P460" i="3"/>
  <c r="Q460" i="3"/>
  <c r="R460" i="3"/>
  <c r="S460" i="3"/>
  <c r="I473" i="3"/>
  <c r="S486" i="3"/>
  <c r="I499" i="3"/>
  <c r="J499" i="3"/>
  <c r="K499" i="3"/>
  <c r="L499" i="3"/>
  <c r="M499" i="3"/>
  <c r="N499" i="3"/>
  <c r="O499" i="3"/>
  <c r="P499" i="3"/>
  <c r="Q499" i="3"/>
  <c r="R499" i="3"/>
  <c r="S499" i="3"/>
  <c r="Q465" i="3"/>
  <c r="R465" i="3"/>
  <c r="S465" i="3"/>
  <c r="S466" i="3" s="1"/>
  <c r="S467" i="3" s="1"/>
  <c r="I478" i="3"/>
  <c r="J478" i="3"/>
  <c r="N478" i="3"/>
  <c r="O478" i="3"/>
  <c r="P478" i="3"/>
  <c r="Q478" i="3"/>
  <c r="R478" i="3"/>
  <c r="L491" i="3"/>
  <c r="N491" i="3"/>
  <c r="O491" i="3"/>
  <c r="I504" i="3"/>
  <c r="J504" i="3"/>
  <c r="K504" i="3"/>
  <c r="L504" i="3"/>
  <c r="N504" i="3"/>
  <c r="Q504" i="3"/>
  <c r="R504" i="3"/>
  <c r="S504" i="3"/>
  <c r="S505" i="3" s="1"/>
  <c r="S506" i="3" s="1"/>
  <c r="I517" i="3"/>
  <c r="S517" i="3"/>
  <c r="S518" i="3" s="1"/>
  <c r="S519" i="3" s="1"/>
  <c r="M490" i="3"/>
  <c r="M503" i="3"/>
  <c r="R343" i="3"/>
  <c r="O435" i="3"/>
  <c r="Q278" i="3"/>
  <c r="R283" i="3"/>
  <c r="M330" i="3"/>
  <c r="P409" i="3"/>
  <c r="J422" i="3"/>
  <c r="N461" i="3"/>
  <c r="L500" i="3"/>
  <c r="R285" i="3"/>
  <c r="S304" i="3"/>
  <c r="K356" i="3"/>
  <c r="Q322" i="3"/>
  <c r="S474" i="3"/>
  <c r="P489" i="3"/>
  <c r="K387" i="3"/>
  <c r="L464" i="3"/>
  <c r="P477" i="3"/>
  <c r="M318" i="3"/>
  <c r="Q437" i="3"/>
  <c r="L476" i="3"/>
  <c r="Q317" i="3"/>
  <c r="S292" i="3"/>
  <c r="N450" i="3"/>
  <c r="M345" i="3"/>
  <c r="R331" i="3"/>
  <c r="M502" i="3"/>
  <c r="M466" i="3"/>
  <c r="S110" i="3"/>
  <c r="S200" i="3"/>
  <c r="Q298" i="3"/>
  <c r="Q242" i="3"/>
  <c r="M214" i="3"/>
  <c r="R265" i="3"/>
  <c r="R297" i="3"/>
  <c r="R239" i="3"/>
  <c r="N166" i="3"/>
  <c r="R203" i="3"/>
  <c r="M309" i="3"/>
  <c r="S152" i="3"/>
  <c r="M270" i="3"/>
  <c r="S280" i="3"/>
  <c r="R319" i="3"/>
  <c r="S244" i="3"/>
  <c r="S245" i="3" s="1"/>
  <c r="S246" i="3" s="1"/>
  <c r="S188" i="3"/>
  <c r="M333" i="3"/>
  <c r="K376" i="3"/>
  <c r="R217" i="3"/>
  <c r="P51" i="3"/>
  <c r="S47" i="3"/>
  <c r="Q59" i="3"/>
  <c r="P98" i="3"/>
  <c r="R215" i="3"/>
  <c r="S256" i="3"/>
  <c r="M350" i="3"/>
  <c r="R305" i="3"/>
  <c r="Q70" i="3"/>
  <c r="N253" i="3"/>
  <c r="M202" i="3"/>
  <c r="M321" i="3"/>
  <c r="P385" i="3"/>
  <c r="M434" i="3"/>
  <c r="Q266" i="3"/>
  <c r="S268" i="3"/>
  <c r="R307" i="3"/>
  <c r="P421" i="3"/>
  <c r="M294" i="3"/>
  <c r="K388" i="3"/>
  <c r="R177" i="3"/>
  <c r="R193" i="3"/>
  <c r="S60" i="3"/>
  <c r="R191" i="3"/>
  <c r="N49" i="3"/>
  <c r="Q102" i="3"/>
  <c r="N19" i="3"/>
  <c r="Q90" i="3"/>
  <c r="S369" i="3"/>
  <c r="Q61" i="3"/>
  <c r="R111" i="3"/>
  <c r="Q114" i="3"/>
  <c r="M454" i="3"/>
  <c r="M467" i="3"/>
  <c r="Q493" i="3"/>
  <c r="P441" i="3"/>
  <c r="R77" i="3"/>
  <c r="S190" i="3"/>
  <c r="M282" i="3"/>
  <c r="N36" i="3"/>
  <c r="R141" i="3"/>
  <c r="Q194" i="3"/>
  <c r="N125" i="3"/>
  <c r="Q162" i="3"/>
  <c r="S178" i="3"/>
  <c r="R99" i="3"/>
  <c r="R167" i="3"/>
  <c r="S164" i="3"/>
  <c r="P492" i="3"/>
  <c r="R295" i="3"/>
  <c r="Q334" i="3"/>
  <c r="L440" i="3"/>
  <c r="M479" i="3"/>
  <c r="J370" i="3"/>
  <c r="P453" i="3"/>
  <c r="R87" i="3"/>
  <c r="S21" i="3"/>
  <c r="R135" i="3"/>
  <c r="R201" i="3"/>
  <c r="S97" i="3"/>
  <c r="J408" i="3"/>
  <c r="Q310" i="3"/>
  <c r="J348" i="3"/>
  <c r="N23" i="3"/>
  <c r="Q337" i="3"/>
  <c r="R155" i="3"/>
  <c r="I212" i="3"/>
  <c r="M246" i="3"/>
  <c r="P349" i="3"/>
  <c r="Q218" i="3"/>
  <c r="N233" i="3"/>
  <c r="R259" i="3"/>
  <c r="R189" i="3"/>
  <c r="P361" i="3"/>
  <c r="Q150" i="3"/>
  <c r="R179" i="3"/>
  <c r="Q206" i="3"/>
  <c r="M306" i="3"/>
  <c r="K375" i="3"/>
  <c r="S176" i="3"/>
  <c r="R271" i="3"/>
  <c r="Q126" i="3"/>
  <c r="R137" i="3"/>
  <c r="Q230" i="3"/>
  <c r="I374" i="3"/>
  <c r="S58" i="3"/>
  <c r="S10" i="3"/>
  <c r="S140" i="3"/>
  <c r="S141" i="3" s="1"/>
  <c r="S142" i="3" s="1"/>
  <c r="R75" i="3"/>
  <c r="AD17" i="3"/>
  <c r="K6" i="3"/>
  <c r="N45" i="3"/>
  <c r="N165" i="3"/>
  <c r="AD54" i="3"/>
  <c r="Q121" i="3"/>
  <c r="M491" i="3"/>
  <c r="R181" i="3"/>
  <c r="R227" i="3"/>
  <c r="R229" i="3"/>
  <c r="L452" i="3"/>
  <c r="M478" i="3"/>
  <c r="P504" i="3"/>
  <c r="Q138" i="3"/>
  <c r="P373" i="3"/>
  <c r="P465" i="3"/>
  <c r="Q254" i="3"/>
  <c r="M226" i="3"/>
  <c r="M258" i="3"/>
  <c r="S147" i="3"/>
  <c r="P501" i="3"/>
  <c r="P8" i="3"/>
  <c r="R63" i="3"/>
  <c r="R123" i="3"/>
  <c r="S462" i="3"/>
  <c r="P397" i="3"/>
  <c r="AD55" i="3"/>
  <c r="J410" i="3"/>
  <c r="Q449" i="3"/>
  <c r="L488" i="3"/>
  <c r="R73" i="3"/>
  <c r="L69" i="3"/>
  <c r="N69" i="3"/>
  <c r="M30" i="3"/>
  <c r="P30" i="3"/>
  <c r="K4" i="3"/>
  <c r="P10" i="3"/>
  <c r="K38" i="3"/>
  <c r="O58" i="3"/>
  <c r="P85" i="3"/>
  <c r="O85" i="3"/>
  <c r="M85" i="3"/>
  <c r="L85" i="3"/>
  <c r="L89" i="3"/>
  <c r="K89" i="3"/>
  <c r="Q89" i="3"/>
  <c r="I89" i="3"/>
  <c r="P89" i="3"/>
  <c r="L113" i="3"/>
  <c r="S113" i="3"/>
  <c r="K113" i="3"/>
  <c r="Q113" i="3"/>
  <c r="I113" i="3"/>
  <c r="P113" i="3"/>
  <c r="O113" i="3"/>
  <c r="P6" i="3"/>
  <c r="AD7" i="3"/>
  <c r="M12" i="3"/>
  <c r="R12" i="3"/>
  <c r="J12" i="3"/>
  <c r="Q12" i="3"/>
  <c r="I12" i="3"/>
  <c r="O21" i="3"/>
  <c r="AD29" i="3"/>
  <c r="L34" i="3"/>
  <c r="L36" i="3"/>
  <c r="L38" i="3"/>
  <c r="AD40" i="3"/>
  <c r="O47" i="3"/>
  <c r="P58" i="3"/>
  <c r="K60" i="3"/>
  <c r="N73" i="3"/>
  <c r="J77" i="3"/>
  <c r="J85" i="3"/>
  <c r="S96" i="3"/>
  <c r="K96" i="3"/>
  <c r="R96" i="3"/>
  <c r="J96" i="3"/>
  <c r="P96" i="3"/>
  <c r="AC97" i="3"/>
  <c r="H96" i="3" s="1"/>
  <c r="O96" i="3"/>
  <c r="R97" i="3"/>
  <c r="N98" i="3"/>
  <c r="P109" i="3"/>
  <c r="AC110" i="3"/>
  <c r="H109" i="3" s="1"/>
  <c r="O109" i="3"/>
  <c r="M109" i="3"/>
  <c r="L109" i="3"/>
  <c r="T121" i="3"/>
  <c r="M122" i="3"/>
  <c r="L122" i="3"/>
  <c r="R122" i="3"/>
  <c r="J122" i="3"/>
  <c r="Q122" i="3"/>
  <c r="I122" i="3"/>
  <c r="P122" i="3"/>
  <c r="J125" i="3"/>
  <c r="I141" i="3"/>
  <c r="L149" i="3"/>
  <c r="S149" i="3"/>
  <c r="K149" i="3"/>
  <c r="Q149" i="3"/>
  <c r="I149" i="3"/>
  <c r="P149" i="3"/>
  <c r="AC150" i="3"/>
  <c r="H149" i="3" s="1"/>
  <c r="O149" i="3"/>
  <c r="L161" i="3"/>
  <c r="S161" i="3"/>
  <c r="K161" i="3"/>
  <c r="Q161" i="3"/>
  <c r="I161" i="3"/>
  <c r="P161" i="3"/>
  <c r="O161" i="3"/>
  <c r="O186" i="3"/>
  <c r="Q189" i="3"/>
  <c r="O190" i="3"/>
  <c r="M212" i="3"/>
  <c r="J217" i="3"/>
  <c r="N229" i="3"/>
  <c r="M241" i="3"/>
  <c r="L241" i="3"/>
  <c r="S241" i="3"/>
  <c r="K241" i="3"/>
  <c r="Q241" i="3"/>
  <c r="I241" i="3"/>
  <c r="P241" i="3"/>
  <c r="AC242" i="3"/>
  <c r="H241" i="3" s="1"/>
  <c r="O241" i="3"/>
  <c r="Q269" i="3"/>
  <c r="I269" i="3"/>
  <c r="P269" i="3"/>
  <c r="O269" i="3"/>
  <c r="M269" i="3"/>
  <c r="L269" i="3"/>
  <c r="S269" i="3"/>
  <c r="K269" i="3"/>
  <c r="Q281" i="3"/>
  <c r="I281" i="3"/>
  <c r="P281" i="3"/>
  <c r="O281" i="3"/>
  <c r="M281" i="3"/>
  <c r="L281" i="3"/>
  <c r="S281" i="3"/>
  <c r="K281" i="3"/>
  <c r="K290" i="3"/>
  <c r="Q293" i="3"/>
  <c r="I293" i="3"/>
  <c r="P293" i="3"/>
  <c r="O293" i="3"/>
  <c r="M293" i="3"/>
  <c r="L293" i="3"/>
  <c r="S293" i="3"/>
  <c r="K293" i="3"/>
  <c r="M10" i="3"/>
  <c r="R10" i="3"/>
  <c r="J10" i="3"/>
  <c r="Q10" i="3"/>
  <c r="I10" i="3"/>
  <c r="AD10" i="3"/>
  <c r="AD8" i="3"/>
  <c r="AD6" i="3"/>
  <c r="AD59" i="3"/>
  <c r="AD52" i="3"/>
  <c r="AD48" i="3"/>
  <c r="AD44" i="3"/>
  <c r="AD37" i="3"/>
  <c r="AD33" i="3"/>
  <c r="AD31" i="3"/>
  <c r="AD26" i="3"/>
  <c r="AD24" i="3"/>
  <c r="AD57" i="3"/>
  <c r="AD50" i="3"/>
  <c r="AD46" i="3"/>
  <c r="AD39" i="3"/>
  <c r="AD35" i="3"/>
  <c r="AD22" i="3"/>
  <c r="AD20" i="3"/>
  <c r="AD18" i="3"/>
  <c r="AD13" i="3"/>
  <c r="AD11" i="3"/>
  <c r="AD9" i="3"/>
  <c r="AD15" i="3"/>
  <c r="M34" i="3"/>
  <c r="R34" i="3"/>
  <c r="J34" i="3"/>
  <c r="Q34" i="3"/>
  <c r="I34" i="3"/>
  <c r="M38" i="3"/>
  <c r="R38" i="3"/>
  <c r="J38" i="3"/>
  <c r="Q38" i="3"/>
  <c r="I38" i="3"/>
  <c r="M74" i="3"/>
  <c r="L74" i="3"/>
  <c r="R74" i="3"/>
  <c r="J74" i="3"/>
  <c r="Q74" i="3"/>
  <c r="I74" i="3"/>
  <c r="Q97" i="3"/>
  <c r="AD14" i="3"/>
  <c r="P21" i="3"/>
  <c r="N34" i="3"/>
  <c r="N38" i="3"/>
  <c r="P47" i="3"/>
  <c r="M62" i="3"/>
  <c r="L62" i="3"/>
  <c r="R62" i="3"/>
  <c r="J62" i="3"/>
  <c r="Q62" i="3"/>
  <c r="I62" i="3"/>
  <c r="Q73" i="3"/>
  <c r="K74" i="3"/>
  <c r="M77" i="3"/>
  <c r="K85" i="3"/>
  <c r="M86" i="3"/>
  <c r="L86" i="3"/>
  <c r="R86" i="3"/>
  <c r="J86" i="3"/>
  <c r="Q86" i="3"/>
  <c r="I86" i="3"/>
  <c r="J89" i="3"/>
  <c r="I96" i="3"/>
  <c r="O98" i="3"/>
  <c r="M125" i="3"/>
  <c r="P129" i="3"/>
  <c r="AC130" i="3"/>
  <c r="H129" i="3" s="1"/>
  <c r="O129" i="3"/>
  <c r="M129" i="3"/>
  <c r="L129" i="3"/>
  <c r="K129" i="3"/>
  <c r="J141" i="3"/>
  <c r="K142" i="3"/>
  <c r="R186" i="3"/>
  <c r="M205" i="3"/>
  <c r="L205" i="3"/>
  <c r="S205" i="3"/>
  <c r="S206" i="3" s="1"/>
  <c r="S207" i="3" s="1"/>
  <c r="K205" i="3"/>
  <c r="Q205" i="3"/>
  <c r="I205" i="3"/>
  <c r="P205" i="3"/>
  <c r="AC206" i="3"/>
  <c r="H205" i="3" s="1"/>
  <c r="O205" i="3"/>
  <c r="N217" i="3"/>
  <c r="Q245" i="3"/>
  <c r="I245" i="3"/>
  <c r="P245" i="3"/>
  <c r="AC246" i="3"/>
  <c r="H245" i="3" s="1"/>
  <c r="O245" i="3"/>
  <c r="M245" i="3"/>
  <c r="L245" i="3"/>
  <c r="K245" i="3"/>
  <c r="J253" i="3"/>
  <c r="O290" i="3"/>
  <c r="J420" i="3"/>
  <c r="P25" i="3"/>
  <c r="M36" i="3"/>
  <c r="R36" i="3"/>
  <c r="J36" i="3"/>
  <c r="I36" i="3"/>
  <c r="Q36" i="3"/>
  <c r="AD3" i="3"/>
  <c r="Q6" i="3"/>
  <c r="AD60" i="3"/>
  <c r="S6" i="3"/>
  <c r="AD28" i="3"/>
  <c r="M32" i="3"/>
  <c r="R32" i="3"/>
  <c r="J32" i="3"/>
  <c r="Q32" i="3"/>
  <c r="I32" i="3"/>
  <c r="O34" i="3"/>
  <c r="O36" i="3"/>
  <c r="O38" i="3"/>
  <c r="AD43" i="3"/>
  <c r="S72" i="3"/>
  <c r="K72" i="3"/>
  <c r="R72" i="3"/>
  <c r="J72" i="3"/>
  <c r="P72" i="3"/>
  <c r="O72" i="3"/>
  <c r="N74" i="3"/>
  <c r="N85" i="3"/>
  <c r="M89" i="3"/>
  <c r="M110" i="3"/>
  <c r="L110" i="3"/>
  <c r="R110" i="3"/>
  <c r="J110" i="3"/>
  <c r="Q110" i="3"/>
  <c r="I110" i="3"/>
  <c r="J113" i="3"/>
  <c r="L137" i="3"/>
  <c r="S137" i="3"/>
  <c r="K137" i="3"/>
  <c r="Q137" i="3"/>
  <c r="I137" i="3"/>
  <c r="P137" i="3"/>
  <c r="O137" i="3"/>
  <c r="P177" i="3"/>
  <c r="AC178" i="3"/>
  <c r="H177" i="3" s="1"/>
  <c r="O177" i="3"/>
  <c r="M177" i="3"/>
  <c r="L177" i="3"/>
  <c r="S177" i="3"/>
  <c r="K177" i="3"/>
  <c r="M178" i="3"/>
  <c r="L178" i="3"/>
  <c r="R178" i="3"/>
  <c r="J178" i="3"/>
  <c r="Q178" i="3"/>
  <c r="I178" i="3"/>
  <c r="P178" i="3"/>
  <c r="J181" i="3"/>
  <c r="Q213" i="3"/>
  <c r="I213" i="3"/>
  <c r="P213" i="3"/>
  <c r="AC214" i="3"/>
  <c r="H213" i="3" s="1"/>
  <c r="O213" i="3"/>
  <c r="M213" i="3"/>
  <c r="L213" i="3"/>
  <c r="S213" i="3"/>
  <c r="K213" i="3"/>
  <c r="M285" i="3"/>
  <c r="L285" i="3"/>
  <c r="K285" i="3"/>
  <c r="Q285" i="3"/>
  <c r="I285" i="3"/>
  <c r="P285" i="3"/>
  <c r="O285" i="3"/>
  <c r="M297" i="3"/>
  <c r="L297" i="3"/>
  <c r="K297" i="3"/>
  <c r="Q297" i="3"/>
  <c r="I297" i="3"/>
  <c r="P297" i="3"/>
  <c r="O297" i="3"/>
  <c r="O303" i="3"/>
  <c r="Q303" i="3"/>
  <c r="Q305" i="3"/>
  <c r="I305" i="3"/>
  <c r="P305" i="3"/>
  <c r="O305" i="3"/>
  <c r="M305" i="3"/>
  <c r="L305" i="3"/>
  <c r="S305" i="3"/>
  <c r="K305" i="3"/>
  <c r="K10" i="3"/>
  <c r="K25" i="3"/>
  <c r="M181" i="3"/>
  <c r="P189" i="3"/>
  <c r="O189" i="3"/>
  <c r="M189" i="3"/>
  <c r="L189" i="3"/>
  <c r="S189" i="3"/>
  <c r="K189" i="3"/>
  <c r="M190" i="3"/>
  <c r="L190" i="3"/>
  <c r="R190" i="3"/>
  <c r="J190" i="3"/>
  <c r="Q190" i="3"/>
  <c r="I190" i="3"/>
  <c r="P190" i="3"/>
  <c r="J193" i="3"/>
  <c r="J201" i="3"/>
  <c r="T212" i="3"/>
  <c r="L212" i="3"/>
  <c r="S212" i="3"/>
  <c r="K212" i="3"/>
  <c r="R212" i="3"/>
  <c r="J212" i="3"/>
  <c r="I211" i="3"/>
  <c r="P212" i="3"/>
  <c r="O212" i="3"/>
  <c r="N212" i="3"/>
  <c r="M229" i="3"/>
  <c r="L229" i="3"/>
  <c r="S229" i="3"/>
  <c r="K229" i="3"/>
  <c r="Q229" i="3"/>
  <c r="I229" i="3"/>
  <c r="P229" i="3"/>
  <c r="O229" i="3"/>
  <c r="J265" i="3"/>
  <c r="J277" i="3"/>
  <c r="T342" i="3"/>
  <c r="I342" i="3"/>
  <c r="M58" i="3"/>
  <c r="L58" i="3"/>
  <c r="R58" i="3"/>
  <c r="J58" i="3"/>
  <c r="I58" i="3"/>
  <c r="Q58" i="3"/>
  <c r="P97" i="3"/>
  <c r="AC98" i="3"/>
  <c r="H97" i="3" s="1"/>
  <c r="O97" i="3"/>
  <c r="M97" i="3"/>
  <c r="L97" i="3"/>
  <c r="Q147" i="3"/>
  <c r="M8" i="3"/>
  <c r="R8" i="3"/>
  <c r="J8" i="3"/>
  <c r="Q8" i="3"/>
  <c r="I8" i="3"/>
  <c r="L10" i="3"/>
  <c r="L25" i="3"/>
  <c r="AD27" i="3"/>
  <c r="N32" i="3"/>
  <c r="S34" i="3"/>
  <c r="S36" i="3"/>
  <c r="S37" i="3" s="1"/>
  <c r="S38" i="3" s="1"/>
  <c r="AD42" i="3"/>
  <c r="M51" i="3"/>
  <c r="R51" i="3"/>
  <c r="J51" i="3"/>
  <c r="I51" i="3"/>
  <c r="Q51" i="3"/>
  <c r="N62" i="3"/>
  <c r="L72" i="3"/>
  <c r="P74" i="3"/>
  <c r="S84" i="3"/>
  <c r="K84" i="3"/>
  <c r="R84" i="3"/>
  <c r="J84" i="3"/>
  <c r="P84" i="3"/>
  <c r="AC85" i="3"/>
  <c r="H84" i="3" s="1"/>
  <c r="O84" i="3"/>
  <c r="R85" i="3"/>
  <c r="N86" i="3"/>
  <c r="O89" i="3"/>
  <c r="N96" i="3"/>
  <c r="J97" i="3"/>
  <c r="L101" i="3"/>
  <c r="S101" i="3"/>
  <c r="S102" i="3" s="1"/>
  <c r="S103" i="3" s="1"/>
  <c r="K101" i="3"/>
  <c r="Q101" i="3"/>
  <c r="I101" i="3"/>
  <c r="P101" i="3"/>
  <c r="Q109" i="3"/>
  <c r="K110" i="3"/>
  <c r="N113" i="3"/>
  <c r="N122" i="3"/>
  <c r="J129" i="3"/>
  <c r="M149" i="3"/>
  <c r="P153" i="3"/>
  <c r="AC154" i="3"/>
  <c r="H153" i="3" s="1"/>
  <c r="O153" i="3"/>
  <c r="M153" i="3"/>
  <c r="L153" i="3"/>
  <c r="S153" i="3"/>
  <c r="S154" i="3" s="1"/>
  <c r="S155" i="3" s="1"/>
  <c r="K153" i="3"/>
  <c r="M154" i="3"/>
  <c r="L154" i="3"/>
  <c r="R154" i="3"/>
  <c r="J154" i="3"/>
  <c r="Q154" i="3"/>
  <c r="I154" i="3"/>
  <c r="P154" i="3"/>
  <c r="P165" i="3"/>
  <c r="O165" i="3"/>
  <c r="M165" i="3"/>
  <c r="L165" i="3"/>
  <c r="S165" i="3"/>
  <c r="K165" i="3"/>
  <c r="M166" i="3"/>
  <c r="L166" i="3"/>
  <c r="R166" i="3"/>
  <c r="J166" i="3"/>
  <c r="Q166" i="3"/>
  <c r="I166" i="3"/>
  <c r="P166" i="3"/>
  <c r="I177" i="3"/>
  <c r="N181" i="3"/>
  <c r="AC191" i="3"/>
  <c r="H190" i="3" s="1"/>
  <c r="N193" i="3"/>
  <c r="N201" i="3"/>
  <c r="M217" i="3"/>
  <c r="L217" i="3"/>
  <c r="S217" i="3"/>
  <c r="K217" i="3"/>
  <c r="Q217" i="3"/>
  <c r="I217" i="3"/>
  <c r="P217" i="3"/>
  <c r="AC218" i="3"/>
  <c r="H217" i="3" s="1"/>
  <c r="O217" i="3"/>
  <c r="Q233" i="3"/>
  <c r="I233" i="3"/>
  <c r="P233" i="3"/>
  <c r="AC234" i="3"/>
  <c r="H233" i="3" s="1"/>
  <c r="O233" i="3"/>
  <c r="M233" i="3"/>
  <c r="L233" i="3"/>
  <c r="K233" i="3"/>
  <c r="N265" i="3"/>
  <c r="I276" i="3"/>
  <c r="N277" i="3"/>
  <c r="L303" i="3"/>
  <c r="M25" i="3"/>
  <c r="R25" i="3"/>
  <c r="J25" i="3"/>
  <c r="Q25" i="3"/>
  <c r="I25" i="3"/>
  <c r="M6" i="3"/>
  <c r="R6" i="3"/>
  <c r="J6" i="3"/>
  <c r="N10" i="3"/>
  <c r="AD16" i="3"/>
  <c r="M21" i="3"/>
  <c r="R21" i="3"/>
  <c r="J21" i="3"/>
  <c r="Q21" i="3"/>
  <c r="I21" i="3"/>
  <c r="N25" i="3"/>
  <c r="M47" i="3"/>
  <c r="R47" i="3"/>
  <c r="J47" i="3"/>
  <c r="I47" i="3"/>
  <c r="Q47" i="3"/>
  <c r="AD53" i="3"/>
  <c r="AD56" i="3"/>
  <c r="K58" i="3"/>
  <c r="P73" i="3"/>
  <c r="O73" i="3"/>
  <c r="M73" i="3"/>
  <c r="L73" i="3"/>
  <c r="S74" i="3"/>
  <c r="S85" i="3"/>
  <c r="R89" i="3"/>
  <c r="K97" i="3"/>
  <c r="M98" i="3"/>
  <c r="L98" i="3"/>
  <c r="R98" i="3"/>
  <c r="J98" i="3"/>
  <c r="Q98" i="3"/>
  <c r="I98" i="3"/>
  <c r="K108" i="3"/>
  <c r="R113" i="3"/>
  <c r="L125" i="3"/>
  <c r="S125" i="3"/>
  <c r="K125" i="3"/>
  <c r="Q125" i="3"/>
  <c r="I125" i="3"/>
  <c r="P125" i="3"/>
  <c r="O125" i="3"/>
  <c r="Q186" i="3"/>
  <c r="I186" i="3"/>
  <c r="P186" i="3"/>
  <c r="N186" i="3"/>
  <c r="M186" i="3"/>
  <c r="T186" i="3"/>
  <c r="L186" i="3"/>
  <c r="I189" i="3"/>
  <c r="M253" i="3"/>
  <c r="L253" i="3"/>
  <c r="S253" i="3"/>
  <c r="K253" i="3"/>
  <c r="Q253" i="3"/>
  <c r="I253" i="3"/>
  <c r="P253" i="3"/>
  <c r="AC254" i="3"/>
  <c r="H253" i="3" s="1"/>
  <c r="O253" i="3"/>
  <c r="R290" i="3"/>
  <c r="J290" i="3"/>
  <c r="I289" i="3"/>
  <c r="Q290" i="3"/>
  <c r="I290" i="3"/>
  <c r="P290" i="3"/>
  <c r="N290" i="3"/>
  <c r="M290" i="3"/>
  <c r="T290" i="3"/>
  <c r="L290" i="3"/>
  <c r="T355" i="3"/>
  <c r="AD4" i="3"/>
  <c r="AD5" i="3"/>
  <c r="N6" i="3"/>
  <c r="O10" i="3"/>
  <c r="M19" i="3"/>
  <c r="R19" i="3"/>
  <c r="J19" i="3"/>
  <c r="Q19" i="3"/>
  <c r="L21" i="3"/>
  <c r="M23" i="3"/>
  <c r="R23" i="3"/>
  <c r="J23" i="3"/>
  <c r="I23" i="3"/>
  <c r="Q23" i="3"/>
  <c r="O25" i="3"/>
  <c r="AD30" i="3"/>
  <c r="P32" i="3"/>
  <c r="AD41" i="3"/>
  <c r="M45" i="3"/>
  <c r="R45" i="3"/>
  <c r="J45" i="3"/>
  <c r="Q45" i="3"/>
  <c r="I45" i="3"/>
  <c r="L47" i="3"/>
  <c r="AC48" i="3"/>
  <c r="H47" i="3" s="1"/>
  <c r="M49" i="3"/>
  <c r="R49" i="3"/>
  <c r="J49" i="3"/>
  <c r="Q49" i="3"/>
  <c r="I49" i="3"/>
  <c r="N58" i="3"/>
  <c r="M60" i="3"/>
  <c r="L60" i="3"/>
  <c r="R60" i="3"/>
  <c r="J60" i="3"/>
  <c r="Q60" i="3"/>
  <c r="I60" i="3"/>
  <c r="P62" i="3"/>
  <c r="N72" i="3"/>
  <c r="J73" i="3"/>
  <c r="L77" i="3"/>
  <c r="K77" i="3"/>
  <c r="Q77" i="3"/>
  <c r="I77" i="3"/>
  <c r="P77" i="3"/>
  <c r="N97" i="3"/>
  <c r="O110" i="3"/>
  <c r="M137" i="3"/>
  <c r="P141" i="3"/>
  <c r="O141" i="3"/>
  <c r="M141" i="3"/>
  <c r="L141" i="3"/>
  <c r="K141" i="3"/>
  <c r="M142" i="3"/>
  <c r="L142" i="3"/>
  <c r="R142" i="3"/>
  <c r="J142" i="3"/>
  <c r="Q142" i="3"/>
  <c r="I142" i="3"/>
  <c r="P142" i="3"/>
  <c r="N177" i="3"/>
  <c r="N178" i="3"/>
  <c r="J186" i="3"/>
  <c r="J189" i="3"/>
  <c r="K190" i="3"/>
  <c r="N205" i="3"/>
  <c r="J213" i="3"/>
  <c r="R241" i="3"/>
  <c r="N245" i="3"/>
  <c r="Q257" i="3"/>
  <c r="I257" i="3"/>
  <c r="P257" i="3"/>
  <c r="O257" i="3"/>
  <c r="M257" i="3"/>
  <c r="L257" i="3"/>
  <c r="S257" i="3"/>
  <c r="S258" i="3" s="1"/>
  <c r="S259" i="3" s="1"/>
  <c r="K257" i="3"/>
  <c r="R269" i="3"/>
  <c r="R281" i="3"/>
  <c r="J285" i="3"/>
  <c r="R293" i="3"/>
  <c r="J297" i="3"/>
  <c r="T303" i="3"/>
  <c r="J305" i="3"/>
  <c r="I85" i="3"/>
  <c r="L181" i="3"/>
  <c r="K181" i="3"/>
  <c r="Q181" i="3"/>
  <c r="I181" i="3"/>
  <c r="P181" i="3"/>
  <c r="AC182" i="3"/>
  <c r="H181" i="3" s="1"/>
  <c r="O181" i="3"/>
  <c r="M193" i="3"/>
  <c r="L193" i="3"/>
  <c r="K193" i="3"/>
  <c r="Q193" i="3"/>
  <c r="I193" i="3"/>
  <c r="P193" i="3"/>
  <c r="O193" i="3"/>
  <c r="Q201" i="3"/>
  <c r="I201" i="3"/>
  <c r="P201" i="3"/>
  <c r="O201" i="3"/>
  <c r="M201" i="3"/>
  <c r="L201" i="3"/>
  <c r="S201" i="3"/>
  <c r="K201" i="3"/>
  <c r="M265" i="3"/>
  <c r="L265" i="3"/>
  <c r="S265" i="3"/>
  <c r="K265" i="3"/>
  <c r="Q265" i="3"/>
  <c r="I265" i="3"/>
  <c r="P265" i="3"/>
  <c r="AC266" i="3"/>
  <c r="H265" i="3" s="1"/>
  <c r="O265" i="3"/>
  <c r="M277" i="3"/>
  <c r="T277" i="3"/>
  <c r="L277" i="3"/>
  <c r="S277" i="3"/>
  <c r="K277" i="3"/>
  <c r="Q277" i="3"/>
  <c r="I277" i="3"/>
  <c r="P277" i="3"/>
  <c r="O277" i="3"/>
  <c r="Q382" i="3"/>
  <c r="I382" i="3"/>
  <c r="O382" i="3"/>
  <c r="S384" i="3"/>
  <c r="K384" i="3"/>
  <c r="Q384" i="3"/>
  <c r="I384" i="3"/>
  <c r="M386" i="3"/>
  <c r="S386" i="3"/>
  <c r="K386" i="3"/>
  <c r="L401" i="3"/>
  <c r="R401" i="3"/>
  <c r="J401" i="3"/>
  <c r="Q402" i="3"/>
  <c r="I402" i="3"/>
  <c r="O402" i="3"/>
  <c r="P408" i="3"/>
  <c r="Q410" i="3"/>
  <c r="P425" i="3"/>
  <c r="K428" i="3"/>
  <c r="R428" i="3"/>
  <c r="J428" i="3"/>
  <c r="Q428" i="3"/>
  <c r="I428" i="3"/>
  <c r="N435" i="3"/>
  <c r="P473" i="3"/>
  <c r="O473" i="3"/>
  <c r="M473" i="3"/>
  <c r="L473" i="3"/>
  <c r="S473" i="3"/>
  <c r="K473" i="3"/>
  <c r="R473" i="3"/>
  <c r="J473" i="3"/>
  <c r="P202" i="3"/>
  <c r="P214" i="3"/>
  <c r="P226" i="3"/>
  <c r="P246" i="3"/>
  <c r="P258" i="3"/>
  <c r="P270" i="3"/>
  <c r="P282" i="3"/>
  <c r="P294" i="3"/>
  <c r="P306" i="3"/>
  <c r="O309" i="3"/>
  <c r="K317" i="3"/>
  <c r="S317" i="3"/>
  <c r="P318" i="3"/>
  <c r="O321" i="3"/>
  <c r="P330" i="3"/>
  <c r="O333" i="3"/>
  <c r="K337" i="3"/>
  <c r="O345" i="3"/>
  <c r="Q346" i="3"/>
  <c r="I346" i="3"/>
  <c r="P350" i="3"/>
  <c r="I356" i="3"/>
  <c r="S356" i="3"/>
  <c r="R363" i="3"/>
  <c r="J363" i="3"/>
  <c r="P363" i="3"/>
  <c r="I376" i="3"/>
  <c r="M382" i="3"/>
  <c r="M384" i="3"/>
  <c r="N386" i="3"/>
  <c r="N387" i="3"/>
  <c r="P388" i="3"/>
  <c r="M401" i="3"/>
  <c r="M402" i="3"/>
  <c r="R408" i="3"/>
  <c r="R410" i="3"/>
  <c r="L413" i="3"/>
  <c r="R413" i="3"/>
  <c r="J413" i="3"/>
  <c r="Q414" i="3"/>
  <c r="I414" i="3"/>
  <c r="O414" i="3"/>
  <c r="O422" i="3"/>
  <c r="Q425" i="3"/>
  <c r="L428" i="3"/>
  <c r="R438" i="3"/>
  <c r="J438" i="3"/>
  <c r="Q438" i="3"/>
  <c r="I438" i="3"/>
  <c r="P438" i="3"/>
  <c r="O438" i="3"/>
  <c r="K462" i="3"/>
  <c r="M486" i="3"/>
  <c r="L486" i="3"/>
  <c r="R486" i="3"/>
  <c r="J486" i="3"/>
  <c r="Q486" i="3"/>
  <c r="I486" i="3"/>
  <c r="P486" i="3"/>
  <c r="O486" i="3"/>
  <c r="M506" i="3"/>
  <c r="L506" i="3"/>
  <c r="R506" i="3"/>
  <c r="J506" i="3"/>
  <c r="Q506" i="3"/>
  <c r="I506" i="3"/>
  <c r="P506" i="3"/>
  <c r="O506" i="3"/>
  <c r="K64" i="3"/>
  <c r="K76" i="3"/>
  <c r="K88" i="3"/>
  <c r="S88" i="3"/>
  <c r="S89" i="3" s="1"/>
  <c r="S90" i="3" s="1"/>
  <c r="K100" i="3"/>
  <c r="S100" i="3"/>
  <c r="K112" i="3"/>
  <c r="S112" i="3"/>
  <c r="O116" i="3"/>
  <c r="K124" i="3"/>
  <c r="S124" i="3"/>
  <c r="O128" i="3"/>
  <c r="AC129" i="3"/>
  <c r="H128" i="3" s="1"/>
  <c r="K136" i="3"/>
  <c r="S136" i="3"/>
  <c r="O140" i="3"/>
  <c r="K148" i="3"/>
  <c r="S148" i="3"/>
  <c r="O152" i="3"/>
  <c r="O164" i="3"/>
  <c r="AC165" i="3"/>
  <c r="H164" i="3" s="1"/>
  <c r="K168" i="3"/>
  <c r="O176" i="3"/>
  <c r="K180" i="3"/>
  <c r="O188" i="3"/>
  <c r="AC189" i="3"/>
  <c r="H188" i="3" s="1"/>
  <c r="K192" i="3"/>
  <c r="S192" i="3"/>
  <c r="S193" i="3" s="1"/>
  <c r="S194" i="3" s="1"/>
  <c r="O200" i="3"/>
  <c r="I202" i="3"/>
  <c r="Q202" i="3"/>
  <c r="K204" i="3"/>
  <c r="S204" i="3"/>
  <c r="I214" i="3"/>
  <c r="Q214" i="3"/>
  <c r="K216" i="3"/>
  <c r="S216" i="3"/>
  <c r="O220" i="3"/>
  <c r="I226" i="3"/>
  <c r="Q226" i="3"/>
  <c r="K228" i="3"/>
  <c r="S228" i="3"/>
  <c r="O232" i="3"/>
  <c r="AC233" i="3"/>
  <c r="H232" i="3" s="1"/>
  <c r="K240" i="3"/>
  <c r="S240" i="3"/>
  <c r="O244" i="3"/>
  <c r="AC245" i="3"/>
  <c r="H244" i="3" s="1"/>
  <c r="I246" i="3"/>
  <c r="Q246" i="3"/>
  <c r="K252" i="3"/>
  <c r="S252" i="3"/>
  <c r="O256" i="3"/>
  <c r="I258" i="3"/>
  <c r="Q258" i="3"/>
  <c r="O268" i="3"/>
  <c r="AC269" i="3"/>
  <c r="H268" i="3" s="1"/>
  <c r="I270" i="3"/>
  <c r="Q270" i="3"/>
  <c r="K272" i="3"/>
  <c r="O280" i="3"/>
  <c r="I282" i="3"/>
  <c r="Q282" i="3"/>
  <c r="K284" i="3"/>
  <c r="O292" i="3"/>
  <c r="AC293" i="3"/>
  <c r="H292" i="3" s="1"/>
  <c r="I294" i="3"/>
  <c r="Q294" i="3"/>
  <c r="K296" i="3"/>
  <c r="S296" i="3"/>
  <c r="S297" i="3" s="1"/>
  <c r="S298" i="3" s="1"/>
  <c r="O304" i="3"/>
  <c r="I306" i="3"/>
  <c r="Q306" i="3"/>
  <c r="K308" i="3"/>
  <c r="S308" i="3"/>
  <c r="P309" i="3"/>
  <c r="L317" i="3"/>
  <c r="I318" i="3"/>
  <c r="Q318" i="3"/>
  <c r="K320" i="3"/>
  <c r="S320" i="3"/>
  <c r="P321" i="3"/>
  <c r="O324" i="3"/>
  <c r="I330" i="3"/>
  <c r="Q330" i="3"/>
  <c r="K332" i="3"/>
  <c r="S332" i="3"/>
  <c r="P333" i="3"/>
  <c r="O336" i="3"/>
  <c r="AC337" i="3"/>
  <c r="H336" i="3" s="1"/>
  <c r="L337" i="3"/>
  <c r="K344" i="3"/>
  <c r="S344" i="3"/>
  <c r="P345" i="3"/>
  <c r="N346" i="3"/>
  <c r="I348" i="3"/>
  <c r="R348" i="3"/>
  <c r="Q350" i="3"/>
  <c r="J356" i="3"/>
  <c r="L357" i="3"/>
  <c r="R357" i="3"/>
  <c r="J357" i="3"/>
  <c r="Q358" i="3"/>
  <c r="I358" i="3"/>
  <c r="AC359" i="3"/>
  <c r="H358" i="3" s="1"/>
  <c r="O358" i="3"/>
  <c r="S360" i="3"/>
  <c r="K360" i="3"/>
  <c r="Q360" i="3"/>
  <c r="I360" i="3"/>
  <c r="M362" i="3"/>
  <c r="K362" i="3"/>
  <c r="M363" i="3"/>
  <c r="I375" i="3"/>
  <c r="J376" i="3"/>
  <c r="N382" i="3"/>
  <c r="N384" i="3"/>
  <c r="O386" i="3"/>
  <c r="O387" i="3"/>
  <c r="Q388" i="3"/>
  <c r="R399" i="3"/>
  <c r="J399" i="3"/>
  <c r="P399" i="3"/>
  <c r="O400" i="3"/>
  <c r="M400" i="3"/>
  <c r="N401" i="3"/>
  <c r="N402" i="3"/>
  <c r="I410" i="3"/>
  <c r="M413" i="3"/>
  <c r="AC414" i="3"/>
  <c r="H413" i="3" s="1"/>
  <c r="M414" i="3"/>
  <c r="P422" i="3"/>
  <c r="S425" i="3"/>
  <c r="M428" i="3"/>
  <c r="K438" i="3"/>
  <c r="P505" i="3"/>
  <c r="O505" i="3"/>
  <c r="M505" i="3"/>
  <c r="L505" i="3"/>
  <c r="K505" i="3"/>
  <c r="R505" i="3"/>
  <c r="J505" i="3"/>
  <c r="O63" i="3"/>
  <c r="AC64" i="3"/>
  <c r="H63" i="3" s="1"/>
  <c r="L64" i="3"/>
  <c r="O75" i="3"/>
  <c r="L76" i="3"/>
  <c r="O87" i="3"/>
  <c r="AC88" i="3"/>
  <c r="H87" i="3" s="1"/>
  <c r="L88" i="3"/>
  <c r="O99" i="3"/>
  <c r="L100" i="3"/>
  <c r="O111" i="3"/>
  <c r="AC112" i="3"/>
  <c r="H111" i="3" s="1"/>
  <c r="L112" i="3"/>
  <c r="P116" i="3"/>
  <c r="O123" i="3"/>
  <c r="L124" i="3"/>
  <c r="P128" i="3"/>
  <c r="O135" i="3"/>
  <c r="AC136" i="3"/>
  <c r="H135" i="3" s="1"/>
  <c r="L136" i="3"/>
  <c r="P140" i="3"/>
  <c r="L148" i="3"/>
  <c r="P152" i="3"/>
  <c r="O155" i="3"/>
  <c r="P164" i="3"/>
  <c r="O167" i="3"/>
  <c r="L168" i="3"/>
  <c r="P176" i="3"/>
  <c r="O179" i="3"/>
  <c r="L180" i="3"/>
  <c r="P188" i="3"/>
  <c r="O191" i="3"/>
  <c r="AC192" i="3"/>
  <c r="H191" i="3" s="1"/>
  <c r="L192" i="3"/>
  <c r="P200" i="3"/>
  <c r="J202" i="3"/>
  <c r="R202" i="3"/>
  <c r="O203" i="3"/>
  <c r="AC204" i="3"/>
  <c r="H203" i="3" s="1"/>
  <c r="L204" i="3"/>
  <c r="J214" i="3"/>
  <c r="R214" i="3"/>
  <c r="O215" i="3"/>
  <c r="L216" i="3"/>
  <c r="P220" i="3"/>
  <c r="J226" i="3"/>
  <c r="R226" i="3"/>
  <c r="O227" i="3"/>
  <c r="AC228" i="3"/>
  <c r="H227" i="3" s="1"/>
  <c r="L228" i="3"/>
  <c r="P232" i="3"/>
  <c r="O239" i="3"/>
  <c r="AC240" i="3"/>
  <c r="H239" i="3" s="1"/>
  <c r="L240" i="3"/>
  <c r="P244" i="3"/>
  <c r="J246" i="3"/>
  <c r="R246" i="3"/>
  <c r="L252" i="3"/>
  <c r="P256" i="3"/>
  <c r="J258" i="3"/>
  <c r="R258" i="3"/>
  <c r="O259" i="3"/>
  <c r="AC260" i="3"/>
  <c r="H259" i="3" s="1"/>
  <c r="P268" i="3"/>
  <c r="J270" i="3"/>
  <c r="R270" i="3"/>
  <c r="O271" i="3"/>
  <c r="L272" i="3"/>
  <c r="P280" i="3"/>
  <c r="J282" i="3"/>
  <c r="R282" i="3"/>
  <c r="O283" i="3"/>
  <c r="L284" i="3"/>
  <c r="P292" i="3"/>
  <c r="J294" i="3"/>
  <c r="R294" i="3"/>
  <c r="O295" i="3"/>
  <c r="L296" i="3"/>
  <c r="P304" i="3"/>
  <c r="J306" i="3"/>
  <c r="R306" i="3"/>
  <c r="O307" i="3"/>
  <c r="L308" i="3"/>
  <c r="I309" i="3"/>
  <c r="Q309" i="3"/>
  <c r="M317" i="3"/>
  <c r="J318" i="3"/>
  <c r="R318" i="3"/>
  <c r="O319" i="3"/>
  <c r="AC320" i="3"/>
  <c r="H319" i="3" s="1"/>
  <c r="L320" i="3"/>
  <c r="I321" i="3"/>
  <c r="Q321" i="3"/>
  <c r="P324" i="3"/>
  <c r="J330" i="3"/>
  <c r="R330" i="3"/>
  <c r="O331" i="3"/>
  <c r="AC332" i="3"/>
  <c r="H331" i="3" s="1"/>
  <c r="L332" i="3"/>
  <c r="I333" i="3"/>
  <c r="Q333" i="3"/>
  <c r="P336" i="3"/>
  <c r="M337" i="3"/>
  <c r="O343" i="3"/>
  <c r="L344" i="3"/>
  <c r="I345" i="3"/>
  <c r="Q345" i="3"/>
  <c r="O346" i="3"/>
  <c r="I350" i="3"/>
  <c r="R350" i="3"/>
  <c r="M357" i="3"/>
  <c r="M358" i="3"/>
  <c r="M360" i="3"/>
  <c r="N362" i="3"/>
  <c r="N363" i="3"/>
  <c r="P382" i="3"/>
  <c r="O384" i="3"/>
  <c r="P386" i="3"/>
  <c r="Q387" i="3"/>
  <c r="R388" i="3"/>
  <c r="S396" i="3"/>
  <c r="K396" i="3"/>
  <c r="Q396" i="3"/>
  <c r="I396" i="3"/>
  <c r="M398" i="3"/>
  <c r="S398" i="3"/>
  <c r="K398" i="3"/>
  <c r="M399" i="3"/>
  <c r="AC400" i="3"/>
  <c r="H399" i="3" s="1"/>
  <c r="N400" i="3"/>
  <c r="O401" i="3"/>
  <c r="P402" i="3"/>
  <c r="I407" i="3"/>
  <c r="S407" i="3"/>
  <c r="R411" i="3"/>
  <c r="J411" i="3"/>
  <c r="P411" i="3"/>
  <c r="AC413" i="3"/>
  <c r="H412" i="3" s="1"/>
  <c r="O412" i="3"/>
  <c r="M412" i="3"/>
  <c r="N413" i="3"/>
  <c r="N414" i="3"/>
  <c r="Q422" i="3"/>
  <c r="Q426" i="3"/>
  <c r="I426" i="3"/>
  <c r="P426" i="3"/>
  <c r="O426" i="3"/>
  <c r="N428" i="3"/>
  <c r="L438" i="3"/>
  <c r="K474" i="3"/>
  <c r="I493" i="3"/>
  <c r="J309" i="3"/>
  <c r="R309" i="3"/>
  <c r="J321" i="3"/>
  <c r="R321" i="3"/>
  <c r="J333" i="3"/>
  <c r="R333" i="3"/>
  <c r="J345" i="3"/>
  <c r="R345" i="3"/>
  <c r="O356" i="3"/>
  <c r="M356" i="3"/>
  <c r="S368" i="3"/>
  <c r="R375" i="3"/>
  <c r="J375" i="3"/>
  <c r="P375" i="3"/>
  <c r="AC377" i="3"/>
  <c r="H376" i="3" s="1"/>
  <c r="O376" i="3"/>
  <c r="M376" i="3"/>
  <c r="R382" i="3"/>
  <c r="P384" i="3"/>
  <c r="Q386" i="3"/>
  <c r="S408" i="3"/>
  <c r="K408" i="3"/>
  <c r="Q408" i="3"/>
  <c r="I408" i="3"/>
  <c r="M410" i="3"/>
  <c r="S410" i="3"/>
  <c r="K410" i="3"/>
  <c r="L425" i="3"/>
  <c r="R425" i="3"/>
  <c r="J425" i="3"/>
  <c r="S435" i="3"/>
  <c r="K435" i="3"/>
  <c r="R435" i="3"/>
  <c r="J435" i="3"/>
  <c r="Q435" i="3"/>
  <c r="I435" i="3"/>
  <c r="P435" i="3"/>
  <c r="N64" i="3"/>
  <c r="N88" i="3"/>
  <c r="J116" i="3"/>
  <c r="R116" i="3"/>
  <c r="J128" i="3"/>
  <c r="R128" i="3"/>
  <c r="J140" i="3"/>
  <c r="R140" i="3"/>
  <c r="J152" i="3"/>
  <c r="R152" i="3"/>
  <c r="J164" i="3"/>
  <c r="R164" i="3"/>
  <c r="J176" i="3"/>
  <c r="R176" i="3"/>
  <c r="J188" i="3"/>
  <c r="R188" i="3"/>
  <c r="J200" i="3"/>
  <c r="R200" i="3"/>
  <c r="L202" i="3"/>
  <c r="L214" i="3"/>
  <c r="J220" i="3"/>
  <c r="R220" i="3"/>
  <c r="L226" i="3"/>
  <c r="J232" i="3"/>
  <c r="R232" i="3"/>
  <c r="J244" i="3"/>
  <c r="R244" i="3"/>
  <c r="L246" i="3"/>
  <c r="J256" i="3"/>
  <c r="R256" i="3"/>
  <c r="L258" i="3"/>
  <c r="J268" i="3"/>
  <c r="R268" i="3"/>
  <c r="L270" i="3"/>
  <c r="J280" i="3"/>
  <c r="R280" i="3"/>
  <c r="L282" i="3"/>
  <c r="J292" i="3"/>
  <c r="R292" i="3"/>
  <c r="L294" i="3"/>
  <c r="J304" i="3"/>
  <c r="R304" i="3"/>
  <c r="L306" i="3"/>
  <c r="K309" i="3"/>
  <c r="S309" i="3"/>
  <c r="S310" i="3" s="1"/>
  <c r="S311" i="3" s="1"/>
  <c r="O317" i="3"/>
  <c r="AC318" i="3"/>
  <c r="H317" i="3" s="1"/>
  <c r="L318" i="3"/>
  <c r="K321" i="3"/>
  <c r="S321" i="3"/>
  <c r="J324" i="3"/>
  <c r="R324" i="3"/>
  <c r="L330" i="3"/>
  <c r="K333" i="3"/>
  <c r="S333" i="3"/>
  <c r="J336" i="3"/>
  <c r="R336" i="3"/>
  <c r="O337" i="3"/>
  <c r="K345" i="3"/>
  <c r="S345" i="3"/>
  <c r="R346" i="3"/>
  <c r="S348" i="3"/>
  <c r="S349" i="3" s="1"/>
  <c r="S350" i="3" s="1"/>
  <c r="K348" i="3"/>
  <c r="K350" i="3"/>
  <c r="N356" i="3"/>
  <c r="Q363" i="3"/>
  <c r="L369" i="3"/>
  <c r="R369" i="3"/>
  <c r="J369" i="3"/>
  <c r="Q370" i="3"/>
  <c r="I370" i="3"/>
  <c r="AC371" i="3"/>
  <c r="H370" i="3" s="1"/>
  <c r="O370" i="3"/>
  <c r="S372" i="3"/>
  <c r="K372" i="3"/>
  <c r="Q372" i="3"/>
  <c r="I372" i="3"/>
  <c r="M374" i="3"/>
  <c r="S374" i="3"/>
  <c r="S375" i="3" s="1"/>
  <c r="S376" i="3" s="1"/>
  <c r="K374" i="3"/>
  <c r="M375" i="3"/>
  <c r="AC376" i="3"/>
  <c r="H375" i="3" s="1"/>
  <c r="N376" i="3"/>
  <c r="S382" i="3"/>
  <c r="R384" i="3"/>
  <c r="R386" i="3"/>
  <c r="I387" i="3"/>
  <c r="J388" i="3"/>
  <c r="L389" i="3"/>
  <c r="R389" i="3"/>
  <c r="J389" i="3"/>
  <c r="O399" i="3"/>
  <c r="Q401" i="3"/>
  <c r="I406" i="3"/>
  <c r="K407" i="3"/>
  <c r="M408" i="3"/>
  <c r="N410" i="3"/>
  <c r="AC411" i="3"/>
  <c r="H410" i="3" s="1"/>
  <c r="P413" i="3"/>
  <c r="R414" i="3"/>
  <c r="I422" i="3"/>
  <c r="M425" i="3"/>
  <c r="P428" i="3"/>
  <c r="AC436" i="3"/>
  <c r="H435" i="3" s="1"/>
  <c r="M437" i="3"/>
  <c r="L437" i="3"/>
  <c r="S437" i="3"/>
  <c r="K437" i="3"/>
  <c r="R437" i="3"/>
  <c r="J437" i="3"/>
  <c r="N438" i="3"/>
  <c r="M447" i="3"/>
  <c r="S447" i="3"/>
  <c r="K447" i="3"/>
  <c r="R447" i="3"/>
  <c r="J447" i="3"/>
  <c r="Q447" i="3"/>
  <c r="I447" i="3"/>
  <c r="P447" i="3"/>
  <c r="AC450" i="3"/>
  <c r="H449" i="3" s="1"/>
  <c r="O449" i="3"/>
  <c r="M449" i="3"/>
  <c r="L449" i="3"/>
  <c r="S449" i="3"/>
  <c r="K449" i="3"/>
  <c r="R449" i="3"/>
  <c r="J449" i="3"/>
  <c r="M462" i="3"/>
  <c r="L462" i="3"/>
  <c r="R462" i="3"/>
  <c r="J462" i="3"/>
  <c r="Q462" i="3"/>
  <c r="I462" i="3"/>
  <c r="P462" i="3"/>
  <c r="AC463" i="3"/>
  <c r="H462" i="3" s="1"/>
  <c r="O462" i="3"/>
  <c r="N473" i="3"/>
  <c r="K486" i="3"/>
  <c r="K506" i="3"/>
  <c r="AD12" i="3"/>
  <c r="AD19" i="3"/>
  <c r="AD21" i="3"/>
  <c r="AD23" i="3"/>
  <c r="AD25" i="3"/>
  <c r="AD32" i="3"/>
  <c r="AD34" i="3"/>
  <c r="AD36" i="3"/>
  <c r="AD38" i="3"/>
  <c r="AD45" i="3"/>
  <c r="AD47" i="3"/>
  <c r="AD49" i="3"/>
  <c r="AD51" i="3"/>
  <c r="AD58" i="3"/>
  <c r="I59" i="3"/>
  <c r="I61" i="3"/>
  <c r="J63" i="3"/>
  <c r="O64" i="3"/>
  <c r="I70" i="3"/>
  <c r="J75" i="3"/>
  <c r="O76" i="3"/>
  <c r="J87" i="3"/>
  <c r="O88" i="3"/>
  <c r="I90" i="3"/>
  <c r="J99" i="3"/>
  <c r="O100" i="3"/>
  <c r="I102" i="3"/>
  <c r="J111" i="3"/>
  <c r="O112" i="3"/>
  <c r="I114" i="3"/>
  <c r="K116" i="3"/>
  <c r="J123" i="3"/>
  <c r="O124" i="3"/>
  <c r="I126" i="3"/>
  <c r="K128" i="3"/>
  <c r="J135" i="3"/>
  <c r="O136" i="3"/>
  <c r="I138" i="3"/>
  <c r="K140" i="3"/>
  <c r="O148" i="3"/>
  <c r="I150" i="3"/>
  <c r="K152" i="3"/>
  <c r="J155" i="3"/>
  <c r="I162" i="3"/>
  <c r="K164" i="3"/>
  <c r="J167" i="3"/>
  <c r="O168" i="3"/>
  <c r="K176" i="3"/>
  <c r="J179" i="3"/>
  <c r="O180" i="3"/>
  <c r="K188" i="3"/>
  <c r="J191" i="3"/>
  <c r="O192" i="3"/>
  <c r="I194" i="3"/>
  <c r="K200" i="3"/>
  <c r="J203" i="3"/>
  <c r="O204" i="3"/>
  <c r="I206" i="3"/>
  <c r="J215" i="3"/>
  <c r="O216" i="3"/>
  <c r="I218" i="3"/>
  <c r="K220" i="3"/>
  <c r="J227" i="3"/>
  <c r="O228" i="3"/>
  <c r="I230" i="3"/>
  <c r="K232" i="3"/>
  <c r="J239" i="3"/>
  <c r="O240" i="3"/>
  <c r="I242" i="3"/>
  <c r="K244" i="3"/>
  <c r="O252" i="3"/>
  <c r="I254" i="3"/>
  <c r="K256" i="3"/>
  <c r="J259" i="3"/>
  <c r="I266" i="3"/>
  <c r="K268" i="3"/>
  <c r="J271" i="3"/>
  <c r="O272" i="3"/>
  <c r="I278" i="3"/>
  <c r="K280" i="3"/>
  <c r="J283" i="3"/>
  <c r="O284" i="3"/>
  <c r="K292" i="3"/>
  <c r="J295" i="3"/>
  <c r="O296" i="3"/>
  <c r="I298" i="3"/>
  <c r="K304" i="3"/>
  <c r="J307" i="3"/>
  <c r="O308" i="3"/>
  <c r="L309" i="3"/>
  <c r="I310" i="3"/>
  <c r="P317" i="3"/>
  <c r="J319" i="3"/>
  <c r="O320" i="3"/>
  <c r="L321" i="3"/>
  <c r="I322" i="3"/>
  <c r="K324" i="3"/>
  <c r="J331" i="3"/>
  <c r="O332" i="3"/>
  <c r="L333" i="3"/>
  <c r="I334" i="3"/>
  <c r="K336" i="3"/>
  <c r="P337" i="3"/>
  <c r="J343" i="3"/>
  <c r="O344" i="3"/>
  <c r="L345" i="3"/>
  <c r="J346" i="3"/>
  <c r="S346" i="3"/>
  <c r="N348" i="3"/>
  <c r="AC349" i="3"/>
  <c r="H348" i="3" s="1"/>
  <c r="L350" i="3"/>
  <c r="P356" i="3"/>
  <c r="P357" i="3"/>
  <c r="R358" i="3"/>
  <c r="P360" i="3"/>
  <c r="Q362" i="3"/>
  <c r="M369" i="3"/>
  <c r="M370" i="3"/>
  <c r="M372" i="3"/>
  <c r="AC373" i="3"/>
  <c r="H372" i="3" s="1"/>
  <c r="N374" i="3"/>
  <c r="AC375" i="3"/>
  <c r="H374" i="3" s="1"/>
  <c r="N375" i="3"/>
  <c r="P376" i="3"/>
  <c r="J382" i="3"/>
  <c r="I386" i="3"/>
  <c r="M389" i="3"/>
  <c r="O396" i="3"/>
  <c r="P398" i="3"/>
  <c r="Q399" i="3"/>
  <c r="R400" i="3"/>
  <c r="J402" i="3"/>
  <c r="N408" i="3"/>
  <c r="O410" i="3"/>
  <c r="O411" i="3"/>
  <c r="Q412" i="3"/>
  <c r="Q413" i="3"/>
  <c r="R423" i="3"/>
  <c r="J423" i="3"/>
  <c r="P423" i="3"/>
  <c r="AC425" i="3"/>
  <c r="H424" i="3" s="1"/>
  <c r="O424" i="3"/>
  <c r="M424" i="3"/>
  <c r="N425" i="3"/>
  <c r="N426" i="3"/>
  <c r="L435" i="3"/>
  <c r="AC438" i="3"/>
  <c r="H437" i="3" s="1"/>
  <c r="S438" i="3"/>
  <c r="AC448" i="3"/>
  <c r="H447" i="3" s="1"/>
  <c r="L450" i="3"/>
  <c r="R450" i="3"/>
  <c r="J450" i="3"/>
  <c r="Q450" i="3"/>
  <c r="I450" i="3"/>
  <c r="P450" i="3"/>
  <c r="O450" i="3"/>
  <c r="P461" i="3"/>
  <c r="O461" i="3"/>
  <c r="M461" i="3"/>
  <c r="L461" i="3"/>
  <c r="S461" i="3"/>
  <c r="K461" i="3"/>
  <c r="R461" i="3"/>
  <c r="J461" i="3"/>
  <c r="Q473" i="3"/>
  <c r="N486" i="3"/>
  <c r="N506" i="3"/>
  <c r="I317" i="3"/>
  <c r="I337" i="3"/>
  <c r="Q356" i="3"/>
  <c r="O375" i="3"/>
  <c r="Q376" i="3"/>
  <c r="K382" i="3"/>
  <c r="J384" i="3"/>
  <c r="J386" i="3"/>
  <c r="R387" i="3"/>
  <c r="J387" i="3"/>
  <c r="P387" i="3"/>
  <c r="AC389" i="3"/>
  <c r="H388" i="3" s="1"/>
  <c r="O388" i="3"/>
  <c r="M388" i="3"/>
  <c r="I401" i="3"/>
  <c r="K402" i="3"/>
  <c r="N407" i="3"/>
  <c r="T407" i="3"/>
  <c r="L407" i="3"/>
  <c r="O408" i="3"/>
  <c r="P410" i="3"/>
  <c r="M422" i="3"/>
  <c r="S422" i="3"/>
  <c r="K422" i="3"/>
  <c r="O425" i="3"/>
  <c r="M435" i="3"/>
  <c r="M474" i="3"/>
  <c r="L474" i="3"/>
  <c r="R474" i="3"/>
  <c r="J474" i="3"/>
  <c r="Q474" i="3"/>
  <c r="I474" i="3"/>
  <c r="P474" i="3"/>
  <c r="O474" i="3"/>
  <c r="P493" i="3"/>
  <c r="O493" i="3"/>
  <c r="M493" i="3"/>
  <c r="L493" i="3"/>
  <c r="K493" i="3"/>
  <c r="R493" i="3"/>
  <c r="J493" i="3"/>
  <c r="AB585" i="3"/>
  <c r="AC585" i="3" s="1"/>
  <c r="AB595" i="3"/>
  <c r="AC595" i="3" s="1"/>
  <c r="AB649" i="3"/>
  <c r="AC649" i="3" s="1"/>
  <c r="AB669" i="3"/>
  <c r="AC669" i="3" s="1"/>
  <c r="AB675" i="3"/>
  <c r="AC675" i="3" s="1"/>
  <c r="AB683" i="3"/>
  <c r="AC683" i="3" s="1"/>
  <c r="AB697" i="3"/>
  <c r="AC697" i="3" s="1"/>
  <c r="AB753" i="3"/>
  <c r="AC753" i="3" s="1"/>
  <c r="AB789" i="3"/>
  <c r="AC789" i="3" s="1"/>
  <c r="K434" i="3"/>
  <c r="S434" i="3"/>
  <c r="M436" i="3"/>
  <c r="I440" i="3"/>
  <c r="Q440" i="3"/>
  <c r="M448" i="3"/>
  <c r="I452" i="3"/>
  <c r="Q452" i="3"/>
  <c r="K454" i="3"/>
  <c r="M460" i="3"/>
  <c r="I464" i="3"/>
  <c r="Q464" i="3"/>
  <c r="K466" i="3"/>
  <c r="P467" i="3"/>
  <c r="I476" i="3"/>
  <c r="Q476" i="3"/>
  <c r="K478" i="3"/>
  <c r="S478" i="3"/>
  <c r="S479" i="3" s="1"/>
  <c r="S480" i="3" s="1"/>
  <c r="P479" i="3"/>
  <c r="M480" i="3"/>
  <c r="I488" i="3"/>
  <c r="Q488" i="3"/>
  <c r="K490" i="3"/>
  <c r="S490" i="3"/>
  <c r="P491" i="3"/>
  <c r="M492" i="3"/>
  <c r="I500" i="3"/>
  <c r="Q500" i="3"/>
  <c r="K502" i="3"/>
  <c r="S502" i="3"/>
  <c r="P503" i="3"/>
  <c r="M504" i="3"/>
  <c r="I512" i="3"/>
  <c r="AC529" i="3"/>
  <c r="AB609" i="3"/>
  <c r="AC609" i="3" s="1"/>
  <c r="AB643" i="3"/>
  <c r="AC643" i="3" s="1"/>
  <c r="AB645" i="3"/>
  <c r="AC645" i="3" s="1"/>
  <c r="AB659" i="3"/>
  <c r="AC659" i="3" s="1"/>
  <c r="AB711" i="3"/>
  <c r="AC711" i="3" s="1"/>
  <c r="AB721" i="3"/>
  <c r="AC721" i="3" s="1"/>
  <c r="AB805" i="3"/>
  <c r="AC805" i="3" s="1"/>
  <c r="AB865" i="3"/>
  <c r="AC865" i="3" s="1"/>
  <c r="L434" i="3"/>
  <c r="J440" i="3"/>
  <c r="R440" i="3"/>
  <c r="J452" i="3"/>
  <c r="R452" i="3"/>
  <c r="L454" i="3"/>
  <c r="J464" i="3"/>
  <c r="R464" i="3"/>
  <c r="L466" i="3"/>
  <c r="I467" i="3"/>
  <c r="Q467" i="3"/>
  <c r="J476" i="3"/>
  <c r="R476" i="3"/>
  <c r="L478" i="3"/>
  <c r="I479" i="3"/>
  <c r="Q479" i="3"/>
  <c r="J488" i="3"/>
  <c r="R488" i="3"/>
  <c r="I491" i="3"/>
  <c r="Q491" i="3"/>
  <c r="J500" i="3"/>
  <c r="R500" i="3"/>
  <c r="I503" i="3"/>
  <c r="Q503" i="3"/>
  <c r="I516" i="3"/>
  <c r="AB581" i="3"/>
  <c r="AC581" i="3" s="1"/>
  <c r="AB597" i="3"/>
  <c r="AC597" i="3" s="1"/>
  <c r="AB617" i="3"/>
  <c r="AC617" i="3" s="1"/>
  <c r="AB793" i="3"/>
  <c r="AC793" i="3" s="1"/>
  <c r="AB813" i="3"/>
  <c r="AC813" i="3" s="1"/>
  <c r="AB825" i="3"/>
  <c r="AC825" i="3" s="1"/>
  <c r="O436" i="3"/>
  <c r="K440" i="3"/>
  <c r="O448" i="3"/>
  <c r="K452" i="3"/>
  <c r="S452" i="3"/>
  <c r="S453" i="3" s="1"/>
  <c r="S454" i="3" s="1"/>
  <c r="O460" i="3"/>
  <c r="K464" i="3"/>
  <c r="S464" i="3"/>
  <c r="J467" i="3"/>
  <c r="R467" i="3"/>
  <c r="K476" i="3"/>
  <c r="S476" i="3"/>
  <c r="J479" i="3"/>
  <c r="R479" i="3"/>
  <c r="O480" i="3"/>
  <c r="K488" i="3"/>
  <c r="S488" i="3"/>
  <c r="J491" i="3"/>
  <c r="R491" i="3"/>
  <c r="O492" i="3"/>
  <c r="K500" i="3"/>
  <c r="S500" i="3"/>
  <c r="J503" i="3"/>
  <c r="R503" i="3"/>
  <c r="O504" i="3"/>
  <c r="AC505" i="3"/>
  <c r="H504" i="3" s="1"/>
  <c r="S512" i="3"/>
  <c r="I518" i="3"/>
  <c r="AC527" i="3"/>
  <c r="AB557" i="3"/>
  <c r="AC557" i="3" s="1"/>
  <c r="AB569" i="3"/>
  <c r="AC569" i="3" s="1"/>
  <c r="AB584" i="3"/>
  <c r="AC584" i="3" s="1"/>
  <c r="AB619" i="3"/>
  <c r="AC619" i="3" s="1"/>
  <c r="AB621" i="3"/>
  <c r="AC621" i="3" s="1"/>
  <c r="AB635" i="3"/>
  <c r="AC635" i="3" s="1"/>
  <c r="AB685" i="3"/>
  <c r="AC685" i="3" s="1"/>
  <c r="AB709" i="3"/>
  <c r="AC709" i="3" s="1"/>
  <c r="AB737" i="3"/>
  <c r="AC737" i="3" s="1"/>
  <c r="AB761" i="3"/>
  <c r="AC761" i="3" s="1"/>
  <c r="AB853" i="3"/>
  <c r="AC853" i="3" s="1"/>
  <c r="K467" i="3"/>
  <c r="K479" i="3"/>
  <c r="K491" i="3"/>
  <c r="S491" i="3"/>
  <c r="S492" i="3" s="1"/>
  <c r="S493" i="3" s="1"/>
  <c r="K503" i="3"/>
  <c r="S503" i="3"/>
  <c r="I513" i="3"/>
  <c r="S513" i="3"/>
  <c r="AB541" i="3"/>
  <c r="AC541" i="3" s="1"/>
  <c r="AB661" i="3"/>
  <c r="AC661" i="3" s="1"/>
  <c r="AB671" i="3"/>
  <c r="AC671" i="3" s="1"/>
  <c r="AB687" i="3"/>
  <c r="AC687" i="3" s="1"/>
  <c r="AB689" i="3"/>
  <c r="AC689" i="3" s="1"/>
  <c r="AB701" i="3"/>
  <c r="AC701" i="3" s="1"/>
  <c r="AB841" i="3"/>
  <c r="AC841" i="3" s="1"/>
  <c r="AB579" i="3"/>
  <c r="AC579" i="3" s="1"/>
  <c r="AB647" i="3"/>
  <c r="AC647" i="3" s="1"/>
  <c r="AB657" i="3"/>
  <c r="AC657" i="3" s="1"/>
  <c r="AB663" i="3"/>
  <c r="AC663" i="3" s="1"/>
  <c r="AB725" i="3"/>
  <c r="AC725" i="3" s="1"/>
  <c r="AB735" i="3"/>
  <c r="AC735" i="3" s="1"/>
  <c r="AB765" i="3"/>
  <c r="AC765" i="3" s="1"/>
  <c r="AB773" i="3"/>
  <c r="AC773" i="3" s="1"/>
  <c r="AB817" i="3"/>
  <c r="AC817" i="3" s="1"/>
  <c r="AB829" i="3"/>
  <c r="AC829" i="3" s="1"/>
  <c r="AB539" i="3"/>
  <c r="AC539" i="3" s="1"/>
  <c r="AB555" i="3"/>
  <c r="AC555" i="3" s="1"/>
  <c r="AB567" i="3"/>
  <c r="AC567" i="3" s="1"/>
  <c r="AB583" i="3"/>
  <c r="AC583" i="3" s="1"/>
  <c r="AB637" i="3"/>
  <c r="AC637" i="3" s="1"/>
  <c r="AB699" i="3"/>
  <c r="AC699" i="3" s="1"/>
  <c r="AB741" i="3"/>
  <c r="AC741" i="3" s="1"/>
  <c r="AB749" i="3"/>
  <c r="AC749" i="3" s="1"/>
  <c r="AB553" i="3"/>
  <c r="AC553" i="3" s="1"/>
  <c r="AB559" i="3"/>
  <c r="AC559" i="3" s="1"/>
  <c r="AB565" i="3"/>
  <c r="AC565" i="3" s="1"/>
  <c r="AB571" i="3"/>
  <c r="AC571" i="3" s="1"/>
  <c r="AB591" i="3"/>
  <c r="AC591" i="3" s="1"/>
  <c r="AB607" i="3"/>
  <c r="AC607" i="3" s="1"/>
  <c r="AB611" i="3"/>
  <c r="AC611" i="3" s="1"/>
  <c r="AB623" i="3"/>
  <c r="AC623" i="3" s="1"/>
  <c r="AB631" i="3"/>
  <c r="AC631" i="3" s="1"/>
  <c r="AB633" i="3"/>
  <c r="AC633" i="3" s="1"/>
  <c r="AB673" i="3"/>
  <c r="AC673" i="3" s="1"/>
  <c r="AB713" i="3"/>
  <c r="AC713" i="3" s="1"/>
  <c r="AB723" i="3"/>
  <c r="AC723" i="3" s="1"/>
  <c r="AB777" i="3"/>
  <c r="AC777" i="3" s="1"/>
  <c r="AB801" i="3"/>
  <c r="AC801" i="3" s="1"/>
  <c r="AB845" i="3"/>
  <c r="AC845" i="3" s="1"/>
  <c r="AB857" i="3"/>
  <c r="AC857" i="3" s="1"/>
  <c r="AB869" i="3"/>
  <c r="AC869" i="3" s="1"/>
  <c r="AB909" i="3"/>
  <c r="AC909" i="3" s="1"/>
  <c r="AB918" i="3"/>
  <c r="AC918" i="3" s="1"/>
  <c r="AB920" i="3"/>
  <c r="AC920" i="3" s="1"/>
  <c r="AB948" i="3"/>
  <c r="AC948" i="3" s="1"/>
  <c r="AB958" i="3"/>
  <c r="AC958" i="3" s="1"/>
  <c r="AB1010" i="3"/>
  <c r="AC1010" i="3" s="1"/>
  <c r="AB852" i="3"/>
  <c r="AC852" i="3" s="1"/>
  <c r="AB864" i="3"/>
  <c r="AC864" i="3" s="1"/>
  <c r="AB906" i="3"/>
  <c r="AC906" i="3" s="1"/>
  <c r="AB908" i="3"/>
  <c r="AC908" i="3" s="1"/>
  <c r="AB917" i="3"/>
  <c r="AC917" i="3" s="1"/>
  <c r="AB936" i="3"/>
  <c r="AC936" i="3" s="1"/>
  <c r="AB946" i="3"/>
  <c r="AC946" i="3" s="1"/>
  <c r="AB986" i="3"/>
  <c r="AC986" i="3" s="1"/>
  <c r="AB1024" i="3"/>
  <c r="AC1024" i="3" s="1"/>
  <c r="AB1026" i="3"/>
  <c r="AC1026" i="3" s="1"/>
  <c r="AB1050" i="3"/>
  <c r="AC1050" i="3" s="1"/>
  <c r="AB1066" i="3"/>
  <c r="AC1066" i="3" s="1"/>
  <c r="AB695" i="3"/>
  <c r="AC695" i="3" s="1"/>
  <c r="AB715" i="3"/>
  <c r="AC715" i="3" s="1"/>
  <c r="AB727" i="3"/>
  <c r="AC727" i="3" s="1"/>
  <c r="AB739" i="3"/>
  <c r="AC739" i="3" s="1"/>
  <c r="AB751" i="3"/>
  <c r="AC751" i="3" s="1"/>
  <c r="AB763" i="3"/>
  <c r="AC763" i="3" s="1"/>
  <c r="AB775" i="3"/>
  <c r="AC775" i="3" s="1"/>
  <c r="AB787" i="3"/>
  <c r="AC787" i="3" s="1"/>
  <c r="AB799" i="3"/>
  <c r="AC799" i="3" s="1"/>
  <c r="AB819" i="3"/>
  <c r="AC819" i="3" s="1"/>
  <c r="AB831" i="3"/>
  <c r="AC831" i="3" s="1"/>
  <c r="AB843" i="3"/>
  <c r="AC843" i="3" s="1"/>
  <c r="AB855" i="3"/>
  <c r="AC855" i="3" s="1"/>
  <c r="AB867" i="3"/>
  <c r="AC867" i="3" s="1"/>
  <c r="AB879" i="3"/>
  <c r="AC879" i="3" s="1"/>
  <c r="AB905" i="3"/>
  <c r="AC905" i="3" s="1"/>
  <c r="AB916" i="3"/>
  <c r="AC916" i="3" s="1"/>
  <c r="AB934" i="3"/>
  <c r="AC934" i="3" s="1"/>
  <c r="AB942" i="3"/>
  <c r="AC942" i="3" s="1"/>
  <c r="AB968" i="3"/>
  <c r="AC968" i="3" s="1"/>
  <c r="AB996" i="3"/>
  <c r="AC996" i="3" s="1"/>
  <c r="AB1012" i="3"/>
  <c r="AC1012" i="3" s="1"/>
  <c r="AB1014" i="3"/>
  <c r="AC1014" i="3" s="1"/>
  <c r="AB1062" i="3"/>
  <c r="AC1062" i="3" s="1"/>
  <c r="AB1078" i="3"/>
  <c r="AC1078" i="3" s="1"/>
  <c r="AB1085" i="3"/>
  <c r="AC1085" i="3" s="1"/>
  <c r="AB1100" i="3"/>
  <c r="AC1100" i="3" s="1"/>
  <c r="AB904" i="3"/>
  <c r="AC904" i="3" s="1"/>
  <c r="AB972" i="3"/>
  <c r="AC972" i="3" s="1"/>
  <c r="AB982" i="3"/>
  <c r="AC982" i="3" s="1"/>
  <c r="AB988" i="3"/>
  <c r="AC988" i="3" s="1"/>
  <c r="AB1034" i="3"/>
  <c r="AC1034" i="3" s="1"/>
  <c r="AB1038" i="3"/>
  <c r="AC1038" i="3" s="1"/>
  <c r="AB1046" i="3"/>
  <c r="AC1046" i="3" s="1"/>
  <c r="AB1074" i="3"/>
  <c r="AC1074" i="3" s="1"/>
  <c r="AB877" i="3"/>
  <c r="AC877" i="3" s="1"/>
  <c r="AB881" i="3"/>
  <c r="AC881" i="3" s="1"/>
  <c r="AB897" i="3"/>
  <c r="AC897" i="3" s="1"/>
  <c r="AB930" i="3"/>
  <c r="AC930" i="3" s="1"/>
  <c r="AB932" i="3"/>
  <c r="AC932" i="3" s="1"/>
  <c r="AB945" i="3"/>
  <c r="AC945" i="3" s="1"/>
  <c r="AB970" i="3"/>
  <c r="AC970" i="3" s="1"/>
  <c r="AB998" i="3"/>
  <c r="AC998" i="3" s="1"/>
  <c r="AB1040" i="3"/>
  <c r="AC1040" i="3" s="1"/>
  <c r="AB896" i="3"/>
  <c r="AC896" i="3" s="1"/>
  <c r="AB974" i="3"/>
  <c r="AC974" i="3" s="1"/>
  <c r="AB1020" i="3"/>
  <c r="AC1020" i="3" s="1"/>
  <c r="AB883" i="3"/>
  <c r="AC883" i="3" s="1"/>
  <c r="AB893" i="3"/>
  <c r="AC893" i="3" s="1"/>
  <c r="AB922" i="3"/>
  <c r="AC922" i="3" s="1"/>
  <c r="AB956" i="3"/>
  <c r="AC956" i="3" s="1"/>
  <c r="AB994" i="3"/>
  <c r="AC994" i="3" s="1"/>
  <c r="AB1000" i="3"/>
  <c r="AC1000" i="3" s="1"/>
  <c r="AB1008" i="3"/>
  <c r="AC1008" i="3" s="1"/>
  <c r="AB1092" i="3"/>
  <c r="AC1092" i="3" s="1"/>
  <c r="AB884" i="3"/>
  <c r="AC884" i="3" s="1"/>
  <c r="AB892" i="3"/>
  <c r="AC892" i="3" s="1"/>
  <c r="AB944" i="3"/>
  <c r="AC944" i="3" s="1"/>
  <c r="AB960" i="3"/>
  <c r="AC960" i="3" s="1"/>
  <c r="AB984" i="3"/>
  <c r="AC984" i="3" s="1"/>
  <c r="AB1022" i="3"/>
  <c r="AC1022" i="3" s="1"/>
  <c r="AB1117" i="3"/>
  <c r="AC1117" i="3" s="1"/>
  <c r="AB1181" i="3"/>
  <c r="AC1181" i="3" s="1"/>
  <c r="AB1205" i="3"/>
  <c r="AC1205" i="3" s="1"/>
  <c r="AB1221" i="3"/>
  <c r="AC1221" i="3" s="1"/>
  <c r="AB1229" i="3"/>
  <c r="AC1229" i="3" s="1"/>
  <c r="AB1116" i="3"/>
  <c r="AC1116" i="3" s="1"/>
  <c r="AB1170" i="3"/>
  <c r="AC1170" i="3" s="1"/>
  <c r="AB1182" i="3"/>
  <c r="AC1182" i="3" s="1"/>
  <c r="AB1244" i="3"/>
  <c r="AC1244" i="3" s="1"/>
  <c r="AB1036" i="3"/>
  <c r="AC1036" i="3" s="1"/>
  <c r="AB1048" i="3"/>
  <c r="AC1048" i="3" s="1"/>
  <c r="AB1060" i="3"/>
  <c r="AC1060" i="3" s="1"/>
  <c r="AB1072" i="3"/>
  <c r="AC1072" i="3" s="1"/>
  <c r="AB1113" i="3"/>
  <c r="AC1113" i="3" s="1"/>
  <c r="AB1126" i="3"/>
  <c r="AC1126" i="3" s="1"/>
  <c r="AB1142" i="3"/>
  <c r="AC1142" i="3" s="1"/>
  <c r="AB1154" i="3"/>
  <c r="AC1154" i="3" s="1"/>
  <c r="AB1166" i="3"/>
  <c r="AC1166" i="3" s="1"/>
  <c r="AB1112" i="3"/>
  <c r="AC1112" i="3" s="1"/>
  <c r="AB1209" i="3"/>
  <c r="AC1209" i="3" s="1"/>
  <c r="AB1233" i="3"/>
  <c r="AC1233" i="3" s="1"/>
  <c r="AB1105" i="3"/>
  <c r="AC1105" i="3" s="1"/>
  <c r="AB1129" i="3"/>
  <c r="AC1129" i="3" s="1"/>
  <c r="AB1177" i="3"/>
  <c r="AC1177" i="3" s="1"/>
  <c r="AB1104" i="3"/>
  <c r="AC1104" i="3" s="1"/>
  <c r="AB1217" i="3"/>
  <c r="AC1217" i="3" s="1"/>
  <c r="AB1089" i="3"/>
  <c r="AC1089" i="3" s="1"/>
  <c r="AB1101" i="3"/>
  <c r="AC1101" i="3" s="1"/>
  <c r="AB1157" i="3"/>
  <c r="AC1157" i="3" s="1"/>
  <c r="AB1169" i="3"/>
  <c r="AC1169" i="3" s="1"/>
  <c r="AB1189" i="3"/>
  <c r="AC1189" i="3" s="1"/>
  <c r="AB1245" i="3"/>
  <c r="AC1245" i="3" s="1"/>
  <c r="AB1128" i="3"/>
  <c r="AC1128" i="3" s="1"/>
  <c r="AB1141" i="3"/>
  <c r="AC1141" i="3" s="1"/>
  <c r="AB1153" i="3"/>
  <c r="AC1153" i="3" s="1"/>
  <c r="AB1165" i="3"/>
  <c r="AC1165" i="3" s="1"/>
  <c r="AB1193" i="3"/>
  <c r="AC1193" i="3" s="1"/>
  <c r="AB1241" i="3"/>
  <c r="AC1241" i="3" s="1"/>
  <c r="AB1255" i="3"/>
  <c r="AC1255" i="3" s="1"/>
  <c r="AB1260" i="3"/>
  <c r="AC1260" i="3" s="1"/>
  <c r="AB1124" i="3"/>
  <c r="AC1124" i="3" s="1"/>
  <c r="AB1144" i="3"/>
  <c r="AC1144" i="3" s="1"/>
  <c r="AB1156" i="3"/>
  <c r="AC1156" i="3" s="1"/>
  <c r="AB1168" i="3"/>
  <c r="AC1168" i="3" s="1"/>
  <c r="AB1180" i="3"/>
  <c r="AC1180" i="3" s="1"/>
  <c r="AB1192" i="3"/>
  <c r="AC1192" i="3" s="1"/>
  <c r="AB1204" i="3"/>
  <c r="AC1204" i="3" s="1"/>
  <c r="AB1216" i="3"/>
  <c r="AC1216" i="3" s="1"/>
  <c r="AB1228" i="3"/>
  <c r="AC1228" i="3" s="1"/>
  <c r="AB1242" i="3"/>
  <c r="AC1242" i="3" s="1"/>
  <c r="AB1271" i="3"/>
  <c r="AC1271" i="3" s="1"/>
  <c r="AB1280" i="3"/>
  <c r="AC1280" i="3" s="1"/>
  <c r="AB1295" i="3"/>
  <c r="AC1295" i="3" s="1"/>
  <c r="AB1299" i="3"/>
  <c r="AC1299" i="3" s="1"/>
  <c r="AB1352" i="3"/>
  <c r="AC1352" i="3" s="1"/>
  <c r="AB1377" i="3"/>
  <c r="AC1377" i="3" s="1"/>
  <c r="AB1267" i="3"/>
  <c r="AC1267" i="3" s="1"/>
  <c r="AB1283" i="3"/>
  <c r="AC1283" i="3" s="1"/>
  <c r="AB1296" i="3"/>
  <c r="AC1296" i="3" s="1"/>
  <c r="AB1300" i="3"/>
  <c r="AC1300" i="3" s="1"/>
  <c r="AB1287" i="3"/>
  <c r="AC1287" i="3" s="1"/>
  <c r="AB1312" i="3"/>
  <c r="AC1312" i="3" s="1"/>
  <c r="AB1313" i="3"/>
  <c r="AC1313" i="3" s="1"/>
  <c r="AB1333" i="3"/>
  <c r="AC1333" i="3" s="1"/>
  <c r="AB1361" i="3"/>
  <c r="AC1361" i="3" s="1"/>
  <c r="AB1272" i="3"/>
  <c r="AC1272" i="3" s="1"/>
  <c r="AB1335" i="3"/>
  <c r="AC1335" i="3" s="1"/>
  <c r="AB1404" i="3"/>
  <c r="AC1404" i="3" s="1"/>
  <c r="AB1256" i="3"/>
  <c r="AC1256" i="3" s="1"/>
  <c r="AB1261" i="3"/>
  <c r="AC1261" i="3" s="1"/>
  <c r="AB1284" i="3"/>
  <c r="AC1284" i="3" s="1"/>
  <c r="AB1268" i="3"/>
  <c r="AC1268" i="3" s="1"/>
  <c r="AB1321" i="3"/>
  <c r="AC1321" i="3" s="1"/>
  <c r="AB1347" i="3"/>
  <c r="AC1347" i="3" s="1"/>
  <c r="AB1385" i="3"/>
  <c r="AC1385" i="3" s="1"/>
  <c r="AB1308" i="3"/>
  <c r="AC1308" i="3" s="1"/>
  <c r="AB1323" i="3"/>
  <c r="AC1323" i="3" s="1"/>
  <c r="AB1345" i="3"/>
  <c r="AC1345" i="3" s="1"/>
  <c r="AB1324" i="3"/>
  <c r="AC1324" i="3" s="1"/>
  <c r="AB1348" i="3"/>
  <c r="AC1348" i="3" s="1"/>
  <c r="AB1371" i="3"/>
  <c r="AC1371" i="3" s="1"/>
  <c r="AB1389" i="3"/>
  <c r="AC1389" i="3" s="1"/>
  <c r="AB1403" i="3"/>
  <c r="AC1403" i="3" s="1"/>
  <c r="AB1415" i="3"/>
  <c r="AC1415" i="3" s="1"/>
  <c r="AB1453" i="3"/>
  <c r="AC1453" i="3" s="1"/>
  <c r="AB1360" i="3"/>
  <c r="AC1360" i="3" s="1"/>
  <c r="AB1416" i="3"/>
  <c r="AC1416" i="3" s="1"/>
  <c r="AB1456" i="3"/>
  <c r="AC1456" i="3" s="1"/>
  <c r="AB1311" i="3"/>
  <c r="AC1311" i="3" s="1"/>
  <c r="AB1365" i="3"/>
  <c r="AC1365" i="3" s="1"/>
  <c r="AB1373" i="3"/>
  <c r="AC1373" i="3" s="1"/>
  <c r="AB1391" i="3"/>
  <c r="AC1391" i="3" s="1"/>
  <c r="AB1417" i="3"/>
  <c r="AC1417" i="3" s="1"/>
  <c r="AB1440" i="3"/>
  <c r="AC1440" i="3" s="1"/>
  <c r="AB1359" i="3"/>
  <c r="AC1359" i="3" s="1"/>
  <c r="AB1384" i="3"/>
  <c r="AC1384" i="3" s="1"/>
  <c r="AB1439" i="3"/>
  <c r="AC1439" i="3" s="1"/>
  <c r="AB1467" i="3"/>
  <c r="AC1467" i="3" s="1"/>
  <c r="AB1372" i="3"/>
  <c r="AC1372" i="3" s="1"/>
  <c r="AB1397" i="3"/>
  <c r="AC1397" i="3" s="1"/>
  <c r="AB1427" i="3"/>
  <c r="AC1427" i="3" s="1"/>
  <c r="AB1259" i="3"/>
  <c r="AC1259" i="3" s="1"/>
  <c r="AB1336" i="3"/>
  <c r="AC1336" i="3" s="1"/>
  <c r="AB1401" i="3"/>
  <c r="AC1401" i="3" s="1"/>
  <c r="AB1428" i="3"/>
  <c r="AC1428" i="3" s="1"/>
  <c r="AB1429" i="3"/>
  <c r="AC1429" i="3" s="1"/>
  <c r="AB1450" i="3"/>
  <c r="AC1450" i="3" s="1"/>
  <c r="AB1307" i="3"/>
  <c r="AC1307" i="3" s="1"/>
  <c r="AB1319" i="3"/>
  <c r="AC1319" i="3" s="1"/>
  <c r="AB1339" i="3"/>
  <c r="AC1339" i="3" s="1"/>
  <c r="AB1351" i="3"/>
  <c r="AC1351" i="3" s="1"/>
  <c r="AB1363" i="3"/>
  <c r="AC1363" i="3" s="1"/>
  <c r="AB1375" i="3"/>
  <c r="AC1375" i="3" s="1"/>
  <c r="AB1387" i="3"/>
  <c r="AC1387" i="3" s="1"/>
  <c r="AB1399" i="3"/>
  <c r="AC1399" i="3" s="1"/>
  <c r="AB1411" i="3"/>
  <c r="AC1411" i="3" s="1"/>
  <c r="AB1423" i="3"/>
  <c r="AC1423" i="3" s="1"/>
  <c r="AB1443" i="3"/>
  <c r="AC1443" i="3" s="1"/>
  <c r="AB1451" i="3"/>
  <c r="AC1451" i="3" s="1"/>
  <c r="AB1462" i="3"/>
  <c r="AC1462" i="3" s="1"/>
  <c r="AB1468" i="3"/>
  <c r="AC1468" i="3" s="1"/>
  <c r="AB1480" i="3"/>
  <c r="AC1480" i="3" s="1"/>
  <c r="AB1469" i="3"/>
  <c r="AC1469" i="3" s="1"/>
  <c r="AB1441" i="3"/>
  <c r="AC1441" i="3" s="1"/>
  <c r="AB1475" i="3"/>
  <c r="AC1475" i="3" s="1"/>
  <c r="AB1482" i="3"/>
  <c r="AC1482" i="3" s="1"/>
  <c r="AB1481" i="3"/>
  <c r="AC1481" i="3" s="1"/>
  <c r="I17" i="3" l="1"/>
  <c r="L355" i="3"/>
  <c r="S108" i="3"/>
  <c r="N121" i="3"/>
  <c r="I146" i="3"/>
  <c r="I302" i="3"/>
  <c r="I419" i="3"/>
  <c r="M121" i="3"/>
  <c r="M108" i="3"/>
  <c r="S30" i="3"/>
  <c r="N17" i="3"/>
  <c r="Q17" i="3"/>
  <c r="O69" i="3"/>
  <c r="T69" i="3"/>
  <c r="T147" i="3"/>
  <c r="M355" i="3"/>
  <c r="L147" i="3"/>
  <c r="I120" i="3"/>
  <c r="J147" i="3"/>
  <c r="J303" i="3"/>
  <c r="M420" i="3"/>
  <c r="L420" i="3"/>
  <c r="O121" i="3"/>
  <c r="N30" i="3"/>
  <c r="O17" i="3"/>
  <c r="J17" i="3"/>
  <c r="R69" i="3"/>
  <c r="T108" i="3"/>
  <c r="J121" i="3"/>
  <c r="O355" i="3"/>
  <c r="O108" i="3"/>
  <c r="R147" i="3"/>
  <c r="R303" i="3"/>
  <c r="N420" i="3"/>
  <c r="I420" i="3"/>
  <c r="P121" i="3"/>
  <c r="I30" i="3"/>
  <c r="S17" i="3"/>
  <c r="R17" i="3"/>
  <c r="P69" i="3"/>
  <c r="I354" i="3"/>
  <c r="P108" i="3"/>
  <c r="M147" i="3"/>
  <c r="K303" i="3"/>
  <c r="O420" i="3"/>
  <c r="Q420" i="3"/>
  <c r="T30" i="3"/>
  <c r="I29" i="3"/>
  <c r="L17" i="3"/>
  <c r="M17" i="3"/>
  <c r="I69" i="3"/>
  <c r="R121" i="3"/>
  <c r="J355" i="3"/>
  <c r="I107" i="3"/>
  <c r="N147" i="3"/>
  <c r="S303" i="3"/>
  <c r="P420" i="3"/>
  <c r="K420" i="3"/>
  <c r="N108" i="3"/>
  <c r="K121" i="3"/>
  <c r="K30" i="3"/>
  <c r="Q30" i="3"/>
  <c r="P17" i="3"/>
  <c r="I68" i="3"/>
  <c r="Q69" i="3"/>
  <c r="Q355" i="3"/>
  <c r="P303" i="3"/>
  <c r="J108" i="3"/>
  <c r="K147" i="3"/>
  <c r="O147" i="3"/>
  <c r="M303" i="3"/>
  <c r="R420" i="3"/>
  <c r="S420" i="3"/>
  <c r="S121" i="3"/>
  <c r="L30" i="3"/>
  <c r="J30" i="3"/>
  <c r="T17" i="3"/>
  <c r="M69" i="3"/>
  <c r="K69" i="3"/>
  <c r="P147" i="3"/>
  <c r="I108" i="3"/>
  <c r="I355" i="3"/>
  <c r="R108" i="3"/>
  <c r="I303" i="3"/>
  <c r="L121" i="3"/>
  <c r="O30" i="3"/>
  <c r="K17" i="3"/>
  <c r="J69" i="3"/>
  <c r="L108" i="3"/>
  <c r="Q82" i="3"/>
  <c r="L238" i="3"/>
  <c r="M238" i="3"/>
  <c r="I159" i="3"/>
  <c r="R160" i="3"/>
  <c r="S56" i="3"/>
  <c r="O160" i="3"/>
  <c r="I56" i="3"/>
  <c r="P238" i="3"/>
  <c r="M56" i="3"/>
  <c r="I185" i="3"/>
  <c r="K186" i="3"/>
  <c r="S199" i="3"/>
  <c r="L199" i="3"/>
  <c r="P199" i="3"/>
  <c r="K43" i="3"/>
  <c r="L446" i="3"/>
  <c r="T446" i="3"/>
  <c r="L43" i="3"/>
  <c r="I445" i="3"/>
  <c r="Q446" i="3"/>
  <c r="M446" i="3"/>
  <c r="I43" i="3"/>
  <c r="R446" i="3"/>
  <c r="I446" i="3"/>
  <c r="N43" i="3"/>
  <c r="I42" i="3"/>
  <c r="N446" i="3"/>
  <c r="P446" i="3"/>
  <c r="O43" i="3"/>
  <c r="Q43" i="3"/>
  <c r="P43" i="3"/>
  <c r="J43" i="3"/>
  <c r="K446" i="3"/>
  <c r="S43" i="3"/>
  <c r="R43" i="3"/>
  <c r="O446" i="3"/>
  <c r="S446" i="3"/>
  <c r="T43" i="3"/>
  <c r="T238" i="3"/>
  <c r="O238" i="3"/>
  <c r="J160" i="3"/>
  <c r="I55" i="3"/>
  <c r="I238" i="3"/>
  <c r="N238" i="3"/>
  <c r="K238" i="3"/>
  <c r="K160" i="3"/>
  <c r="Q56" i="3"/>
  <c r="Q238" i="3"/>
  <c r="I160" i="3"/>
  <c r="S160" i="3"/>
  <c r="K56" i="3"/>
  <c r="J56" i="3"/>
  <c r="P459" i="3"/>
  <c r="I237" i="3"/>
  <c r="M160" i="3"/>
  <c r="L160" i="3"/>
  <c r="N56" i="3"/>
  <c r="R56" i="3"/>
  <c r="M459" i="3"/>
  <c r="J238" i="3"/>
  <c r="P160" i="3"/>
  <c r="T160" i="3"/>
  <c r="O56" i="3"/>
  <c r="L56" i="3"/>
  <c r="R238" i="3"/>
  <c r="Q160" i="3"/>
  <c r="P56" i="3"/>
  <c r="I81" i="3"/>
  <c r="J82" i="3"/>
  <c r="K82" i="3"/>
  <c r="T82" i="3"/>
  <c r="O82" i="3"/>
  <c r="M82" i="3"/>
  <c r="N82" i="3"/>
  <c r="R82" i="3"/>
  <c r="L82" i="3"/>
  <c r="P82" i="3"/>
  <c r="I82" i="3"/>
  <c r="J407" i="3"/>
  <c r="P407" i="3"/>
  <c r="M407" i="3"/>
  <c r="Q342" i="3"/>
  <c r="M342" i="3"/>
  <c r="I341" i="3"/>
  <c r="N342" i="3"/>
  <c r="J342" i="3"/>
  <c r="R342" i="3"/>
  <c r="K342" i="3"/>
  <c r="O342" i="3"/>
  <c r="S342" i="3"/>
  <c r="P342" i="3"/>
  <c r="J381" i="3"/>
  <c r="O381" i="3"/>
  <c r="I380" i="3"/>
  <c r="N381" i="3"/>
  <c r="K381" i="3"/>
  <c r="L381" i="3"/>
  <c r="R381" i="3"/>
  <c r="S381" i="3"/>
  <c r="Q381" i="3"/>
  <c r="P368" i="3"/>
  <c r="T173" i="3"/>
  <c r="J173" i="3"/>
  <c r="K368" i="3"/>
  <c r="T368" i="3"/>
  <c r="I368" i="3"/>
  <c r="M368" i="3"/>
  <c r="I367" i="3"/>
  <c r="J368" i="3"/>
  <c r="R368" i="3"/>
  <c r="O368" i="3"/>
  <c r="N173" i="3"/>
  <c r="O173" i="3"/>
  <c r="T264" i="3"/>
  <c r="I172" i="3"/>
  <c r="Q368" i="3"/>
  <c r="K173" i="3"/>
  <c r="L368" i="3"/>
  <c r="S173" i="3"/>
  <c r="M173" i="3"/>
  <c r="S511" i="3"/>
  <c r="I511" i="3"/>
  <c r="Q433" i="3"/>
  <c r="I432" i="3"/>
  <c r="P433" i="3"/>
  <c r="K433" i="3"/>
  <c r="L433" i="3"/>
  <c r="T433" i="3"/>
  <c r="O433" i="3"/>
  <c r="N433" i="3"/>
  <c r="M433" i="3"/>
  <c r="S433" i="3"/>
  <c r="I433" i="3"/>
  <c r="J433" i="3"/>
  <c r="R433" i="3"/>
  <c r="L316" i="3"/>
  <c r="T316" i="3"/>
  <c r="I316" i="3"/>
  <c r="S498" i="3"/>
  <c r="I497" i="3"/>
  <c r="I472" i="3"/>
  <c r="P472" i="3"/>
  <c r="O472" i="3"/>
  <c r="K472" i="3"/>
  <c r="T472" i="3"/>
  <c r="N472" i="3"/>
  <c r="S472" i="3"/>
  <c r="M472" i="3"/>
  <c r="L472" i="3"/>
  <c r="Q472" i="3"/>
  <c r="R472" i="3"/>
  <c r="J472" i="3"/>
  <c r="I471" i="3"/>
  <c r="R225" i="3"/>
  <c r="O225" i="3"/>
  <c r="M225" i="3"/>
  <c r="S225" i="3"/>
  <c r="K225" i="3"/>
  <c r="T225" i="3"/>
  <c r="I224" i="3"/>
  <c r="L225" i="3"/>
  <c r="N225" i="3"/>
  <c r="Q225" i="3"/>
  <c r="J225" i="3"/>
  <c r="I225" i="3"/>
  <c r="P225" i="3"/>
  <c r="P381" i="3"/>
  <c r="T381" i="3"/>
  <c r="L173" i="3"/>
  <c r="K355" i="3"/>
  <c r="R355" i="3"/>
  <c r="O407" i="3"/>
  <c r="R407" i="3"/>
  <c r="I381" i="3"/>
  <c r="P173" i="3"/>
  <c r="N355" i="3"/>
  <c r="I173" i="3"/>
  <c r="M381" i="3"/>
  <c r="Q173" i="3"/>
  <c r="S355" i="3"/>
  <c r="I250" i="3"/>
  <c r="T251" i="3"/>
  <c r="Q251" i="3"/>
  <c r="L251" i="3"/>
  <c r="J251" i="3"/>
  <c r="P251" i="3"/>
  <c r="I251" i="3"/>
  <c r="O251" i="3"/>
  <c r="S251" i="3"/>
  <c r="N251" i="3"/>
  <c r="K251" i="3"/>
  <c r="M251" i="3"/>
  <c r="R251" i="3"/>
  <c r="S95" i="3"/>
  <c r="Q95" i="3"/>
  <c r="K95" i="3"/>
  <c r="P95" i="3"/>
  <c r="R95" i="3"/>
  <c r="O95" i="3"/>
  <c r="T95" i="3"/>
  <c r="J95" i="3"/>
  <c r="M95" i="3"/>
  <c r="I94" i="3"/>
  <c r="L95" i="3"/>
  <c r="N95" i="3"/>
  <c r="I95" i="3"/>
  <c r="M329" i="3"/>
  <c r="T329" i="3"/>
  <c r="N329" i="3"/>
  <c r="L329" i="3"/>
  <c r="I328" i="3"/>
  <c r="Q329" i="3"/>
  <c r="S329" i="3"/>
  <c r="I329" i="3"/>
  <c r="K329" i="3"/>
  <c r="P329" i="3"/>
  <c r="R329" i="3"/>
  <c r="O329" i="3"/>
  <c r="J329" i="3"/>
  <c r="J134" i="3"/>
  <c r="K134" i="3"/>
  <c r="I133" i="3"/>
  <c r="Q134" i="3"/>
  <c r="N134" i="3"/>
  <c r="I134" i="3"/>
  <c r="R134" i="3"/>
  <c r="M134" i="3"/>
  <c r="P134" i="3"/>
  <c r="T134" i="3"/>
  <c r="S134" i="3"/>
  <c r="L134" i="3"/>
  <c r="O134" i="3"/>
  <c r="L394" i="3"/>
  <c r="O394" i="3"/>
  <c r="S394" i="3"/>
  <c r="N394" i="3"/>
  <c r="I393" i="3"/>
  <c r="P394" i="3"/>
  <c r="M394" i="3"/>
  <c r="J394" i="3"/>
  <c r="K394" i="3"/>
  <c r="R394" i="3"/>
  <c r="T394" i="3"/>
  <c r="I394" i="3"/>
  <c r="Q394" i="3"/>
  <c r="Q485" i="3"/>
  <c r="M485" i="3"/>
  <c r="I485" i="3"/>
  <c r="T485" i="3"/>
  <c r="L485" i="3"/>
  <c r="O485" i="3"/>
  <c r="N485" i="3"/>
  <c r="S485" i="3"/>
  <c r="I484" i="3"/>
  <c r="K485" i="3"/>
  <c r="R485" i="3"/>
  <c r="P485" i="3"/>
  <c r="J485" i="3"/>
  <c r="Q511" i="3"/>
  <c r="J498" i="3"/>
  <c r="I459" i="3"/>
  <c r="N459" i="3"/>
  <c r="M199" i="3"/>
  <c r="Q316" i="3"/>
  <c r="N264" i="3"/>
  <c r="L459" i="3"/>
  <c r="I510" i="3"/>
  <c r="R498" i="3"/>
  <c r="Q459" i="3"/>
  <c r="I199" i="3"/>
  <c r="N199" i="3"/>
  <c r="I315" i="3"/>
  <c r="I263" i="3"/>
  <c r="O264" i="3"/>
  <c r="L511" i="3"/>
  <c r="J511" i="3"/>
  <c r="T459" i="3"/>
  <c r="L498" i="3"/>
  <c r="I458" i="3"/>
  <c r="K498" i="3"/>
  <c r="Q199" i="3"/>
  <c r="O199" i="3"/>
  <c r="J316" i="3"/>
  <c r="J264" i="3"/>
  <c r="P264" i="3"/>
  <c r="T511" i="3"/>
  <c r="R511" i="3"/>
  <c r="O498" i="3"/>
  <c r="T498" i="3"/>
  <c r="N498" i="3"/>
  <c r="J459" i="3"/>
  <c r="I198" i="3"/>
  <c r="Q264" i="3"/>
  <c r="M316" i="3"/>
  <c r="R316" i="3"/>
  <c r="R264" i="3"/>
  <c r="P511" i="3"/>
  <c r="M511" i="3"/>
  <c r="P498" i="3"/>
  <c r="M498" i="3"/>
  <c r="R459" i="3"/>
  <c r="J199" i="3"/>
  <c r="N316" i="3"/>
  <c r="K316" i="3"/>
  <c r="K264" i="3"/>
  <c r="I264" i="3"/>
  <c r="N511" i="3"/>
  <c r="I498" i="3"/>
  <c r="K459" i="3"/>
  <c r="R199" i="3"/>
  <c r="O316" i="3"/>
  <c r="S316" i="3"/>
  <c r="S264" i="3"/>
  <c r="K511" i="3"/>
  <c r="O511" i="3"/>
  <c r="Q498" i="3"/>
  <c r="S459" i="3"/>
  <c r="K199" i="3"/>
  <c r="P316" i="3"/>
  <c r="L264" i="3"/>
  <c r="AC22" i="3"/>
  <c r="H21" i="3" s="1"/>
  <c r="S11" i="3"/>
  <c r="S12" i="3" s="1"/>
  <c r="S24" i="3"/>
  <c r="S25" i="3" s="1"/>
  <c r="N4" i="3"/>
  <c r="O4" i="3"/>
  <c r="P4" i="3"/>
  <c r="S4" i="3"/>
  <c r="L4" i="3"/>
  <c r="Q4" i="3"/>
  <c r="J4" i="3"/>
  <c r="I4" i="3"/>
  <c r="R4" i="3"/>
  <c r="T4" i="3"/>
  <c r="M4" i="3"/>
  <c r="H7" i="3"/>
  <c r="H6" i="3"/>
  <c r="H10" i="3"/>
  <c r="T174" i="3"/>
  <c r="T175" i="3" s="1"/>
  <c r="T176" i="3" s="1"/>
  <c r="T177" i="3" s="1"/>
  <c r="T178" i="3" s="1"/>
  <c r="T179" i="3" s="1"/>
  <c r="T180" i="3" s="1"/>
  <c r="T181" i="3" s="1"/>
  <c r="T70" i="3"/>
  <c r="T71" i="3" s="1"/>
  <c r="T72" i="3" s="1"/>
  <c r="T73" i="3" s="1"/>
  <c r="T74" i="3" s="1"/>
  <c r="T75" i="3" s="1"/>
  <c r="T76" i="3" s="1"/>
  <c r="T77" i="3" s="1"/>
  <c r="T148" i="3"/>
  <c r="T149" i="3" s="1"/>
  <c r="T150" i="3" s="1"/>
  <c r="T151" i="3" s="1"/>
  <c r="T152" i="3" s="1"/>
  <c r="T153" i="3" s="1"/>
  <c r="T154" i="3" s="1"/>
  <c r="T155" i="3" s="1"/>
  <c r="T109" i="3"/>
  <c r="T110" i="3" s="1"/>
  <c r="T111" i="3" s="1"/>
  <c r="T112" i="3" s="1"/>
  <c r="T113" i="3" s="1"/>
  <c r="T114" i="3" s="1"/>
  <c r="T115" i="3" s="1"/>
  <c r="T116" i="3" s="1"/>
  <c r="T291" i="3"/>
  <c r="T292" i="3" s="1"/>
  <c r="T293" i="3" s="1"/>
  <c r="T294" i="3" s="1"/>
  <c r="T295" i="3" s="1"/>
  <c r="T296" i="3" s="1"/>
  <c r="T297" i="3" s="1"/>
  <c r="T298" i="3" s="1"/>
  <c r="T252" i="3"/>
  <c r="T253" i="3" s="1"/>
  <c r="T254" i="3" s="1"/>
  <c r="T255" i="3" s="1"/>
  <c r="T256" i="3" s="1"/>
  <c r="T257" i="3" s="1"/>
  <c r="T258" i="3" s="1"/>
  <c r="T259" i="3" s="1"/>
  <c r="T499" i="3"/>
  <c r="T500" i="3" s="1"/>
  <c r="T501" i="3" s="1"/>
  <c r="T502" i="3" s="1"/>
  <c r="T503" i="3" s="1"/>
  <c r="T504" i="3" s="1"/>
  <c r="T505" i="3" s="1"/>
  <c r="T506" i="3" s="1"/>
  <c r="T239" i="3"/>
  <c r="T240" i="3" s="1"/>
  <c r="T241" i="3" s="1"/>
  <c r="T242" i="3" s="1"/>
  <c r="T243" i="3" s="1"/>
  <c r="T244" i="3" s="1"/>
  <c r="T245" i="3" s="1"/>
  <c r="T246" i="3" s="1"/>
  <c r="T135" i="3"/>
  <c r="T136" i="3" s="1"/>
  <c r="T137" i="3" s="1"/>
  <c r="T138" i="3" s="1"/>
  <c r="T139" i="3" s="1"/>
  <c r="T140" i="3" s="1"/>
  <c r="T141" i="3" s="1"/>
  <c r="T142" i="3" s="1"/>
  <c r="T421" i="3"/>
  <c r="T422" i="3" s="1"/>
  <c r="T423" i="3" s="1"/>
  <c r="T424" i="3" s="1"/>
  <c r="T425" i="3" s="1"/>
  <c r="T426" i="3" s="1"/>
  <c r="T427" i="3" s="1"/>
  <c r="T428" i="3" s="1"/>
  <c r="T460" i="3"/>
  <c r="T461" i="3" s="1"/>
  <c r="T462" i="3" s="1"/>
  <c r="T463" i="3" s="1"/>
  <c r="T464" i="3" s="1"/>
  <c r="T465" i="3" s="1"/>
  <c r="T466" i="3" s="1"/>
  <c r="T467" i="3" s="1"/>
  <c r="T83" i="3"/>
  <c r="T84" i="3" s="1"/>
  <c r="T85" i="3" s="1"/>
  <c r="T86" i="3" s="1"/>
  <c r="T87" i="3" s="1"/>
  <c r="T88" i="3" s="1"/>
  <c r="T89" i="3" s="1"/>
  <c r="T90" i="3" s="1"/>
  <c r="AD62" i="3"/>
  <c r="T304" i="3"/>
  <c r="T305" i="3" s="1"/>
  <c r="T306" i="3" s="1"/>
  <c r="T307" i="3" s="1"/>
  <c r="T308" i="3" s="1"/>
  <c r="T309" i="3" s="1"/>
  <c r="T310" i="3" s="1"/>
  <c r="T311" i="3" s="1"/>
  <c r="T200" i="3"/>
  <c r="T201" i="3" s="1"/>
  <c r="T202" i="3" s="1"/>
  <c r="T203" i="3" s="1"/>
  <c r="T204" i="3" s="1"/>
  <c r="T205" i="3" s="1"/>
  <c r="T206" i="3" s="1"/>
  <c r="T207" i="3" s="1"/>
  <c r="T473" i="3"/>
  <c r="T474" i="3" s="1"/>
  <c r="T475" i="3" s="1"/>
  <c r="T476" i="3" s="1"/>
  <c r="T477" i="3" s="1"/>
  <c r="T478" i="3" s="1"/>
  <c r="T479" i="3" s="1"/>
  <c r="T480" i="3" s="1"/>
  <c r="T317" i="3"/>
  <c r="T318" i="3" s="1"/>
  <c r="T319" i="3" s="1"/>
  <c r="T320" i="3" s="1"/>
  <c r="T321" i="3" s="1"/>
  <c r="T322" i="3" s="1"/>
  <c r="T323" i="3" s="1"/>
  <c r="T324" i="3" s="1"/>
  <c r="T369" i="3"/>
  <c r="T370" i="3" s="1"/>
  <c r="T371" i="3" s="1"/>
  <c r="T372" i="3" s="1"/>
  <c r="T373" i="3" s="1"/>
  <c r="T374" i="3" s="1"/>
  <c r="T375" i="3" s="1"/>
  <c r="T376" i="3" s="1"/>
  <c r="T434" i="3"/>
  <c r="T435" i="3" s="1"/>
  <c r="T436" i="3" s="1"/>
  <c r="T437" i="3" s="1"/>
  <c r="T438" i="3" s="1"/>
  <c r="T439" i="3" s="1"/>
  <c r="T440" i="3" s="1"/>
  <c r="T441" i="3" s="1"/>
  <c r="T44" i="3"/>
  <c r="T45" i="3" s="1"/>
  <c r="T46" i="3" s="1"/>
  <c r="T47" i="3" s="1"/>
  <c r="T48" i="3" s="1"/>
  <c r="T49" i="3" s="1"/>
  <c r="T50" i="3" s="1"/>
  <c r="T51" i="3" s="1"/>
  <c r="T57" i="3"/>
  <c r="T58" i="3" s="1"/>
  <c r="T59" i="3" s="1"/>
  <c r="T60" i="3" s="1"/>
  <c r="T61" i="3" s="1"/>
  <c r="T62" i="3" s="1"/>
  <c r="T63" i="3" s="1"/>
  <c r="T64" i="3" s="1"/>
  <c r="T187" i="3"/>
  <c r="T188" i="3" s="1"/>
  <c r="T189" i="3" s="1"/>
  <c r="T190" i="3" s="1"/>
  <c r="T191" i="3" s="1"/>
  <c r="T192" i="3" s="1"/>
  <c r="T193" i="3" s="1"/>
  <c r="T194" i="3" s="1"/>
  <c r="T395" i="3"/>
  <c r="T396" i="3" s="1"/>
  <c r="T397" i="3" s="1"/>
  <c r="T398" i="3" s="1"/>
  <c r="T399" i="3" s="1"/>
  <c r="T400" i="3" s="1"/>
  <c r="T401" i="3" s="1"/>
  <c r="T402" i="3" s="1"/>
  <c r="T512" i="3"/>
  <c r="T513" i="3" s="1"/>
  <c r="T514" i="3" s="1"/>
  <c r="T515" i="3" s="1"/>
  <c r="T516" i="3" s="1"/>
  <c r="T517" i="3" s="1"/>
  <c r="T518" i="3" s="1"/>
  <c r="T519" i="3" s="1"/>
  <c r="T382" i="3"/>
  <c r="T383" i="3" s="1"/>
  <c r="T384" i="3" s="1"/>
  <c r="T385" i="3" s="1"/>
  <c r="T386" i="3" s="1"/>
  <c r="T387" i="3" s="1"/>
  <c r="T388" i="3" s="1"/>
  <c r="T389" i="3" s="1"/>
  <c r="T408" i="3"/>
  <c r="T409" i="3" s="1"/>
  <c r="T410" i="3" s="1"/>
  <c r="T411" i="3" s="1"/>
  <c r="T412" i="3" s="1"/>
  <c r="T413" i="3" s="1"/>
  <c r="T414" i="3" s="1"/>
  <c r="T415" i="3" s="1"/>
  <c r="T330" i="3"/>
  <c r="T331" i="3" s="1"/>
  <c r="T332" i="3" s="1"/>
  <c r="T333" i="3" s="1"/>
  <c r="T334" i="3" s="1"/>
  <c r="T335" i="3" s="1"/>
  <c r="T336" i="3" s="1"/>
  <c r="T337" i="3" s="1"/>
  <c r="T213" i="3"/>
  <c r="T214" i="3" s="1"/>
  <c r="T215" i="3" s="1"/>
  <c r="T216" i="3" s="1"/>
  <c r="T217" i="3" s="1"/>
  <c r="T218" i="3" s="1"/>
  <c r="T219" i="3" s="1"/>
  <c r="T220" i="3" s="1"/>
  <c r="T343" i="3"/>
  <c r="T344" i="3" s="1"/>
  <c r="T345" i="3" s="1"/>
  <c r="T346" i="3" s="1"/>
  <c r="T347" i="3" s="1"/>
  <c r="T348" i="3" s="1"/>
  <c r="T349" i="3" s="1"/>
  <c r="T350" i="3" s="1"/>
  <c r="T486" i="3"/>
  <c r="T487" i="3" s="1"/>
  <c r="T488" i="3" s="1"/>
  <c r="T489" i="3" s="1"/>
  <c r="T490" i="3" s="1"/>
  <c r="T491" i="3" s="1"/>
  <c r="T492" i="3" s="1"/>
  <c r="T493" i="3" s="1"/>
  <c r="T265" i="3"/>
  <c r="T266" i="3" s="1"/>
  <c r="T267" i="3" s="1"/>
  <c r="T268" i="3" s="1"/>
  <c r="T269" i="3" s="1"/>
  <c r="T270" i="3" s="1"/>
  <c r="T271" i="3" s="1"/>
  <c r="T272" i="3" s="1"/>
  <c r="T278" i="3"/>
  <c r="T279" i="3" s="1"/>
  <c r="T280" i="3" s="1"/>
  <c r="T281" i="3" s="1"/>
  <c r="T282" i="3" s="1"/>
  <c r="T283" i="3" s="1"/>
  <c r="T284" i="3" s="1"/>
  <c r="T285" i="3" s="1"/>
  <c r="T447" i="3"/>
  <c r="T448" i="3" s="1"/>
  <c r="T449" i="3" s="1"/>
  <c r="T450" i="3" s="1"/>
  <c r="T451" i="3" s="1"/>
  <c r="T452" i="3" s="1"/>
  <c r="T453" i="3" s="1"/>
  <c r="T454" i="3" s="1"/>
  <c r="T226" i="3"/>
  <c r="T227" i="3" s="1"/>
  <c r="T228" i="3" s="1"/>
  <c r="T229" i="3" s="1"/>
  <c r="T230" i="3" s="1"/>
  <c r="T231" i="3" s="1"/>
  <c r="T232" i="3" s="1"/>
  <c r="T233" i="3" s="1"/>
  <c r="T96" i="3"/>
  <c r="T97" i="3" s="1"/>
  <c r="T98" i="3" s="1"/>
  <c r="T99" i="3" s="1"/>
  <c r="T100" i="3" s="1"/>
  <c r="T101" i="3" s="1"/>
  <c r="T102" i="3" s="1"/>
  <c r="T103" i="3" s="1"/>
  <c r="T161" i="3"/>
  <c r="T162" i="3" s="1"/>
  <c r="T163" i="3" s="1"/>
  <c r="T164" i="3" s="1"/>
  <c r="T165" i="3" s="1"/>
  <c r="T166" i="3" s="1"/>
  <c r="T167" i="3" s="1"/>
  <c r="T168" i="3" s="1"/>
  <c r="T122" i="3"/>
  <c r="T123" i="3" s="1"/>
  <c r="T124" i="3" s="1"/>
  <c r="T125" i="3" s="1"/>
  <c r="T126" i="3" s="1"/>
  <c r="T127" i="3" s="1"/>
  <c r="T128" i="3" s="1"/>
  <c r="T129" i="3" s="1"/>
  <c r="T356" i="3"/>
  <c r="T357" i="3" s="1"/>
  <c r="T358" i="3" s="1"/>
  <c r="T359" i="3" s="1"/>
  <c r="T360" i="3" s="1"/>
  <c r="T361" i="3" s="1"/>
  <c r="T362" i="3" s="1"/>
  <c r="T363" i="3" s="1"/>
  <c r="T18" i="3" l="1"/>
  <c r="T19" i="3" s="1"/>
  <c r="T20" i="3" s="1"/>
  <c r="T21" i="3" s="1"/>
  <c r="T22" i="3" s="1"/>
  <c r="T23" i="3" s="1"/>
  <c r="T24" i="3" s="1"/>
  <c r="T25" i="3" s="1"/>
  <c r="T31" i="3"/>
  <c r="T32" i="3" s="1"/>
  <c r="T33" i="3" s="1"/>
  <c r="T34" i="3" s="1"/>
  <c r="T35" i="3" s="1"/>
  <c r="T36" i="3" s="1"/>
  <c r="T37" i="3" s="1"/>
  <c r="T38" i="3" s="1"/>
  <c r="T5" i="3"/>
  <c r="T6" i="3" l="1"/>
  <c r="T7" i="3" s="1"/>
  <c r="T8" i="3" s="1"/>
  <c r="T9" i="3" s="1"/>
  <c r="T10" i="3" l="1"/>
  <c r="T11" i="3" s="1"/>
  <c r="T12" i="3" s="1"/>
</calcChain>
</file>

<file path=xl/sharedStrings.xml><?xml version="1.0" encoding="utf-8"?>
<sst xmlns="http://schemas.openxmlformats.org/spreadsheetml/2006/main" count="3598" uniqueCount="201">
  <si>
    <t>Comment</t>
  </si>
  <si>
    <t>Yes</t>
  </si>
  <si>
    <t>No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</si>
  <si>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</si>
  <si>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</si>
  <si>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</si>
  <si>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</si>
  <si>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</si>
  <si>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</si>
  <si>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</si>
  <si>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</si>
  <si>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</si>
  <si>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</si>
  <si>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</si>
  <si>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</si>
  <si>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</si>
  <si>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</si>
  <si>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</si>
  <si>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</si>
  <si>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</si>
  <si>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</si>
  <si>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</si>
  <si>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</si>
  <si>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</si>
  <si>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</si>
  <si>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</si>
  <si>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</si>
  <si>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</si>
  <si>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</si>
  <si>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</si>
  <si>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</si>
  <si>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</si>
  <si>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</si>
  <si>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</si>
  <si>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</si>
  <si>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</si>
  <si>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</si>
  <si>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</si>
  <si>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</si>
  <si>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</si>
  <si>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</si>
  <si>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</si>
  <si>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</si>
  <si>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</si>
  <si>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</si>
  <si>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</si>
  <si>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</si>
  <si>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</si>
  <si>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</si>
  <si>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</si>
  <si>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</si>
  <si>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</si>
  <si>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</si>
  <si>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</si>
  <si>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</si>
  <si>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</si>
  <si>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</si>
  <si>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</si>
  <si>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</si>
  <si>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</si>
  <si>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</si>
  <si>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</si>
  <si>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</si>
  <si>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</si>
  <si>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</si>
  <si>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</si>
  <si>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</si>
  <si>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</si>
  <si>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</si>
  <si>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</si>
  <si>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</si>
  <si>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</si>
  <si>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</si>
  <si>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</si>
  <si>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</si>
  <si>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</si>
  <si>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</si>
  <si>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</si>
  <si>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</si>
  <si>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</si>
  <si>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</si>
  <si>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</si>
  <si>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</si>
  <si>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</si>
  <si>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</si>
  <si>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</si>
  <si>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</si>
  <si>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</si>
  <si>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</si>
  <si>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To text</t>
  </si>
  <si>
    <t>StartRow</t>
  </si>
  <si>
    <t>PanelHeight</t>
  </si>
  <si>
    <t>WellsInPlate</t>
  </si>
  <si>
    <t>PlateIndex</t>
  </si>
  <si>
    <t>N_Blanks</t>
  </si>
  <si>
    <t>ShowPlate</t>
  </si>
  <si>
    <t>CheckVolumes</t>
  </si>
  <si>
    <t xml:space="preserve">  </t>
  </si>
  <si>
    <t>Sweden</t>
  </si>
  <si>
    <t xml:space="preserve">Sample type: </t>
  </si>
  <si>
    <t xml:space="preserve">UV absorbance (A260, OD260)   </t>
  </si>
  <si>
    <t>Picogreen/Qubit</t>
  </si>
  <si>
    <t xml:space="preserve">Other: </t>
  </si>
  <si>
    <t>Street address:</t>
  </si>
  <si>
    <t>Husargatan 3</t>
  </si>
  <si>
    <t>Postal code, City:</t>
  </si>
  <si>
    <t>Country:</t>
  </si>
  <si>
    <t xml:space="preserve">No </t>
  </si>
  <si>
    <t>Email:</t>
  </si>
  <si>
    <t>Do not know</t>
  </si>
  <si>
    <t>Phone:</t>
  </si>
  <si>
    <t>1XTE</t>
  </si>
  <si>
    <t>Blood</t>
  </si>
  <si>
    <t>Tissue</t>
  </si>
  <si>
    <t>Saliva</t>
  </si>
  <si>
    <t>genomic DNA</t>
  </si>
  <si>
    <t>Whole genome amplified</t>
  </si>
  <si>
    <t>cDNA</t>
  </si>
  <si>
    <t>Other</t>
  </si>
  <si>
    <t>Species:</t>
  </si>
  <si>
    <t>Handling of samples after project:</t>
  </si>
  <si>
    <t>RNA</t>
  </si>
  <si>
    <t xml:space="preserve">SNP&amp;SEQ Technology Platform </t>
  </si>
  <si>
    <t>752 37</t>
  </si>
  <si>
    <t>Contact:</t>
  </si>
  <si>
    <t>Address:</t>
  </si>
  <si>
    <t>Additional information:</t>
  </si>
  <si>
    <t xml:space="preserve">751 44 Uppsala </t>
  </si>
  <si>
    <t xml:space="preserve">Sweden  </t>
  </si>
  <si>
    <t>Name:</t>
  </si>
  <si>
    <t>Will not be performed by SNP&amp;SEQ platform</t>
  </si>
  <si>
    <t>Will be performed by SNP&amp;SEQ platform</t>
  </si>
  <si>
    <t>Handling of samples, communication</t>
  </si>
  <si>
    <t>Dry ice</t>
  </si>
  <si>
    <t>RT</t>
  </si>
  <si>
    <t>Date</t>
  </si>
  <si>
    <t>Samples arrived and unpacked:</t>
  </si>
  <si>
    <t xml:space="preserve">Arrival of samples: </t>
  </si>
  <si>
    <t>Comment, notes</t>
  </si>
  <si>
    <t>Use drop-down list</t>
  </si>
  <si>
    <t>Comments</t>
  </si>
  <si>
    <r>
      <t>H</t>
    </r>
    <r>
      <rPr>
        <vertAlign val="sub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>O</t>
    </r>
  </si>
  <si>
    <t>Address and Sample Information</t>
  </si>
  <si>
    <t>Uppsala University, Biomedical Centre</t>
  </si>
  <si>
    <t>Owner, samples:</t>
  </si>
  <si>
    <t xml:space="preserve">Husargatan 3 </t>
  </si>
  <si>
    <t>General Information</t>
  </si>
  <si>
    <t>Select value:</t>
  </si>
  <si>
    <t>Human</t>
  </si>
  <si>
    <t>Please, fill out light grey fields!</t>
  </si>
  <si>
    <t>Original plate ID</t>
  </si>
  <si>
    <t xml:space="preserve">Please fill in this form in case your plates have labels that differ from the plate no. as given in the 'Samples 96'  sheets. </t>
  </si>
  <si>
    <t>Sample Information, (Use drop-down list)</t>
  </si>
  <si>
    <t>Clinical Biomarkers / SNP&amp;SEQ Technology Platform notes</t>
  </si>
  <si>
    <t>Mikael Åberg</t>
  </si>
  <si>
    <t>NGI-Uppsala, SNP&amp;SEQ Technology Platform</t>
  </si>
  <si>
    <t>Uppsala University, BMC, Box 392</t>
  </si>
  <si>
    <t xml:space="preserve">Uppsala University, BMC , Box1432 </t>
  </si>
  <si>
    <t xml:space="preserve">751 06 Uppsala </t>
  </si>
  <si>
    <t>Contact information to Owner of samples</t>
  </si>
  <si>
    <t>Contact information to OlinkExplore project coordinators:</t>
  </si>
  <si>
    <t>Risk assesment of samples (Use drop-down list)</t>
  </si>
  <si>
    <t>Have the samples been tested for HIV, Sars-Cov-2, Hepatitis B and C or other blood-borne diseases?</t>
  </si>
  <si>
    <t xml:space="preserve">Phone: +46 (0)70 425 04 05 </t>
  </si>
  <si>
    <t>Click &amp; Select</t>
  </si>
  <si>
    <t>explorelab@scilifelab.uu.se</t>
  </si>
  <si>
    <t>Affinity Proteomics Uppsala</t>
  </si>
  <si>
    <t>Ulrika Liljedahl</t>
  </si>
  <si>
    <t>Phone: +46 (0)70 167 94 59</t>
  </si>
  <si>
    <t>Project code (from quote)</t>
  </si>
  <si>
    <t>Address for delivery of samples</t>
  </si>
  <si>
    <t xml:space="preserve">Please note that samples must be delivered in 96-well microtiter plates covered with plastic film properly packed in cellular plastic or similar to avoid them being damaged during the transport. ABgene, AB-0800-L, is our recommended plate type. For plastic cover films we use ABgene, AB-0558. Both products can be obtained from us. If other plate types have been used, please provide a clean plate together with the sample plates! Delivery of samples must be arranged via emial to explorelab@scilifelab.uu.se  before shipping to make sure the samples are taken care of upon arrival. </t>
  </si>
  <si>
    <t>Enter specific return adress if appropriate! (The cost for the return is paid by the user.)</t>
  </si>
  <si>
    <t xml:space="preserve">Phone: +46 (0)70 167 94 59 </t>
  </si>
  <si>
    <r>
      <t xml:space="preserve">Plate well position of the sample. Samples must be placed </t>
    </r>
    <r>
      <rPr>
        <b/>
        <sz val="11"/>
        <rFont val="Calibri"/>
        <family val="2"/>
        <scheme val="minor"/>
      </rPr>
      <t>columnwise</t>
    </r>
    <r>
      <rPr>
        <sz val="11"/>
        <rFont val="Calibri"/>
        <family val="2"/>
        <scheme val="minor"/>
      </rPr>
      <t xml:space="preserve"> starting at A1, B1, C1 etc. Note that the wells G11 to H12 are not present and are reserved for plate controls. </t>
    </r>
  </si>
  <si>
    <t>If needed add a comment regarding the sample</t>
  </si>
  <si>
    <t>PLATE #</t>
  </si>
  <si>
    <t>WELL</t>
  </si>
  <si>
    <t>SAMPLE ID</t>
  </si>
  <si>
    <t>VOLUME</t>
  </si>
  <si>
    <t>COMMENT</t>
  </si>
  <si>
    <r>
      <rPr>
        <b/>
        <sz val="11"/>
        <color theme="1"/>
        <rFont val="Calibri"/>
        <family val="2"/>
        <scheme val="minor"/>
      </rPr>
      <t>Label your plate/plates</t>
    </r>
    <r>
      <rPr>
        <sz val="11"/>
        <color theme="1"/>
        <rFont val="Calibri"/>
        <family val="2"/>
        <scheme val="minor"/>
      </rPr>
      <t xml:space="preserve"> exactly as automatically generated in column A. NOTE! Don´t forget to fill in your project code in the "Address and sample info" tab.
</t>
    </r>
  </si>
  <si>
    <r>
      <t xml:space="preserve">Enter your Sample ID                                                </t>
    </r>
    <r>
      <rPr>
        <b/>
        <sz val="11"/>
        <rFont val="Calibri"/>
        <family val="2"/>
        <scheme val="minor"/>
      </rPr>
      <t xml:space="preserve">Only a-z, A-Z, 0-9, and - (dash) are allowed characters. Max 25 characters. No whitespaces! </t>
    </r>
    <r>
      <rPr>
        <sz val="11"/>
        <rFont val="Calibri"/>
        <family val="2"/>
        <scheme val="minor"/>
      </rPr>
      <t xml:space="preserve">
Duplicate samples must be uniquely labelled to get data for each replicate.</t>
    </r>
  </si>
  <si>
    <t>Filling out the Samples 96 sheet</t>
  </si>
  <si>
    <t>Allowed characters for naming of samples are A-Z, a-z, 0-9, and - (dash), maximum 25 characters.</t>
  </si>
  <si>
    <t xml:space="preserve">Enter or paste the sample IDs at the rows corresponding to the correct sample locations on the plate(s).     </t>
  </si>
  <si>
    <t>No other characters and no whitespace/blank space are valid.</t>
  </si>
  <si>
    <t xml:space="preserve">Fill out in the sheet "Address and sample info" with the requested information.  </t>
  </si>
  <si>
    <t>Enter sample names and volumes in the "Samples 96" sheet.</t>
  </si>
  <si>
    <t>Label the plates with project code and plate number, if other labelling this is specified in the "Plate labelling" sheet.</t>
  </si>
  <si>
    <r>
      <t xml:space="preserve">about certain samples, you can do so in the </t>
    </r>
    <r>
      <rPr>
        <i/>
        <sz val="11"/>
        <rFont val="Calibri"/>
        <family val="2"/>
        <scheme val="minor"/>
      </rPr>
      <t>Comment</t>
    </r>
    <r>
      <rPr>
        <sz val="11"/>
        <rFont val="Calibri"/>
        <family val="2"/>
        <scheme val="minor"/>
      </rPr>
      <t xml:space="preserve"> column.</t>
    </r>
  </si>
  <si>
    <t xml:space="preserve">For each sample, specify the sample volume. If you want to add specific important information </t>
  </si>
  <si>
    <t xml:space="preserve">NOTE! 86 samples can be put in each 96-well plate, the plate positions G11, H11, A12, B12, C12, D12, E12, F12, G12 and H12 </t>
  </si>
  <si>
    <t>must always be left empty. These positions are used for internal control samples added by our laboratory staff prior to analysis.</t>
  </si>
  <si>
    <t>Label your plate/plates</t>
  </si>
  <si>
    <t xml:space="preserve">Label your plate with project code and plate number. Makes sure to label your plate on the left short side, see picture below.      </t>
  </si>
  <si>
    <t>Filling out the Plate labellling sheet</t>
  </si>
  <si>
    <t xml:space="preserve">Enter or paste your original plate name that corresponds to the plate numbering in the "Samples 96" sheet in this work book.      </t>
  </si>
  <si>
    <t>Plate ID in Samples 96 tab</t>
  </si>
  <si>
    <t>Sample submission for Olink Reveal</t>
  </si>
  <si>
    <r>
      <t xml:space="preserve">Sample volume (µl). </t>
    </r>
    <r>
      <rPr>
        <b/>
        <sz val="11"/>
        <rFont val="Calibri"/>
        <family val="2"/>
        <scheme val="minor"/>
      </rPr>
      <t>Sample volume must be 25-50 µl!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</si>
</sst>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4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  <font>
      <sz val="7"/>
      <name val="Arial"/>
      <family val="2"/>
    </font>
    <font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0" tint="-0.49995422223578601"/>
      <name val="Arial"/>
      <family val="2"/>
    </font>
    <font>
      <sz val="11"/>
      <color theme="0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sz val="24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Arial"/>
      <family val="2"/>
    </font>
    <font>
      <sz val="10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u/>
      <sz val="10"/>
      <color theme="10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Calibri"/>
      <family val="2"/>
      <scheme val="minor"/>
    </font>
    <font>
      <sz val="16"/>
      <color rgb="FF2E74B5"/>
      <name val="Calibri"/>
      <family val="2"/>
      <scheme val="minor"/>
    </font>
    <font>
      <sz val="13"/>
      <color rgb="FF2E74B5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0" fillId="0" borderId="0"/>
    <xf numFmtId="0" fontId="10" fillId="0" borderId="0"/>
    <xf numFmtId="0" fontId="28" fillId="0" borderId="0" applyNumberFormat="0" applyFill="0" applyBorder="0" applyAlignment="0" applyProtection="0"/>
    <xf numFmtId="0" fontId="2" fillId="0" borderId="0"/>
    <xf numFmtId="0" fontId="2" fillId="0" borderId="0"/>
  </cellStyleXfs>
  <cellXfs count="153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Font="1" applyFill="1" applyProtection="1">
      <protection locked="0"/>
    </xf>
    <xf numFmtId="0" fontId="11" fillId="0" borderId="0" xfId="0" applyFont="1"/>
    <xf numFmtId="0" fontId="18" fillId="0" borderId="0" xfId="0" applyFont="1"/>
    <xf numFmtId="0" fontId="0" fillId="0" borderId="0" xfId="0" applyProtection="1">
      <protection locked="0"/>
    </xf>
    <xf numFmtId="0" fontId="12" fillId="0" borderId="0" xfId="0" applyFont="1" applyAlignment="1">
      <alignment vertical="top" wrapText="1"/>
    </xf>
    <xf numFmtId="0" fontId="14" fillId="2" borderId="0" xfId="0" applyFont="1" applyFill="1" applyBorder="1" applyProtection="1"/>
    <xf numFmtId="0" fontId="19" fillId="2" borderId="0" xfId="1" applyFont="1" applyFill="1" applyBorder="1" applyProtection="1"/>
    <xf numFmtId="0" fontId="14" fillId="2" borderId="0" xfId="0" applyFont="1" applyFill="1" applyBorder="1" applyProtection="1">
      <protection hidden="1"/>
    </xf>
    <xf numFmtId="0" fontId="19" fillId="2" borderId="0" xfId="1" applyFont="1" applyFill="1" applyBorder="1" applyProtection="1">
      <protection hidden="1"/>
    </xf>
    <xf numFmtId="0" fontId="17" fillId="0" borderId="0" xfId="1" applyFont="1" applyBorder="1" applyProtection="1">
      <protection hidden="1"/>
    </xf>
    <xf numFmtId="0" fontId="15" fillId="2" borderId="0" xfId="1" applyFont="1" applyFill="1" applyBorder="1" applyAlignment="1" applyProtection="1">
      <alignment horizontal="left"/>
    </xf>
    <xf numFmtId="0" fontId="16" fillId="3" borderId="0" xfId="1" applyNumberFormat="1" applyFont="1" applyFill="1" applyBorder="1" applyAlignment="1" applyProtection="1">
      <alignment horizontal="left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2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Protection="1"/>
    <xf numFmtId="0" fontId="22" fillId="0" borderId="0" xfId="0" applyFont="1" applyBorder="1" applyProtection="1"/>
    <xf numFmtId="0" fontId="22" fillId="0" borderId="0" xfId="0" applyFont="1" applyBorder="1" applyAlignment="1" applyProtection="1">
      <alignment horizontal="left"/>
    </xf>
    <xf numFmtId="0" fontId="23" fillId="4" borderId="0" xfId="0" applyFont="1" applyFill="1" applyBorder="1" applyAlignment="1" applyProtection="1">
      <alignment horizontal="left"/>
    </xf>
    <xf numFmtId="0" fontId="23" fillId="4" borderId="0" xfId="0" applyFont="1" applyFill="1" applyBorder="1" applyAlignment="1" applyProtection="1">
      <alignment horizontal="left" wrapText="1"/>
    </xf>
    <xf numFmtId="0" fontId="24" fillId="2" borderId="0" xfId="0" applyFont="1" applyFill="1" applyBorder="1" applyProtection="1"/>
    <xf numFmtId="0" fontId="24" fillId="0" borderId="0" xfId="0" applyFont="1"/>
    <xf numFmtId="0" fontId="15" fillId="2" borderId="0" xfId="1" applyFont="1" applyFill="1" applyBorder="1" applyAlignment="1" applyProtection="1">
      <alignment horizontal="left" vertical="center"/>
    </xf>
    <xf numFmtId="0" fontId="25" fillId="0" borderId="0" xfId="0" applyFont="1"/>
    <xf numFmtId="0" fontId="16" fillId="2" borderId="0" xfId="0" applyFont="1" applyFill="1" applyBorder="1" applyProtection="1"/>
    <xf numFmtId="0" fontId="10" fillId="2" borderId="0" xfId="1" applyFont="1" applyFill="1" applyBorder="1" applyAlignment="1" applyProtection="1">
      <alignment wrapText="1"/>
    </xf>
    <xf numFmtId="49" fontId="10" fillId="3" borderId="0" xfId="1" applyNumberFormat="1" applyFont="1" applyFill="1" applyBorder="1" applyAlignment="1" applyProtection="1">
      <alignment horizontal="left"/>
      <protection locked="0"/>
    </xf>
    <xf numFmtId="0" fontId="10" fillId="2" borderId="0" xfId="1" applyFont="1" applyFill="1" applyBorder="1" applyProtection="1"/>
    <xf numFmtId="0" fontId="10" fillId="2" borderId="0" xfId="1" applyFont="1" applyFill="1" applyBorder="1" applyAlignment="1" applyProtection="1"/>
    <xf numFmtId="0" fontId="16" fillId="2" borderId="0" xfId="0" applyFont="1" applyFill="1" applyBorder="1" applyAlignment="1" applyProtection="1"/>
    <xf numFmtId="0" fontId="10" fillId="2" borderId="0" xfId="1" applyFont="1" applyFill="1" applyBorder="1" applyAlignment="1" applyProtection="1">
      <alignment horizontal="left"/>
    </xf>
    <xf numFmtId="0" fontId="22" fillId="2" borderId="0" xfId="0" applyFont="1" applyFill="1" applyBorder="1" applyAlignment="1" applyProtection="1"/>
    <xf numFmtId="0" fontId="23" fillId="2" borderId="0" xfId="0" applyFont="1" applyFill="1" applyBorder="1" applyAlignment="1" applyProtection="1">
      <alignment wrapText="1"/>
    </xf>
    <xf numFmtId="0" fontId="10" fillId="4" borderId="0" xfId="1" applyFont="1" applyFill="1" applyBorder="1" applyAlignment="1" applyProtection="1">
      <alignment horizontal="left"/>
    </xf>
    <xf numFmtId="0" fontId="10" fillId="2" borderId="0" xfId="1" applyFont="1" applyFill="1" applyBorder="1" applyAlignment="1" applyProtection="1">
      <alignment vertical="top"/>
    </xf>
    <xf numFmtId="0" fontId="16" fillId="2" borderId="0" xfId="0" applyFont="1" applyFill="1" applyBorder="1" applyAlignment="1" applyProtection="1">
      <alignment horizontal="left"/>
    </xf>
    <xf numFmtId="0" fontId="10" fillId="3" borderId="1" xfId="1" applyFont="1" applyFill="1" applyBorder="1" applyAlignment="1" applyProtection="1">
      <alignment horizontal="center" vertical="center"/>
      <protection locked="0"/>
    </xf>
    <xf numFmtId="0" fontId="10" fillId="2" borderId="0" xfId="1" applyFont="1" applyFill="1" applyBorder="1" applyAlignment="1" applyProtection="1">
      <alignment horizontal="center"/>
    </xf>
    <xf numFmtId="0" fontId="16" fillId="2" borderId="0" xfId="0" applyNumberFormat="1" applyFont="1" applyFill="1" applyBorder="1" applyAlignment="1" applyProtection="1">
      <alignment horizontal="center"/>
    </xf>
    <xf numFmtId="49" fontId="16" fillId="2" borderId="0" xfId="0" applyNumberFormat="1" applyFont="1" applyFill="1" applyBorder="1" applyAlignment="1" applyProtection="1">
      <alignment horizontal="center"/>
    </xf>
    <xf numFmtId="49" fontId="16" fillId="2" borderId="0" xfId="0" applyNumberFormat="1" applyFont="1" applyFill="1" applyBorder="1" applyProtection="1"/>
    <xf numFmtId="0" fontId="10" fillId="2" borderId="0" xfId="1" applyFont="1" applyFill="1" applyBorder="1" applyAlignment="1" applyProtection="1">
      <alignment horizontal="left" wrapText="1"/>
    </xf>
    <xf numFmtId="0" fontId="15" fillId="5" borderId="0" xfId="1" applyFont="1" applyFill="1" applyBorder="1" applyProtection="1">
      <protection hidden="1"/>
    </xf>
    <xf numFmtId="0" fontId="16" fillId="5" borderId="0" xfId="0" applyFont="1" applyFill="1" applyBorder="1" applyProtection="1"/>
    <xf numFmtId="0" fontId="24" fillId="0" borderId="0" xfId="0" applyFont="1" applyBorder="1" applyProtection="1">
      <protection hidden="1"/>
    </xf>
    <xf numFmtId="0" fontId="10" fillId="2" borderId="0" xfId="1" applyFont="1" applyFill="1" applyBorder="1" applyProtection="1">
      <protection hidden="1"/>
    </xf>
    <xf numFmtId="0" fontId="16" fillId="2" borderId="0" xfId="0" applyFont="1" applyFill="1" applyBorder="1" applyProtection="1">
      <protection hidden="1"/>
    </xf>
    <xf numFmtId="0" fontId="10" fillId="2" borderId="0" xfId="1" applyFont="1" applyFill="1" applyBorder="1" applyAlignment="1" applyProtection="1">
      <alignment wrapText="1"/>
      <protection hidden="1"/>
    </xf>
    <xf numFmtId="0" fontId="0" fillId="0" borderId="0" xfId="0" applyAlignment="1">
      <alignment vertical="center"/>
    </xf>
    <xf numFmtId="0" fontId="0" fillId="0" borderId="0" xfId="0" applyNumberFormat="1" applyFont="1" applyFill="1" applyAlignment="1" applyProtection="1">
      <alignment horizontal="left"/>
      <protection locked="0"/>
    </xf>
    <xf numFmtId="0" fontId="0" fillId="0" borderId="0" xfId="0" applyNumberFormat="1" applyFill="1" applyProtection="1">
      <protection locked="0"/>
    </xf>
    <xf numFmtId="0" fontId="0" fillId="0" borderId="0" xfId="0" applyNumberFormat="1" applyFill="1" applyAlignment="1" applyProtection="1">
      <protection locked="0"/>
    </xf>
    <xf numFmtId="1" fontId="0" fillId="0" borderId="0" xfId="0" applyNumberFormat="1" applyFont="1" applyFill="1" applyAlignment="1" applyProtection="1">
      <alignment horizontal="left"/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Alignment="1" applyProtection="1">
      <alignment horizontal="center"/>
      <protection locked="0"/>
    </xf>
    <xf numFmtId="0" fontId="13" fillId="0" borderId="0" xfId="0" applyFont="1" applyFill="1" applyAlignment="1" applyProtection="1">
      <alignment horizontal="right"/>
      <protection locked="0"/>
    </xf>
    <xf numFmtId="1" fontId="13" fillId="0" borderId="0" xfId="0" applyNumberFormat="1" applyFont="1" applyFill="1" applyAlignment="1" applyProtection="1">
      <alignment horizontal="right"/>
      <protection locked="0"/>
    </xf>
    <xf numFmtId="0" fontId="0" fillId="0" borderId="0" xfId="0" applyNumberFormat="1" applyFill="1" applyAlignment="1" applyProtection="1">
      <alignment horizontal="lef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1" fontId="13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1" fontId="0" fillId="0" borderId="0" xfId="0" applyNumberFormat="1" applyFill="1" applyProtection="1">
      <protection locked="0"/>
    </xf>
    <xf numFmtId="0" fontId="10" fillId="2" borderId="0" xfId="1" applyFont="1" applyFill="1" applyBorder="1" applyAlignment="1" applyProtection="1">
      <alignment horizontal="left"/>
    </xf>
    <xf numFmtId="0" fontId="10" fillId="4" borderId="2" xfId="1" applyFont="1" applyFill="1" applyBorder="1" applyAlignment="1" applyProtection="1">
      <alignment horizontal="left"/>
    </xf>
    <xf numFmtId="0" fontId="9" fillId="3" borderId="1" xfId="1" applyFont="1" applyFill="1" applyBorder="1" applyAlignment="1" applyProtection="1">
      <alignment horizontal="center" vertical="center"/>
      <protection locked="0"/>
    </xf>
    <xf numFmtId="0" fontId="8" fillId="4" borderId="0" xfId="1" applyFont="1" applyFill="1" applyBorder="1" applyAlignment="1" applyProtection="1">
      <alignment horizontal="left" wrapText="1"/>
    </xf>
    <xf numFmtId="0" fontId="28" fillId="4" borderId="0" xfId="3" applyFill="1" applyBorder="1" applyAlignment="1" applyProtection="1">
      <alignment horizontal="left"/>
    </xf>
    <xf numFmtId="0" fontId="10" fillId="4" borderId="6" xfId="1" applyFont="1" applyFill="1" applyBorder="1" applyAlignment="1" applyProtection="1">
      <alignment horizontal="left"/>
    </xf>
    <xf numFmtId="49" fontId="10" fillId="0" borderId="0" xfId="1" applyNumberFormat="1" applyFont="1" applyFill="1" applyBorder="1" applyAlignment="1" applyProtection="1">
      <alignment horizontal="left"/>
      <protection locked="0"/>
    </xf>
    <xf numFmtId="0" fontId="29" fillId="2" borderId="0" xfId="0" applyFont="1" applyFill="1" applyBorder="1" applyAlignment="1" applyProtection="1">
      <alignment horizontal="left"/>
    </xf>
    <xf numFmtId="0" fontId="30" fillId="2" borderId="0" xfId="0" applyFont="1" applyFill="1" applyBorder="1" applyProtection="1"/>
    <xf numFmtId="0" fontId="29" fillId="2" borderId="0" xfId="0" applyFont="1" applyFill="1" applyBorder="1" applyProtection="1"/>
    <xf numFmtId="0" fontId="31" fillId="4" borderId="5" xfId="1" applyFont="1" applyFill="1" applyBorder="1" applyAlignment="1" applyProtection="1">
      <alignment horizontal="left"/>
    </xf>
    <xf numFmtId="0" fontId="31" fillId="4" borderId="2" xfId="1" applyFont="1" applyFill="1" applyBorder="1" applyAlignment="1" applyProtection="1">
      <alignment horizontal="left"/>
    </xf>
    <xf numFmtId="0" fontId="32" fillId="2" borderId="0" xfId="1" applyFont="1" applyFill="1" applyBorder="1" applyAlignment="1" applyProtection="1">
      <alignment horizontal="left"/>
    </xf>
    <xf numFmtId="0" fontId="7" fillId="4" borderId="0" xfId="1" applyFont="1" applyFill="1" applyBorder="1" applyAlignment="1" applyProtection="1">
      <alignment horizontal="left" wrapText="1"/>
    </xf>
    <xf numFmtId="0" fontId="7" fillId="3" borderId="1" xfId="1" applyFont="1" applyFill="1" applyBorder="1" applyAlignment="1" applyProtection="1">
      <alignment horizontal="center" vertical="center"/>
      <protection locked="0"/>
    </xf>
    <xf numFmtId="0" fontId="33" fillId="4" borderId="0" xfId="3" applyFont="1" applyFill="1" applyBorder="1" applyAlignment="1" applyProtection="1">
      <alignment horizontal="left"/>
    </xf>
    <xf numFmtId="0" fontId="6" fillId="4" borderId="0" xfId="1" applyFont="1" applyFill="1" applyBorder="1" applyAlignment="1" applyProtection="1">
      <alignment horizontal="left" wrapText="1"/>
    </xf>
    <xf numFmtId="0" fontId="5" fillId="4" borderId="0" xfId="1" applyFont="1" applyFill="1" applyBorder="1" applyAlignment="1" applyProtection="1">
      <alignment horizontal="left" wrapText="1"/>
    </xf>
    <xf numFmtId="1" fontId="4" fillId="6" borderId="0" xfId="0" applyNumberFormat="1" applyFont="1" applyFill="1" applyAlignment="1" applyProtection="1">
      <alignment horizontal="center" wrapText="1"/>
      <protection locked="0"/>
    </xf>
    <xf numFmtId="0" fontId="16" fillId="7" borderId="1" xfId="1" applyFont="1" applyFill="1" applyBorder="1" applyAlignment="1" applyProtection="1">
      <alignment horizontal="center" vertical="center" wrapText="1"/>
    </xf>
    <xf numFmtId="1" fontId="15" fillId="6" borderId="0" xfId="0" applyNumberFormat="1" applyFont="1" applyFill="1" applyAlignment="1" applyProtection="1">
      <alignment horizontal="center"/>
    </xf>
    <xf numFmtId="0" fontId="24" fillId="6" borderId="0" xfId="0" applyFont="1" applyFill="1" applyAlignment="1" applyProtection="1">
      <alignment horizontal="center"/>
      <protection locked="0"/>
    </xf>
    <xf numFmtId="0" fontId="24" fillId="6" borderId="0" xfId="0" applyNumberFormat="1" applyFont="1" applyFill="1" applyAlignment="1" applyProtection="1">
      <alignment horizontal="center"/>
    </xf>
    <xf numFmtId="0" fontId="24" fillId="6" borderId="1" xfId="1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Alignment="1" applyProtection="1">
      <alignment horizontal="center"/>
      <protection locked="0"/>
    </xf>
    <xf numFmtId="1" fontId="27" fillId="0" borderId="0" xfId="0" applyNumberFormat="1" applyFont="1" applyFill="1" applyAlignment="1" applyProtection="1">
      <alignment horizontal="center"/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0" fontId="34" fillId="0" borderId="0" xfId="0" applyFont="1" applyFill="1" applyProtection="1">
      <protection locked="0"/>
    </xf>
    <xf numFmtId="0" fontId="35" fillId="0" borderId="0" xfId="0" applyFont="1" applyFill="1" applyAlignment="1" applyProtection="1">
      <alignment horizontal="center"/>
      <protection locked="0"/>
    </xf>
    <xf numFmtId="1" fontId="26" fillId="0" borderId="0" xfId="0" applyNumberFormat="1" applyFont="1" applyFill="1" applyAlignment="1" applyProtection="1">
      <alignment horizontal="center"/>
    </xf>
    <xf numFmtId="49" fontId="18" fillId="0" borderId="0" xfId="0" applyNumberFormat="1" applyFont="1" applyFill="1" applyAlignment="1" applyProtection="1">
      <alignment horizontal="center"/>
    </xf>
    <xf numFmtId="0" fontId="16" fillId="7" borderId="0" xfId="1" applyFont="1" applyFill="1" applyBorder="1" applyAlignment="1" applyProtection="1">
      <alignment horizontal="center" vertical="center" wrapText="1"/>
      <protection hidden="1"/>
    </xf>
    <xf numFmtId="0" fontId="24" fillId="6" borderId="0" xfId="0" applyFont="1" applyFill="1" applyAlignment="1" applyProtection="1">
      <alignment horizontal="center"/>
      <protection hidden="1"/>
    </xf>
    <xf numFmtId="0" fontId="0" fillId="0" borderId="0" xfId="0" applyFill="1" applyAlignment="1" applyProtection="1">
      <protection hidden="1"/>
    </xf>
    <xf numFmtId="0" fontId="0" fillId="0" borderId="0" xfId="0" applyFill="1" applyProtection="1">
      <protection hidden="1"/>
    </xf>
    <xf numFmtId="164" fontId="16" fillId="8" borderId="0" xfId="0" applyNumberFormat="1" applyFont="1" applyFill="1" applyProtection="1">
      <protection hidden="1"/>
    </xf>
    <xf numFmtId="0" fontId="24" fillId="6" borderId="0" xfId="0" applyNumberFormat="1" applyFont="1" applyFill="1" applyAlignment="1" applyProtection="1">
      <alignment horizontal="center"/>
      <protection hidden="1"/>
    </xf>
    <xf numFmtId="0" fontId="0" fillId="0" borderId="0" xfId="0" applyNumberFormat="1" applyFont="1" applyFill="1" applyAlignment="1" applyProtection="1">
      <alignment horizontal="left"/>
      <protection hidden="1"/>
    </xf>
    <xf numFmtId="164" fontId="0" fillId="0" borderId="0" xfId="0" applyNumberFormat="1" applyFill="1" applyProtection="1">
      <protection hidden="1"/>
    </xf>
    <xf numFmtId="0" fontId="11" fillId="0" borderId="0" xfId="0" applyFont="1" applyFill="1" applyAlignment="1" applyProtection="1">
      <alignment horizontal="right"/>
      <protection locked="0"/>
    </xf>
    <xf numFmtId="0" fontId="0" fillId="0" borderId="0" xfId="0" applyFill="1" applyAlignment="1" applyProtection="1">
      <alignment horizontal="right"/>
      <protection locked="0"/>
    </xf>
    <xf numFmtId="0" fontId="0" fillId="0" borderId="0" xfId="0" applyFont="1" applyFill="1" applyAlignment="1" applyProtection="1">
      <alignment horizontal="right"/>
      <protection locked="0"/>
    </xf>
    <xf numFmtId="0" fontId="11" fillId="0" borderId="0" xfId="0" applyFont="1" applyFill="1" applyAlignment="1" applyProtection="1">
      <alignment horizontal="left"/>
      <protection locked="0"/>
    </xf>
    <xf numFmtId="0" fontId="34" fillId="0" borderId="0" xfId="0" applyFont="1" applyFill="1" applyProtection="1">
      <protection hidden="1"/>
    </xf>
    <xf numFmtId="0" fontId="35" fillId="0" borderId="0" xfId="0" applyFont="1" applyFill="1" applyAlignment="1" applyProtection="1">
      <alignment horizontal="center"/>
      <protection hidden="1"/>
    </xf>
    <xf numFmtId="0" fontId="36" fillId="0" borderId="0" xfId="0" applyFont="1"/>
    <xf numFmtId="0" fontId="37" fillId="0" borderId="0" xfId="0" applyFont="1" applyAlignment="1">
      <alignment vertical="center"/>
    </xf>
    <xf numFmtId="0" fontId="16" fillId="0" borderId="0" xfId="0" applyFont="1" applyAlignment="1">
      <alignment horizontal="left" vertical="center" indent="4"/>
    </xf>
    <xf numFmtId="0" fontId="38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0" fontId="40" fillId="0" borderId="0" xfId="0" applyFont="1"/>
    <xf numFmtId="0" fontId="10" fillId="4" borderId="8" xfId="1" applyFont="1" applyFill="1" applyBorder="1" applyProtection="1">
      <protection hidden="1"/>
    </xf>
    <xf numFmtId="0" fontId="16" fillId="4" borderId="8" xfId="0" applyFont="1" applyFill="1" applyBorder="1" applyProtection="1">
      <protection hidden="1"/>
    </xf>
    <xf numFmtId="0" fontId="16" fillId="4" borderId="8" xfId="0" applyFont="1" applyFill="1" applyBorder="1" applyAlignment="1" applyProtection="1">
      <alignment horizontal="left"/>
      <protection hidden="1"/>
    </xf>
    <xf numFmtId="0" fontId="10" fillId="2" borderId="0" xfId="1" applyFont="1" applyFill="1" applyBorder="1" applyAlignment="1" applyProtection="1">
      <alignment horizontal="left"/>
      <protection hidden="1"/>
    </xf>
    <xf numFmtId="0" fontId="16" fillId="2" borderId="0" xfId="0" applyFont="1" applyFill="1" applyBorder="1" applyAlignment="1" applyProtection="1">
      <alignment horizontal="left"/>
      <protection hidden="1"/>
    </xf>
    <xf numFmtId="49" fontId="3" fillId="3" borderId="0" xfId="1" applyNumberFormat="1" applyFont="1" applyFill="1" applyBorder="1" applyAlignment="1" applyProtection="1">
      <alignment horizontal="left"/>
      <protection locked="0"/>
    </xf>
    <xf numFmtId="0" fontId="41" fillId="0" borderId="0" xfId="0" applyFont="1" applyAlignment="1">
      <alignment horizontal="left" vertical="center" indent="4"/>
    </xf>
    <xf numFmtId="0" fontId="16" fillId="3" borderId="5" xfId="0" applyFont="1" applyFill="1" applyBorder="1" applyAlignment="1" applyProtection="1">
      <alignment horizontal="left"/>
      <protection locked="0"/>
    </xf>
    <xf numFmtId="0" fontId="16" fillId="3" borderId="6" xfId="0" applyFont="1" applyFill="1" applyBorder="1" applyAlignment="1" applyProtection="1">
      <alignment horizontal="left"/>
      <protection locked="0"/>
    </xf>
    <xf numFmtId="0" fontId="16" fillId="3" borderId="2" xfId="0" applyFont="1" applyFill="1" applyBorder="1" applyAlignment="1" applyProtection="1">
      <alignment horizontal="left"/>
      <protection locked="0"/>
    </xf>
    <xf numFmtId="0" fontId="31" fillId="3" borderId="5" xfId="1" applyFont="1" applyFill="1" applyBorder="1" applyAlignment="1" applyProtection="1">
      <alignment horizontal="left" wrapText="1"/>
      <protection locked="0"/>
    </xf>
    <xf numFmtId="0" fontId="31" fillId="3" borderId="2" xfId="1" applyFont="1" applyFill="1" applyBorder="1" applyAlignment="1" applyProtection="1">
      <alignment horizontal="left" wrapText="1"/>
      <protection locked="0"/>
    </xf>
    <xf numFmtId="0" fontId="10" fillId="2" borderId="0" xfId="1" applyFont="1" applyFill="1" applyBorder="1" applyAlignment="1" applyProtection="1">
      <alignment horizontal="left"/>
      <protection hidden="1"/>
    </xf>
    <xf numFmtId="14" fontId="10" fillId="2" borderId="0" xfId="1" applyNumberFormat="1" applyFont="1" applyFill="1" applyBorder="1" applyAlignment="1" applyProtection="1">
      <alignment horizontal="center"/>
      <protection hidden="1"/>
    </xf>
    <xf numFmtId="0" fontId="16" fillId="0" borderId="0" xfId="0" applyFont="1" applyAlignment="1">
      <alignment vertical="top" wrapText="1"/>
    </xf>
    <xf numFmtId="0" fontId="10" fillId="2" borderId="0" xfId="1" applyFont="1" applyFill="1" applyBorder="1" applyAlignment="1" applyProtection="1">
      <alignment horizontal="center" wrapText="1"/>
      <protection hidden="1"/>
    </xf>
    <xf numFmtId="0" fontId="10" fillId="2" borderId="0" xfId="1" applyFont="1" applyFill="1" applyBorder="1" applyAlignment="1" applyProtection="1">
      <alignment horizontal="left"/>
    </xf>
    <xf numFmtId="0" fontId="15" fillId="2" borderId="7" xfId="1" applyFont="1" applyFill="1" applyBorder="1" applyAlignment="1" applyProtection="1">
      <alignment horizontal="center"/>
      <protection hidden="1"/>
    </xf>
    <xf numFmtId="0" fontId="10" fillId="4" borderId="5" xfId="1" applyFont="1" applyFill="1" applyBorder="1" applyAlignment="1" applyProtection="1">
      <alignment horizontal="left"/>
    </xf>
    <xf numFmtId="0" fontId="10" fillId="4" borderId="2" xfId="1" applyFont="1" applyFill="1" applyBorder="1" applyAlignment="1" applyProtection="1">
      <alignment horizontal="left"/>
    </xf>
    <xf numFmtId="0" fontId="10" fillId="3" borderId="5" xfId="1" applyFont="1" applyFill="1" applyBorder="1" applyAlignment="1" applyProtection="1">
      <alignment horizontal="left" wrapText="1"/>
      <protection locked="0"/>
    </xf>
    <xf numFmtId="0" fontId="10" fillId="3" borderId="2" xfId="1" applyFont="1" applyFill="1" applyBorder="1" applyAlignment="1" applyProtection="1">
      <alignment horizontal="left" wrapText="1"/>
      <protection locked="0"/>
    </xf>
    <xf numFmtId="14" fontId="10" fillId="4" borderId="9" xfId="1" applyNumberFormat="1" applyFont="1" applyFill="1" applyBorder="1" applyAlignment="1" applyProtection="1">
      <alignment horizontal="center"/>
      <protection hidden="1"/>
    </xf>
    <xf numFmtId="14" fontId="10" fillId="4" borderId="10" xfId="1" applyNumberFormat="1" applyFont="1" applyFill="1" applyBorder="1" applyAlignment="1" applyProtection="1">
      <alignment horizontal="center"/>
      <protection hidden="1"/>
    </xf>
    <xf numFmtId="0" fontId="10" fillId="2" borderId="0" xfId="1" applyFont="1" applyFill="1" applyBorder="1" applyAlignment="1" applyProtection="1">
      <alignment horizontal="center"/>
      <protection hidden="1"/>
    </xf>
    <xf numFmtId="0" fontId="10" fillId="3" borderId="1" xfId="1" applyFont="1" applyFill="1" applyBorder="1" applyAlignment="1" applyProtection="1">
      <alignment horizontal="left" wrapText="1"/>
      <protection locked="0"/>
    </xf>
    <xf numFmtId="0" fontId="10" fillId="4" borderId="3" xfId="1" applyFont="1" applyFill="1" applyBorder="1" applyAlignment="1" applyProtection="1">
      <alignment horizontal="left"/>
    </xf>
    <xf numFmtId="0" fontId="10" fillId="4" borderId="4" xfId="1" applyFont="1" applyFill="1" applyBorder="1" applyAlignment="1" applyProtection="1">
      <alignment horizontal="left"/>
    </xf>
    <xf numFmtId="0" fontId="10" fillId="3" borderId="5" xfId="1" applyFont="1" applyFill="1" applyBorder="1" applyAlignment="1" applyProtection="1">
      <alignment horizontal="center"/>
      <protection locked="0"/>
    </xf>
    <xf numFmtId="0" fontId="10" fillId="3" borderId="6" xfId="1" applyFont="1" applyFill="1" applyBorder="1" applyAlignment="1" applyProtection="1">
      <alignment horizontal="center"/>
      <protection locked="0"/>
    </xf>
    <xf numFmtId="0" fontId="10" fillId="3" borderId="2" xfId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1" fontId="26" fillId="0" borderId="0" xfId="0" applyNumberFormat="1" applyFont="1" applyFill="1" applyAlignment="1" applyProtection="1">
      <alignment horizontal="center"/>
      <protection hidden="1"/>
    </xf>
    <xf numFmtId="0" fontId="31" fillId="2" borderId="0" xfId="1" applyFont="1" applyFill="1" applyBorder="1" applyAlignment="1" applyProtection="1">
      <alignment wrapText="1"/>
    </xf>
    <xf numFmtId="49" fontId="31" fillId="3" borderId="0" xfId="1" applyNumberFormat="1" applyFont="1" applyFill="1" applyBorder="1" applyAlignment="1" applyProtection="1">
      <alignment horizontal="left"/>
      <protection locked="0"/>
    </xf>
  </cellXfs>
  <cellStyles count="6">
    <cellStyle name="Hyperlink" xfId="3" builtinId="8"/>
    <cellStyle name="Normal" xfId="0" builtinId="0"/>
    <cellStyle name="Normal 2" xfId="1" xr:uid="{00000000-0005-0000-0000-00002F000000}"/>
    <cellStyle name="Normal 2 2" xfId="4" xr:uid="{00000000-0005-0000-0000-00002F000000}"/>
    <cellStyle name="Normal 3" xfId="2" xr:uid="{00000000-0005-0000-0000-000030000000}"/>
    <cellStyle name="Normal 3 2" xfId="5" xr:uid="{00000000-0005-0000-0000-000030000000}"/>
  </cellStyles>
  <dxfs count="31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tif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tif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266140</xdr:colOff>
      <xdr:row>0</xdr:row>
      <xdr:rowOff>0</xdr:rowOff>
    </xdr:from>
    <xdr:to>
      <xdr:col>10</xdr:col>
      <xdr:colOff>97492</xdr:colOff>
      <xdr:row>11</xdr:row>
      <xdr:rowOff>133351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F5328C33-452C-4602-8BE9-5199E1279383}"/>
            </a:ext>
          </a:extLst>
        </xdr:cNvPr>
        <xdr:cNvGrpSpPr>
          <a:grpSpLocks/>
        </xdr:cNvGrpSpPr>
      </xdr:nvGrpSpPr>
      <xdr:grpSpPr>
        <a:xfrm>
          <a:off x="266140" y="0"/>
          <a:ext cx="5954566" cy="1950877"/>
          <a:chOff x="0" y="28575"/>
          <a:chExt cx="6210300" cy="2038350"/>
        </a:xfrm>
      </xdr:grpSpPr>
      <xdr:sp macro="" textlink="" fLocksText="0">
        <xdr:nvSpPr>
          <xdr:cNvPr id="3" name="Rectangle 2">
            <a:extLst>
              <a:ext uri="{FF2B5EF4-FFF2-40B4-BE49-F238E27FC236}">
                <a16:creationId xmlns:a16="http://schemas.microsoft.com/office/drawing/2014/main" id="{22F49E98-5C61-4781-94A5-F970F3D27A64}"/>
              </a:ext>
            </a:extLst>
          </xdr:cNvPr>
          <xdr:cNvSpPr/>
        </xdr:nvSpPr>
        <xdr:spPr>
          <a:xfrm>
            <a:off x="0" y="28575"/>
            <a:ext cx="6210300" cy="203835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bg1"/>
          </a:fontRef>
        </xdr:style>
        <xdr:txBody>
          <a:bodyPr vertOverflow="clip" horzOverflow="clip" anchor="t"/>
          <a:lstStyle/>
          <a:p>
            <a:pPr algn="l"/>
            <a:endParaRPr lang="en-US" sz="1100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A69364D9-6061-4300-8AAC-328938A0E2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574" y="95249"/>
            <a:ext cx="1498209" cy="1498209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266700</xdr:colOff>
      <xdr:row>1</xdr:row>
      <xdr:rowOff>133350</xdr:rowOff>
    </xdr:from>
    <xdr:to>
      <xdr:col>11</xdr:col>
      <xdr:colOff>285751</xdr:colOff>
      <xdr:row>8</xdr:row>
      <xdr:rowOff>47625</xdr:rowOff>
    </xdr:to>
    <xdr:sp macro="" textlink="" fLocksText="0">
      <xdr:nvSpPr>
        <xdr:cNvPr id="5" name="Rectangle 4">
          <a:extLst>
            <a:ext uri="{FF2B5EF4-FFF2-40B4-BE49-F238E27FC236}">
              <a16:creationId xmlns:a16="http://schemas.microsoft.com/office/drawing/2014/main" id="{5443F886-983F-4686-A5A5-210169E98812}"/>
            </a:ext>
          </a:extLst>
        </xdr:cNvPr>
        <xdr:cNvSpPr/>
      </xdr:nvSpPr>
      <xdr:spPr>
        <a:xfrm>
          <a:off x="1485900" y="295275"/>
          <a:ext cx="5505451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Department of Medical Sciences</a:t>
          </a:r>
        </a:p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Affinity Proteomics</a:t>
          </a:r>
          <a:r>
            <a:rPr lang="en-US" sz="18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Uppsala</a:t>
          </a:r>
          <a:endParaRPr lang="en-US" sz="18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18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NGI-Uppsala, SNP&amp;SEQ Technology Platform </a:t>
          </a:r>
        </a:p>
      </xdr:txBody>
    </xdr:sp>
    <xdr:clientData/>
  </xdr:twoCellAnchor>
  <xdr:twoCellAnchor editAs="oneCell">
    <xdr:from>
      <xdr:col>11</xdr:col>
      <xdr:colOff>308162</xdr:colOff>
      <xdr:row>4</xdr:row>
      <xdr:rowOff>45042</xdr:rowOff>
    </xdr:from>
    <xdr:to>
      <xdr:col>14</xdr:col>
      <xdr:colOff>535346</xdr:colOff>
      <xdr:row>8</xdr:row>
      <xdr:rowOff>16137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224ED63-8BC5-4976-B47A-E9F1246CF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13762" y="692742"/>
          <a:ext cx="2055984" cy="618795"/>
        </a:xfrm>
        <a:prstGeom prst="rect">
          <a:avLst/>
        </a:prstGeom>
      </xdr:spPr>
    </xdr:pic>
    <xdr:clientData/>
  </xdr:twoCellAnchor>
  <xdr:twoCellAnchor editAs="oneCell">
    <xdr:from>
      <xdr:col>11</xdr:col>
      <xdr:colOff>379056</xdr:colOff>
      <xdr:row>1</xdr:row>
      <xdr:rowOff>58257</xdr:rowOff>
    </xdr:from>
    <xdr:to>
      <xdr:col>14</xdr:col>
      <xdr:colOff>453764</xdr:colOff>
      <xdr:row>3</xdr:row>
      <xdr:rowOff>148398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16A71A6-870E-448F-957B-B66C45B3D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84656" y="220182"/>
          <a:ext cx="1903508" cy="41399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5</xdr:col>
      <xdr:colOff>211105</xdr:colOff>
      <xdr:row>56</xdr:row>
      <xdr:rowOff>14527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83C4BB3-47A9-4163-A65A-FB343DA7B9F2}"/>
            </a:ext>
          </a:extLst>
        </xdr:cNvPr>
        <xdr:cNvPicPr/>
      </xdr:nvPicPr>
      <xdr:blipFill>
        <a:blip xmlns:r="http://schemas.openxmlformats.org/officeDocument/2006/relationships" r:embed="rId4"/>
        <a:srcRect t="2786" b="2786"/>
        <a:stretch>
          <a:fillRect/>
        </a:stretch>
      </xdr:blipFill>
      <xdr:spPr bwMode="auto">
        <a:xfrm>
          <a:off x="1219200" y="7848600"/>
          <a:ext cx="2039905" cy="1795702"/>
        </a:xfrm>
        <a:prstGeom prst="rect">
          <a:avLst/>
        </a:prstGeom>
        <a:noFill/>
        <a:extLst/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11</xdr:col>
      <xdr:colOff>498929</xdr:colOff>
      <xdr:row>65</xdr:row>
      <xdr:rowOff>24448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35089E2-29A9-48E4-9F5C-30E7E6FA3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19200" y="10363200"/>
          <a:ext cx="5985329" cy="834073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272142</xdr:colOff>
      <xdr:row>25</xdr:row>
      <xdr:rowOff>194387</xdr:rowOff>
    </xdr:from>
    <xdr:to>
      <xdr:col>11</xdr:col>
      <xdr:colOff>544285</xdr:colOff>
      <xdr:row>39</xdr:row>
      <xdr:rowOff>71365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B1D5939-87F1-4E70-B7E5-8F2EADA9D6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91342" y="4604462"/>
          <a:ext cx="5758543" cy="22010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405879</xdr:colOff>
      <xdr:row>1</xdr:row>
      <xdr:rowOff>84069</xdr:rowOff>
    </xdr:to>
    <xdr:sp macro="" textlink="" fLocksText="0">
      <xdr:nvSpPr>
        <xdr:cNvPr id="44" name="Rectangle 43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1095375" y="0"/>
          <a:ext cx="9121254" cy="191286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5</xdr:col>
      <xdr:colOff>664029</xdr:colOff>
      <xdr:row>0</xdr:row>
      <xdr:rowOff>1113064</xdr:rowOff>
    </xdr:from>
    <xdr:to>
      <xdr:col>5</xdr:col>
      <xdr:colOff>2796268</xdr:colOff>
      <xdr:row>0</xdr:row>
      <xdr:rowOff>1750519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4779" y="1113064"/>
          <a:ext cx="2122714" cy="631105"/>
        </a:xfrm>
        <a:prstGeom prst="rect">
          <a:avLst/>
        </a:prstGeom>
      </xdr:spPr>
    </xdr:pic>
    <xdr:clientData/>
  </xdr:twoCellAnchor>
  <xdr:twoCellAnchor>
    <xdr:from>
      <xdr:col>1</xdr:col>
      <xdr:colOff>2581268</xdr:colOff>
      <xdr:row>0</xdr:row>
      <xdr:rowOff>685801</xdr:rowOff>
    </xdr:from>
    <xdr:to>
      <xdr:col>4</xdr:col>
      <xdr:colOff>853162</xdr:colOff>
      <xdr:row>0</xdr:row>
      <xdr:rowOff>1733551</xdr:rowOff>
    </xdr:to>
    <xdr:sp macro="" textlink="" fLocksText="0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683447" y="685801"/>
          <a:ext cx="5905501" cy="1047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anchor="t"/>
        <a:lstStyle/>
        <a:p>
          <a:pPr algn="ctr"/>
          <a:r>
            <a:rPr lang="en-US" sz="2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Department of Medical Sciences</a:t>
          </a:r>
        </a:p>
        <a:p>
          <a:pPr algn="ctr"/>
          <a:r>
            <a:rPr lang="en-US" sz="2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Affinity</a:t>
          </a:r>
          <a:r>
            <a:rPr lang="en-US" sz="200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Proteomics Uppsala</a:t>
          </a:r>
          <a:endParaRPr lang="en-US" sz="200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2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NGI-Uppsala, SNP&amp;SEQ Technology Platform </a:t>
          </a:r>
        </a:p>
      </xdr:txBody>
    </xdr:sp>
    <xdr:clientData/>
  </xdr:twoCellAnchor>
  <xdr:twoCellAnchor>
    <xdr:from>
      <xdr:col>1</xdr:col>
      <xdr:colOff>487135</xdr:colOff>
      <xdr:row>0</xdr:row>
      <xdr:rowOff>492578</xdr:rowOff>
    </xdr:from>
    <xdr:to>
      <xdr:col>1</xdr:col>
      <xdr:colOff>1968357</xdr:colOff>
      <xdr:row>1</xdr:row>
      <xdr:rowOff>113093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9314" y="492578"/>
          <a:ext cx="1481222" cy="1443872"/>
        </a:xfrm>
        <a:prstGeom prst="rect">
          <a:avLst/>
        </a:prstGeom>
      </xdr:spPr>
    </xdr:pic>
    <xdr:clientData/>
  </xdr:twoCellAnchor>
  <xdr:twoCellAnchor editAs="oneCell">
    <xdr:from>
      <xdr:col>5</xdr:col>
      <xdr:colOff>638175</xdr:colOff>
      <xdr:row>0</xdr:row>
      <xdr:rowOff>647700</xdr:rowOff>
    </xdr:from>
    <xdr:to>
      <xdr:col>5</xdr:col>
      <xdr:colOff>2549847</xdr:colOff>
      <xdr:row>0</xdr:row>
      <xdr:rowOff>1065125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48925" y="647700"/>
          <a:ext cx="1905322" cy="414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llil257/Downloads/Reveal_Sample-submission-form_v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 page, Please read!"/>
      <sheetName val="Address and samples info"/>
      <sheetName val="Samples 96"/>
      <sheetName val="Plate labelling"/>
    </sheetNames>
    <sheetDataSet>
      <sheetData sheetId="0"/>
      <sheetData sheetId="1"/>
      <sheetData sheetId="2">
        <row r="1">
          <cell r="X1">
            <v>4</v>
          </cell>
        </row>
        <row r="2">
          <cell r="X2">
            <v>13</v>
          </cell>
        </row>
        <row r="3">
          <cell r="X3">
            <v>86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explorelab@scilifelab.uu.se" TargetMode="External"/><Relationship Id="rId1" Type="http://schemas.openxmlformats.org/officeDocument/2006/relationships/hyperlink" Target="mailto:explorelab@scilifelab.uu.se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F27EA-8279-4F55-90CE-9526A398F1C8}">
  <dimension ref="B13:F60"/>
  <sheetViews>
    <sheetView showGridLines="0" showRowColHeaders="0" zoomScale="98" zoomScaleNormal="98" workbookViewId="0">
      <selection activeCell="L49" sqref="L49"/>
    </sheetView>
  </sheetViews>
  <sheetFormatPr defaultRowHeight="12.75" x14ac:dyDescent="0.2"/>
  <sheetData>
    <row r="13" spans="2:6" x14ac:dyDescent="0.2">
      <c r="B13" s="110"/>
      <c r="C13" s="110"/>
      <c r="D13" s="110"/>
      <c r="E13" s="110"/>
      <c r="F13" s="110"/>
    </row>
    <row r="14" spans="2:6" x14ac:dyDescent="0.2">
      <c r="B14" s="110"/>
      <c r="C14" s="110"/>
      <c r="D14" s="110"/>
      <c r="E14" s="110"/>
      <c r="F14" s="110"/>
    </row>
    <row r="15" spans="2:6" ht="21" x14ac:dyDescent="0.2">
      <c r="B15" s="110"/>
      <c r="C15" s="111" t="s">
        <v>199</v>
      </c>
      <c r="D15" s="110"/>
      <c r="E15" s="110"/>
      <c r="F15" s="110"/>
    </row>
    <row r="16" spans="2:6" ht="15" x14ac:dyDescent="0.2">
      <c r="B16" s="110"/>
      <c r="C16" s="112" t="s">
        <v>187</v>
      </c>
      <c r="D16" s="110"/>
      <c r="E16" s="110"/>
      <c r="F16" s="110"/>
    </row>
    <row r="17" spans="2:6" ht="15" x14ac:dyDescent="0.2">
      <c r="B17" s="110"/>
      <c r="C17" s="112" t="s">
        <v>188</v>
      </c>
      <c r="D17" s="110"/>
      <c r="E17" s="110"/>
      <c r="F17" s="110"/>
    </row>
    <row r="18" spans="2:6" ht="15" x14ac:dyDescent="0.2">
      <c r="B18" s="110"/>
      <c r="C18" s="112" t="s">
        <v>189</v>
      </c>
      <c r="D18" s="110"/>
      <c r="E18" s="110"/>
      <c r="F18" s="110"/>
    </row>
    <row r="19" spans="2:6" x14ac:dyDescent="0.2">
      <c r="B19" s="110"/>
      <c r="C19" s="110"/>
      <c r="D19" s="110"/>
      <c r="E19" s="110"/>
      <c r="F19" s="110"/>
    </row>
    <row r="20" spans="2:6" x14ac:dyDescent="0.2">
      <c r="B20" s="110"/>
      <c r="C20" s="110"/>
      <c r="D20" s="110"/>
      <c r="E20" s="110"/>
      <c r="F20" s="110"/>
    </row>
    <row r="21" spans="2:6" ht="17.25" x14ac:dyDescent="0.2">
      <c r="B21" s="110"/>
      <c r="C21" s="113" t="s">
        <v>183</v>
      </c>
      <c r="D21" s="110"/>
      <c r="E21" s="110"/>
      <c r="F21" s="110"/>
    </row>
    <row r="22" spans="2:6" ht="15" x14ac:dyDescent="0.25">
      <c r="B22" s="110"/>
      <c r="C22" s="112" t="s">
        <v>185</v>
      </c>
      <c r="D22" s="114"/>
      <c r="E22" s="110"/>
      <c r="F22" s="110"/>
    </row>
    <row r="23" spans="2:6" ht="15" x14ac:dyDescent="0.25">
      <c r="B23" s="110"/>
      <c r="C23" s="123" t="s">
        <v>184</v>
      </c>
      <c r="D23" s="114"/>
      <c r="E23" s="110"/>
      <c r="F23" s="110"/>
    </row>
    <row r="24" spans="2:6" ht="15" x14ac:dyDescent="0.25">
      <c r="B24" s="110"/>
      <c r="C24" s="112" t="s">
        <v>186</v>
      </c>
      <c r="D24" s="114"/>
      <c r="E24" s="110"/>
      <c r="F24" s="110"/>
    </row>
    <row r="25" spans="2:6" ht="15" x14ac:dyDescent="0.25">
      <c r="B25" s="110"/>
      <c r="C25" s="112" t="s">
        <v>191</v>
      </c>
      <c r="D25" s="114"/>
      <c r="E25" s="110"/>
      <c r="F25" s="110"/>
    </row>
    <row r="26" spans="2:6" ht="15" x14ac:dyDescent="0.2">
      <c r="B26" s="110"/>
      <c r="C26" s="112" t="s">
        <v>190</v>
      </c>
      <c r="D26" s="110"/>
      <c r="E26" s="110"/>
      <c r="F26" s="110"/>
    </row>
    <row r="27" spans="2:6" ht="15" x14ac:dyDescent="0.2">
      <c r="B27" s="110"/>
      <c r="C27" s="115"/>
      <c r="D27" s="110"/>
      <c r="E27" s="110"/>
      <c r="F27" s="110"/>
    </row>
    <row r="28" spans="2:6" x14ac:dyDescent="0.2">
      <c r="B28" s="110"/>
      <c r="C28" s="110"/>
      <c r="D28" s="110"/>
      <c r="E28" s="110"/>
      <c r="F28" s="110"/>
    </row>
    <row r="29" spans="2:6" x14ac:dyDescent="0.2">
      <c r="B29" s="110"/>
      <c r="C29" s="110"/>
      <c r="D29" s="110"/>
      <c r="E29" s="110"/>
      <c r="F29" s="110"/>
    </row>
    <row r="30" spans="2:6" x14ac:dyDescent="0.2">
      <c r="B30" s="110"/>
      <c r="C30" s="110"/>
      <c r="D30" s="110"/>
      <c r="E30" s="110"/>
      <c r="F30" s="110"/>
    </row>
    <row r="31" spans="2:6" x14ac:dyDescent="0.2">
      <c r="B31" s="110"/>
      <c r="C31" s="110"/>
      <c r="D31" s="110"/>
      <c r="E31" s="110"/>
      <c r="F31" s="110"/>
    </row>
    <row r="32" spans="2:6" x14ac:dyDescent="0.2">
      <c r="B32" s="110"/>
      <c r="C32" s="110"/>
      <c r="D32" s="110"/>
      <c r="E32" s="110"/>
      <c r="F32" s="110"/>
    </row>
    <row r="33" spans="2:6" x14ac:dyDescent="0.2">
      <c r="B33" s="110"/>
      <c r="C33" s="110"/>
      <c r="D33" s="110"/>
      <c r="E33" s="110"/>
      <c r="F33" s="110"/>
    </row>
    <row r="34" spans="2:6" x14ac:dyDescent="0.2">
      <c r="B34" s="110"/>
      <c r="C34" s="110"/>
      <c r="D34" s="110"/>
      <c r="E34" s="110"/>
      <c r="F34" s="110"/>
    </row>
    <row r="35" spans="2:6" x14ac:dyDescent="0.2">
      <c r="B35" s="110"/>
      <c r="C35" s="110"/>
      <c r="D35" s="110"/>
      <c r="E35" s="110"/>
      <c r="F35" s="110"/>
    </row>
    <row r="36" spans="2:6" x14ac:dyDescent="0.2">
      <c r="B36" s="110"/>
      <c r="C36" s="110"/>
      <c r="D36" s="110"/>
      <c r="E36" s="110"/>
      <c r="F36" s="110"/>
    </row>
    <row r="37" spans="2:6" x14ac:dyDescent="0.2">
      <c r="B37" s="110"/>
      <c r="C37" s="110"/>
      <c r="D37" s="110"/>
      <c r="E37" s="110"/>
      <c r="F37" s="110"/>
    </row>
    <row r="38" spans="2:6" x14ac:dyDescent="0.2">
      <c r="B38" s="110"/>
      <c r="C38" s="110"/>
      <c r="D38" s="110"/>
      <c r="E38" s="110"/>
      <c r="F38" s="110"/>
    </row>
    <row r="39" spans="2:6" x14ac:dyDescent="0.2">
      <c r="B39" s="110"/>
      <c r="C39" s="110"/>
      <c r="D39" s="110"/>
      <c r="E39" s="110"/>
      <c r="F39" s="110"/>
    </row>
    <row r="40" spans="2:6" x14ac:dyDescent="0.2">
      <c r="B40" s="110"/>
      <c r="C40" s="110"/>
      <c r="D40" s="110"/>
      <c r="E40" s="110"/>
      <c r="F40" s="110"/>
    </row>
    <row r="41" spans="2:6" ht="15" x14ac:dyDescent="0.25">
      <c r="B41" s="110"/>
      <c r="C41" s="116" t="s">
        <v>192</v>
      </c>
      <c r="D41" s="110"/>
      <c r="E41" s="110"/>
      <c r="F41" s="110"/>
    </row>
    <row r="42" spans="2:6" ht="15" x14ac:dyDescent="0.25">
      <c r="C42" s="116" t="s">
        <v>193</v>
      </c>
    </row>
    <row r="44" spans="2:6" ht="17.25" x14ac:dyDescent="0.2">
      <c r="C44" s="113" t="s">
        <v>194</v>
      </c>
    </row>
    <row r="45" spans="2:6" ht="15" x14ac:dyDescent="0.2">
      <c r="C45" s="112" t="s">
        <v>195</v>
      </c>
    </row>
    <row r="59" spans="3:3" ht="17.25" x14ac:dyDescent="0.2">
      <c r="C59" s="113" t="s">
        <v>196</v>
      </c>
    </row>
    <row r="60" spans="3:3" ht="15" x14ac:dyDescent="0.2">
      <c r="C60" s="112" t="s">
        <v>197</v>
      </c>
    </row>
  </sheetData>
  <sheetProtection algorithmName="SHA-512" hashValue="86olNoSW/qIlj6EX5oOvxPzfbTKhcFAxnoPOGql+DkDMpJouHLbjooXG/w43XoKRdymg3eBULVjv5JsLLr0UIg==" saltValue="i14Kdv7DFpnXWlxPUKxYhQ==" spinCount="100000" sheet="1" objects="1" scenarios="1" selectLockedCells="1" selectUnlockedCells="1"/>
  <pageMargins left="0.7" right="0.7" top="0.75" bottom="0.75" header="0.3" footer="0.3"/>
  <pageSetup orientation="portrait" r:id="rId1"/>
  <headerFooter>
    <oddFooter>&amp;L&amp;Z&amp;F    &amp;A
Utskrift: &amp;D&amp;CSidan &amp;P(&amp;N)&amp;RBLA 0217-12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G62"/>
  <sheetViews>
    <sheetView showGridLines="0" showRowColHeaders="0" view="pageLayout" zoomScaleNormal="100" workbookViewId="0">
      <selection activeCell="B8" sqref="A8:B8"/>
    </sheetView>
  </sheetViews>
  <sheetFormatPr defaultRowHeight="12.75" x14ac:dyDescent="0.2"/>
  <cols>
    <col min="1" max="1" width="16" customWidth="1"/>
    <col min="2" max="3" width="48.5703125" customWidth="1"/>
    <col min="4" max="4" width="14.140625" customWidth="1"/>
    <col min="5" max="5" width="15.7109375" customWidth="1"/>
    <col min="6" max="6" width="48.85546875" customWidth="1"/>
    <col min="8" max="8" width="9.140625" customWidth="1"/>
  </cols>
  <sheetData>
    <row r="1" spans="1:7" ht="144" customHeight="1" x14ac:dyDescent="0.2"/>
    <row r="2" spans="1:7" x14ac:dyDescent="0.2">
      <c r="B2" s="50"/>
      <c r="C2" s="50"/>
    </row>
    <row r="3" spans="1:7" ht="58.5" customHeight="1" x14ac:dyDescent="0.25">
      <c r="A3" s="16" t="s">
        <v>142</v>
      </c>
      <c r="G3" s="8" t="s">
        <v>100</v>
      </c>
    </row>
    <row r="4" spans="1:7" ht="15" x14ac:dyDescent="0.25">
      <c r="A4" s="24" t="s">
        <v>149</v>
      </c>
      <c r="B4" s="25"/>
      <c r="C4" s="25"/>
      <c r="D4" s="24"/>
      <c r="E4" s="24"/>
      <c r="F4" s="26"/>
      <c r="G4" s="8" t="s">
        <v>101</v>
      </c>
    </row>
    <row r="5" spans="1:7" ht="14.25" x14ac:dyDescent="0.2">
      <c r="A5" s="25"/>
      <c r="B5" s="25"/>
      <c r="C5" s="25"/>
      <c r="D5" s="25"/>
      <c r="E5" s="25"/>
      <c r="F5" s="25"/>
    </row>
    <row r="6" spans="1:7" ht="15" x14ac:dyDescent="0.25">
      <c r="A6" s="25"/>
      <c r="B6" s="17" t="s">
        <v>159</v>
      </c>
      <c r="C6" s="17"/>
      <c r="D6" s="24"/>
      <c r="E6" s="24"/>
      <c r="F6" s="17" t="s">
        <v>132</v>
      </c>
      <c r="G6" s="8" t="s">
        <v>102</v>
      </c>
    </row>
    <row r="7" spans="1:7" ht="15" x14ac:dyDescent="0.25">
      <c r="A7" s="27" t="s">
        <v>144</v>
      </c>
      <c r="B7" s="28"/>
      <c r="C7" s="28"/>
      <c r="D7" s="29"/>
      <c r="E7" s="27" t="s">
        <v>124</v>
      </c>
      <c r="F7" s="28"/>
      <c r="G7" s="8"/>
    </row>
    <row r="8" spans="1:7" ht="37.5" x14ac:dyDescent="0.3">
      <c r="A8" s="151" t="s">
        <v>169</v>
      </c>
      <c r="B8" s="152"/>
      <c r="C8" s="28"/>
      <c r="D8" s="29"/>
      <c r="E8" s="27"/>
      <c r="F8" s="28"/>
      <c r="G8" s="8"/>
    </row>
    <row r="9" spans="1:7" ht="15" x14ac:dyDescent="0.25">
      <c r="A9" s="30" t="s">
        <v>125</v>
      </c>
      <c r="B9" s="28"/>
      <c r="C9" s="28"/>
      <c r="D9" s="29"/>
      <c r="E9" s="30" t="s">
        <v>125</v>
      </c>
      <c r="F9" s="28"/>
      <c r="G9" s="8" t="s">
        <v>1</v>
      </c>
    </row>
    <row r="10" spans="1:7" ht="15" x14ac:dyDescent="0.25">
      <c r="A10" s="31"/>
      <c r="B10" s="28"/>
      <c r="C10" s="28"/>
      <c r="D10" s="29"/>
      <c r="E10" s="31"/>
      <c r="F10" s="122"/>
      <c r="G10" s="8" t="s">
        <v>107</v>
      </c>
    </row>
    <row r="11" spans="1:7" ht="15" x14ac:dyDescent="0.25">
      <c r="A11" s="30" t="s">
        <v>103</v>
      </c>
      <c r="B11" s="28"/>
      <c r="C11" s="28"/>
      <c r="D11" s="29"/>
      <c r="E11" s="30" t="s">
        <v>103</v>
      </c>
      <c r="F11" s="28"/>
      <c r="G11" s="8" t="s">
        <v>109</v>
      </c>
    </row>
    <row r="12" spans="1:7" ht="15" x14ac:dyDescent="0.25">
      <c r="A12" s="30" t="s">
        <v>105</v>
      </c>
      <c r="B12" s="28"/>
      <c r="C12" s="28"/>
      <c r="D12" s="29"/>
      <c r="E12" s="30" t="s">
        <v>105</v>
      </c>
      <c r="F12" s="28"/>
      <c r="G12" s="8"/>
    </row>
    <row r="13" spans="1:7" ht="15" x14ac:dyDescent="0.25">
      <c r="A13" s="30" t="s">
        <v>106</v>
      </c>
      <c r="B13" s="28"/>
      <c r="C13" s="28"/>
      <c r="D13" s="29"/>
      <c r="E13" s="30" t="s">
        <v>106</v>
      </c>
      <c r="F13" s="28"/>
      <c r="G13" s="8"/>
    </row>
    <row r="14" spans="1:7" ht="18" x14ac:dyDescent="0.35">
      <c r="A14" s="30" t="s">
        <v>108</v>
      </c>
      <c r="B14" s="28"/>
      <c r="C14" s="28"/>
      <c r="D14" s="29"/>
      <c r="E14" s="30" t="s">
        <v>108</v>
      </c>
      <c r="F14" s="28"/>
      <c r="G14" s="8" t="s">
        <v>141</v>
      </c>
    </row>
    <row r="15" spans="1:7" ht="15" x14ac:dyDescent="0.25">
      <c r="A15" s="30" t="s">
        <v>110</v>
      </c>
      <c r="B15" s="28"/>
      <c r="C15" s="28"/>
      <c r="D15" s="29"/>
      <c r="E15" s="30" t="s">
        <v>110</v>
      </c>
      <c r="F15" s="28"/>
      <c r="G15" s="8" t="s">
        <v>111</v>
      </c>
    </row>
    <row r="16" spans="1:7" ht="15" x14ac:dyDescent="0.25">
      <c r="A16" s="30"/>
      <c r="B16" s="71"/>
      <c r="C16" s="71"/>
      <c r="D16" s="29"/>
      <c r="E16" s="30"/>
      <c r="F16" s="28"/>
      <c r="G16" s="8"/>
    </row>
    <row r="17" spans="1:7" ht="15" x14ac:dyDescent="0.25">
      <c r="A17" s="30"/>
      <c r="B17" s="18" t="s">
        <v>160</v>
      </c>
      <c r="C17" s="18"/>
      <c r="D17" s="32"/>
      <c r="E17" s="33"/>
      <c r="G17" s="8" t="s">
        <v>102</v>
      </c>
    </row>
    <row r="18" spans="1:7" ht="15" x14ac:dyDescent="0.25">
      <c r="A18" s="30"/>
      <c r="B18" s="18" t="s">
        <v>166</v>
      </c>
      <c r="C18" s="18" t="s">
        <v>155</v>
      </c>
      <c r="D18" s="65"/>
      <c r="E18" s="33"/>
      <c r="F18" s="19" t="s">
        <v>170</v>
      </c>
      <c r="G18" s="8"/>
    </row>
    <row r="19" spans="1:7" ht="15" x14ac:dyDescent="0.25">
      <c r="A19" s="34" t="s">
        <v>124</v>
      </c>
      <c r="B19" s="20" t="s">
        <v>154</v>
      </c>
      <c r="C19" s="20" t="s">
        <v>167</v>
      </c>
      <c r="D19" s="29"/>
      <c r="E19" s="34" t="s">
        <v>124</v>
      </c>
      <c r="F19" s="81" t="s">
        <v>167</v>
      </c>
      <c r="G19" s="8"/>
    </row>
    <row r="20" spans="1:7" ht="15" x14ac:dyDescent="0.25">
      <c r="A20" s="30" t="s">
        <v>125</v>
      </c>
      <c r="B20" s="20" t="s">
        <v>156</v>
      </c>
      <c r="C20" s="20" t="s">
        <v>157</v>
      </c>
      <c r="D20" s="29"/>
      <c r="E20" s="30" t="s">
        <v>125</v>
      </c>
      <c r="F20" s="21" t="s">
        <v>143</v>
      </c>
      <c r="G20" s="8" t="s">
        <v>112</v>
      </c>
    </row>
    <row r="21" spans="1:7" ht="15" x14ac:dyDescent="0.25">
      <c r="A21" s="31"/>
      <c r="B21" s="20" t="s">
        <v>166</v>
      </c>
      <c r="C21" s="20" t="s">
        <v>122</v>
      </c>
      <c r="D21" s="29"/>
      <c r="E21" s="31"/>
      <c r="F21" s="20" t="s">
        <v>122</v>
      </c>
      <c r="G21" s="8" t="s">
        <v>113</v>
      </c>
    </row>
    <row r="22" spans="1:7" ht="15" x14ac:dyDescent="0.25">
      <c r="A22" s="30" t="s">
        <v>103</v>
      </c>
      <c r="B22" s="20" t="s">
        <v>145</v>
      </c>
      <c r="C22" s="20" t="s">
        <v>145</v>
      </c>
      <c r="D22" s="29"/>
      <c r="E22" s="30" t="s">
        <v>103</v>
      </c>
      <c r="F22" s="35" t="s">
        <v>104</v>
      </c>
      <c r="G22" s="8" t="s">
        <v>114</v>
      </c>
    </row>
    <row r="23" spans="1:7" ht="15" x14ac:dyDescent="0.25">
      <c r="A23" s="30" t="s">
        <v>105</v>
      </c>
      <c r="B23" s="20" t="s">
        <v>158</v>
      </c>
      <c r="C23" s="20" t="s">
        <v>127</v>
      </c>
      <c r="D23" s="29"/>
      <c r="E23" s="30" t="s">
        <v>105</v>
      </c>
      <c r="F23" s="35" t="s">
        <v>123</v>
      </c>
      <c r="G23" s="8" t="s">
        <v>102</v>
      </c>
    </row>
    <row r="24" spans="1:7" ht="15" x14ac:dyDescent="0.25">
      <c r="A24" s="30" t="s">
        <v>106</v>
      </c>
      <c r="B24" s="20" t="s">
        <v>128</v>
      </c>
      <c r="C24" s="20" t="s">
        <v>128</v>
      </c>
      <c r="D24" s="29"/>
      <c r="E24" s="30" t="s">
        <v>106</v>
      </c>
      <c r="F24" s="35" t="s">
        <v>98</v>
      </c>
      <c r="G24" s="8"/>
    </row>
    <row r="25" spans="1:7" ht="15" x14ac:dyDescent="0.25">
      <c r="A25" s="30" t="s">
        <v>108</v>
      </c>
      <c r="B25" s="80" t="s">
        <v>165</v>
      </c>
      <c r="C25" s="80" t="s">
        <v>165</v>
      </c>
      <c r="D25" s="29"/>
      <c r="E25" s="30" t="s">
        <v>108</v>
      </c>
      <c r="F25" s="69" t="s">
        <v>165</v>
      </c>
      <c r="G25" s="8" t="s">
        <v>115</v>
      </c>
    </row>
    <row r="26" spans="1:7" ht="15" x14ac:dyDescent="0.25">
      <c r="A26" s="36" t="s">
        <v>110</v>
      </c>
      <c r="B26" s="78" t="s">
        <v>163</v>
      </c>
      <c r="C26" s="82" t="s">
        <v>173</v>
      </c>
      <c r="D26" s="29"/>
      <c r="E26" s="36" t="s">
        <v>110</v>
      </c>
      <c r="F26" s="81" t="s">
        <v>168</v>
      </c>
      <c r="G26" s="8" t="s">
        <v>116</v>
      </c>
    </row>
    <row r="27" spans="1:7" ht="15" x14ac:dyDescent="0.25">
      <c r="A27" s="36"/>
      <c r="B27" s="68"/>
      <c r="C27" s="68"/>
      <c r="D27" s="29"/>
      <c r="E27" s="36"/>
      <c r="F27" s="68"/>
      <c r="G27" s="8"/>
    </row>
    <row r="28" spans="1:7" ht="25.5" customHeight="1" x14ac:dyDescent="0.25">
      <c r="A28" s="25"/>
      <c r="B28" s="25"/>
      <c r="C28" s="25"/>
      <c r="D28" s="25"/>
      <c r="E28" s="25"/>
      <c r="F28" s="25"/>
      <c r="G28" s="8" t="s">
        <v>117</v>
      </c>
    </row>
    <row r="29" spans="1:7" ht="15" x14ac:dyDescent="0.25">
      <c r="A29" s="23" t="s">
        <v>146</v>
      </c>
      <c r="B29" s="25"/>
      <c r="C29" s="25"/>
      <c r="D29" s="25"/>
      <c r="E29" s="25"/>
      <c r="F29" s="25"/>
      <c r="G29" s="7"/>
    </row>
    <row r="30" spans="1:7" ht="76.5" customHeight="1" x14ac:dyDescent="0.25">
      <c r="A30" s="131" t="s">
        <v>171</v>
      </c>
      <c r="B30" s="131"/>
      <c r="C30" s="131"/>
      <c r="D30" s="131"/>
      <c r="E30" s="131"/>
      <c r="F30" s="131"/>
      <c r="G30" s="8" t="s">
        <v>121</v>
      </c>
    </row>
    <row r="31" spans="1:7" ht="15" x14ac:dyDescent="0.25">
      <c r="A31" s="12" t="s">
        <v>152</v>
      </c>
      <c r="B31" s="37"/>
      <c r="C31" s="37"/>
      <c r="D31" s="22" t="s">
        <v>147</v>
      </c>
      <c r="E31" s="22" t="s">
        <v>138</v>
      </c>
      <c r="F31" s="26"/>
      <c r="G31" s="8"/>
    </row>
    <row r="32" spans="1:7" ht="15" x14ac:dyDescent="0.25">
      <c r="A32" s="135" t="s">
        <v>99</v>
      </c>
      <c r="B32" s="136"/>
      <c r="C32" s="66"/>
      <c r="D32" s="67" t="s">
        <v>164</v>
      </c>
      <c r="E32" s="137"/>
      <c r="F32" s="138"/>
      <c r="G32" s="7"/>
    </row>
    <row r="33" spans="1:7" ht="15" x14ac:dyDescent="0.25">
      <c r="A33" s="135" t="s">
        <v>119</v>
      </c>
      <c r="B33" s="136"/>
      <c r="C33" s="66"/>
      <c r="D33" s="38" t="s">
        <v>164</v>
      </c>
      <c r="E33" s="142"/>
      <c r="F33" s="142"/>
      <c r="G33" s="9"/>
    </row>
    <row r="34" spans="1:7" ht="15" x14ac:dyDescent="0.25">
      <c r="A34" s="143" t="s">
        <v>120</v>
      </c>
      <c r="B34" s="144"/>
      <c r="C34" s="35"/>
      <c r="D34" s="145" t="s">
        <v>139</v>
      </c>
      <c r="E34" s="146"/>
      <c r="F34" s="147"/>
      <c r="G34" s="9"/>
    </row>
    <row r="35" spans="1:7" ht="15" x14ac:dyDescent="0.25">
      <c r="A35" s="135" t="s">
        <v>126</v>
      </c>
      <c r="B35" s="136"/>
      <c r="C35" s="70"/>
      <c r="D35" s="124"/>
      <c r="E35" s="125"/>
      <c r="F35" s="126"/>
      <c r="G35" s="9"/>
    </row>
    <row r="36" spans="1:7" ht="15" x14ac:dyDescent="0.25">
      <c r="A36" s="133"/>
      <c r="B36" s="133"/>
      <c r="C36" s="65"/>
      <c r="D36" s="39"/>
      <c r="E36" s="40"/>
      <c r="F36" s="40"/>
      <c r="G36" s="9"/>
    </row>
    <row r="37" spans="1:7" ht="18.75" x14ac:dyDescent="0.3">
      <c r="A37" s="77" t="s">
        <v>161</v>
      </c>
      <c r="B37" s="72"/>
      <c r="C37" s="72"/>
      <c r="D37" s="73" t="s">
        <v>147</v>
      </c>
      <c r="E37" s="73" t="s">
        <v>138</v>
      </c>
      <c r="F37" s="74"/>
      <c r="G37" s="9"/>
    </row>
    <row r="38" spans="1:7" ht="18.75" x14ac:dyDescent="0.3">
      <c r="A38" s="75" t="s">
        <v>162</v>
      </c>
      <c r="B38" s="76"/>
      <c r="C38" s="76"/>
      <c r="D38" s="79" t="s">
        <v>164</v>
      </c>
      <c r="E38" s="127"/>
      <c r="F38" s="128"/>
      <c r="G38" s="9"/>
    </row>
    <row r="39" spans="1:7" ht="15" x14ac:dyDescent="0.25">
      <c r="A39" s="133"/>
      <c r="B39" s="133"/>
      <c r="C39" s="65"/>
      <c r="D39" s="41"/>
      <c r="E39" s="40"/>
      <c r="F39" s="40"/>
      <c r="G39" s="10" t="s">
        <v>131</v>
      </c>
    </row>
    <row r="40" spans="1:7" ht="15" x14ac:dyDescent="0.25">
      <c r="A40" s="24"/>
      <c r="B40" s="17" t="s">
        <v>172</v>
      </c>
      <c r="C40" s="17"/>
      <c r="D40" s="26"/>
      <c r="E40" s="26"/>
      <c r="F40" s="42"/>
      <c r="G40" s="10" t="s">
        <v>130</v>
      </c>
    </row>
    <row r="41" spans="1:7" ht="15" x14ac:dyDescent="0.25">
      <c r="A41" s="43" t="s">
        <v>129</v>
      </c>
      <c r="B41" s="13"/>
      <c r="C41" s="13"/>
      <c r="D41" s="26"/>
      <c r="E41" s="26"/>
      <c r="F41" s="26"/>
      <c r="G41" s="9"/>
    </row>
    <row r="42" spans="1:7" ht="15" x14ac:dyDescent="0.25">
      <c r="A42" s="32" t="s">
        <v>125</v>
      </c>
      <c r="B42" s="13"/>
      <c r="C42" s="13"/>
      <c r="D42" s="26"/>
      <c r="E42" s="26"/>
      <c r="F42" s="26"/>
      <c r="G42" s="10" t="s">
        <v>1</v>
      </c>
    </row>
    <row r="43" spans="1:7" ht="15" x14ac:dyDescent="0.25">
      <c r="A43" s="37" t="s">
        <v>125</v>
      </c>
      <c r="B43" s="13"/>
      <c r="C43" s="13"/>
      <c r="D43" s="26"/>
      <c r="E43" s="26"/>
      <c r="F43" s="26"/>
      <c r="G43" s="9" t="s">
        <v>2</v>
      </c>
    </row>
    <row r="44" spans="1:7" ht="15" x14ac:dyDescent="0.25">
      <c r="A44" s="32" t="s">
        <v>103</v>
      </c>
      <c r="B44" s="13"/>
      <c r="C44" s="13"/>
      <c r="D44" s="26"/>
      <c r="E44" s="26"/>
      <c r="F44" s="26"/>
      <c r="G44" s="9"/>
    </row>
    <row r="45" spans="1:7" ht="15" x14ac:dyDescent="0.25">
      <c r="A45" s="32" t="s">
        <v>105</v>
      </c>
      <c r="B45" s="13"/>
      <c r="C45" s="13"/>
      <c r="D45" s="26"/>
      <c r="E45" s="26"/>
      <c r="F45" s="26"/>
      <c r="G45" s="9"/>
    </row>
    <row r="46" spans="1:7" ht="15" x14ac:dyDescent="0.25">
      <c r="A46" s="32" t="s">
        <v>106</v>
      </c>
      <c r="B46" s="13"/>
      <c r="C46" s="13"/>
      <c r="D46" s="26"/>
      <c r="E46" s="26"/>
      <c r="F46" s="26"/>
      <c r="G46" s="9" t="s">
        <v>139</v>
      </c>
    </row>
    <row r="47" spans="1:7" ht="15" x14ac:dyDescent="0.25">
      <c r="A47" s="32" t="s">
        <v>108</v>
      </c>
      <c r="B47" s="13"/>
      <c r="C47" s="13"/>
      <c r="D47" s="26"/>
      <c r="E47" s="26"/>
      <c r="F47" s="26"/>
      <c r="G47" s="9" t="s">
        <v>133</v>
      </c>
    </row>
    <row r="48" spans="1:7" ht="15" x14ac:dyDescent="0.25">
      <c r="A48" s="32" t="s">
        <v>110</v>
      </c>
      <c r="B48" s="13"/>
      <c r="C48" s="13"/>
      <c r="D48" s="26"/>
      <c r="E48" s="26"/>
      <c r="F48" s="26"/>
      <c r="G48" s="9" t="s">
        <v>134</v>
      </c>
    </row>
    <row r="49" spans="1:7" ht="15" x14ac:dyDescent="0.25">
      <c r="A49" s="29" t="s">
        <v>97</v>
      </c>
      <c r="B49" s="26"/>
      <c r="C49" s="26"/>
      <c r="D49" s="26"/>
      <c r="E49" s="26"/>
      <c r="F49" s="26"/>
      <c r="G49" s="9" t="s">
        <v>118</v>
      </c>
    </row>
    <row r="50" spans="1:7" ht="15" x14ac:dyDescent="0.25">
      <c r="A50" s="29"/>
      <c r="B50" s="26"/>
      <c r="C50" s="26"/>
      <c r="D50" s="26"/>
      <c r="E50" s="26"/>
      <c r="F50" s="26"/>
    </row>
    <row r="51" spans="1:7" ht="15" x14ac:dyDescent="0.25">
      <c r="A51" s="44" t="s">
        <v>153</v>
      </c>
      <c r="B51" s="45"/>
      <c r="C51" s="45"/>
      <c r="D51" s="45"/>
      <c r="E51" s="45"/>
      <c r="F51" s="45"/>
      <c r="G51" s="9" t="s">
        <v>148</v>
      </c>
    </row>
    <row r="52" spans="1:7" ht="15" x14ac:dyDescent="0.25">
      <c r="A52" s="11" t="s">
        <v>137</v>
      </c>
      <c r="B52" s="46"/>
      <c r="C52" s="46"/>
      <c r="D52" s="134" t="s">
        <v>135</v>
      </c>
      <c r="E52" s="134"/>
      <c r="F52" s="46" t="s">
        <v>0</v>
      </c>
      <c r="G52" s="9" t="s">
        <v>118</v>
      </c>
    </row>
    <row r="53" spans="1:7" ht="15" x14ac:dyDescent="0.25">
      <c r="A53" s="117" t="s">
        <v>136</v>
      </c>
      <c r="B53" s="118"/>
      <c r="C53" s="118"/>
      <c r="D53" s="139"/>
      <c r="E53" s="140"/>
      <c r="F53" s="119"/>
    </row>
    <row r="54" spans="1:7" ht="15" x14ac:dyDescent="0.25">
      <c r="A54" s="47"/>
      <c r="B54" s="48"/>
      <c r="C54" s="48"/>
      <c r="D54" s="141"/>
      <c r="E54" s="141"/>
      <c r="F54" s="48"/>
    </row>
    <row r="55" spans="1:7" ht="15" x14ac:dyDescent="0.25">
      <c r="A55" s="129"/>
      <c r="B55" s="129"/>
      <c r="C55" s="120"/>
      <c r="D55" s="130"/>
      <c r="E55" s="130"/>
      <c r="F55" s="121"/>
    </row>
    <row r="56" spans="1:7" ht="15" x14ac:dyDescent="0.25">
      <c r="A56" s="49"/>
      <c r="B56" s="132"/>
      <c r="C56" s="132"/>
      <c r="D56" s="132"/>
      <c r="E56" s="132"/>
      <c r="F56" s="132"/>
    </row>
    <row r="57" spans="1:7" ht="15" x14ac:dyDescent="0.25">
      <c r="A57" s="49"/>
      <c r="B57" s="132"/>
      <c r="C57" s="132"/>
      <c r="D57" s="132"/>
      <c r="E57" s="132"/>
      <c r="F57" s="132"/>
    </row>
    <row r="58" spans="1:7" ht="15" x14ac:dyDescent="0.25">
      <c r="A58" s="47"/>
      <c r="B58" s="47"/>
      <c r="C58" s="47"/>
      <c r="D58" s="130"/>
      <c r="E58" s="130"/>
      <c r="F58" s="121"/>
    </row>
    <row r="59" spans="1:7" ht="15" x14ac:dyDescent="0.25">
      <c r="A59" s="47"/>
      <c r="B59" s="48"/>
      <c r="C59" s="48"/>
      <c r="D59" s="129"/>
      <c r="E59" s="129"/>
      <c r="F59" s="129"/>
    </row>
    <row r="60" spans="1:7" ht="15" x14ac:dyDescent="0.25">
      <c r="A60" s="47"/>
      <c r="B60" s="48"/>
      <c r="C60" s="48"/>
      <c r="D60" s="48"/>
      <c r="E60" s="48"/>
      <c r="F60" s="47"/>
    </row>
    <row r="61" spans="1:7" ht="15" x14ac:dyDescent="0.25">
      <c r="A61" s="48"/>
      <c r="B61" s="48"/>
      <c r="C61" s="48"/>
      <c r="D61" s="48"/>
      <c r="E61" s="48"/>
      <c r="F61" s="48"/>
    </row>
    <row r="62" spans="1:7" ht="15" x14ac:dyDescent="0.25">
      <c r="A62" s="48"/>
      <c r="B62" s="48"/>
      <c r="C62" s="48"/>
      <c r="D62" s="48"/>
      <c r="E62" s="48"/>
      <c r="F62" s="48"/>
    </row>
  </sheetData>
  <sheetProtection algorithmName="SHA-512" hashValue="hf+DtQffQ8lboN1W/bHJ7cIudxQ3rgFKNkmWIe1Ck+uUi3oANaNMyugLNveCjS4TFmLFD66AQsRRuWMd3n7qIA==" saltValue="M684cXLMu1NsZvefBXlOzQ==" spinCount="100000" sheet="1" objects="1" scenarios="1"/>
  <protectedRanges>
    <protectedRange sqref="A53:F62" name="SNP" securityDescriptor="O:WDG:WDD:(A;;CC;;;S-1-5-21-1774431583-4023024350-2099909138-118910)(A;;CC;;;S-1-5-21-1774431583-4023024350-2099909138-60057)"/>
  </protectedRanges>
  <mergeCells count="20">
    <mergeCell ref="E33:F33"/>
    <mergeCell ref="A34:B34"/>
    <mergeCell ref="D34:F34"/>
    <mergeCell ref="A35:B35"/>
    <mergeCell ref="D35:F35"/>
    <mergeCell ref="E38:F38"/>
    <mergeCell ref="D59:F59"/>
    <mergeCell ref="D58:E58"/>
    <mergeCell ref="A30:F30"/>
    <mergeCell ref="D55:E55"/>
    <mergeCell ref="B56:F57"/>
    <mergeCell ref="A36:B36"/>
    <mergeCell ref="A39:B39"/>
    <mergeCell ref="D52:E52"/>
    <mergeCell ref="A32:B32"/>
    <mergeCell ref="E32:F32"/>
    <mergeCell ref="A33:B33"/>
    <mergeCell ref="D53:E53"/>
    <mergeCell ref="D54:E54"/>
    <mergeCell ref="A55:B55"/>
  </mergeCells>
  <dataValidations count="4">
    <dataValidation type="list" allowBlank="1" showInputMessage="1" showErrorMessage="1" sqref="D33" xr:uid="{00000000-0002-0000-0100-000005000000}">
      <formula1>"Homo sapiens, Other (specify in comment), Click &amp; Select"</formula1>
    </dataValidation>
    <dataValidation type="list" allowBlank="1" showInputMessage="1" showErrorMessage="1" sqref="D34:F34" xr:uid="{00000000-0002-0000-0100-000007000000}">
      <formula1>"Destroy, Return (enter address below)"</formula1>
    </dataValidation>
    <dataValidation type="list" allowBlank="1" showInputMessage="1" showErrorMessage="1" sqref="D32" xr:uid="{D43C365B-D650-4571-B2D2-013ACE24A9E9}">
      <formula1>"EDTA plasma, serum, CSF, other (specify in comment), Click &amp; Select"</formula1>
    </dataValidation>
    <dataValidation type="list" allowBlank="1" showInputMessage="1" showErrorMessage="1" sqref="D38" xr:uid="{576A2061-5B20-41D4-8C1E-9826D4589D8C}">
      <formula1>"NO, Do not know, YES please specify, Click &amp; Select"</formula1>
    </dataValidation>
  </dataValidations>
  <hyperlinks>
    <hyperlink ref="F25" r:id="rId1" xr:uid="{231CE49F-6B43-4B2B-9974-83BB691A70A8}"/>
    <hyperlink ref="B25" r:id="rId2" xr:uid="{BA3EC29B-48F1-4ED2-A587-41004E5494AB}"/>
  </hyperlinks>
  <pageMargins left="0.78740157480314998" right="3.9370078740157501E-2" top="0.74803149606299202" bottom="0.74803149606299202" header="0.31496062992126" footer="0.31496062992126"/>
  <pageSetup paperSize="9" scale="40" orientation="portrait" r:id="rId3"/>
  <headerFooter alignWithMargins="0">
    <oddFooter>&amp;L&amp;Z&amp;F    &amp;A
Utskrift: &amp;D&amp;CSidan &amp;P(&amp;N)&amp;RBLA 0217-12</odd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amples96"/>
  <dimension ref="A1:AT5008"/>
  <sheetViews>
    <sheetView tabSelected="1" zoomScale="90" zoomScaleNormal="90" workbookViewId="0">
      <selection activeCell="J11" sqref="J11"/>
    </sheetView>
  </sheetViews>
  <sheetFormatPr defaultColWidth="9.140625" defaultRowHeight="15" x14ac:dyDescent="0.25"/>
  <cols>
    <col min="1" max="1" width="22.28515625" style="90" customWidth="1"/>
    <col min="2" max="2" width="25.140625" style="91" customWidth="1"/>
    <col min="3" max="3" width="5.7109375" style="103" hidden="1" customWidth="1"/>
    <col min="4" max="4" width="27.140625" style="64" customWidth="1"/>
    <col min="5" max="5" width="11.28515625" style="99" hidden="1" customWidth="1"/>
    <col min="6" max="6" width="16.5703125" style="52" customWidth="1"/>
    <col min="7" max="7" width="21.28515625" style="52" customWidth="1"/>
    <col min="8" max="8" width="14.85546875" style="105" customWidth="1"/>
    <col min="9" max="17" width="8" style="1" customWidth="1"/>
    <col min="18" max="19" width="8" style="2" customWidth="1"/>
    <col min="20" max="20" width="8.28515625" style="2" customWidth="1"/>
    <col min="21" max="21" width="13.28515625" style="92" customWidth="1"/>
    <col min="22" max="22" width="13" style="108" hidden="1" customWidth="1"/>
    <col min="23" max="24" width="0" style="108" hidden="1" customWidth="1"/>
    <col min="25" max="25" width="9.140625" style="108" hidden="1" customWidth="1"/>
    <col min="26" max="26" width="14.42578125" style="108" hidden="1" customWidth="1"/>
    <col min="27" max="27" width="9.7109375" style="108" hidden="1" customWidth="1"/>
    <col min="28" max="28" width="9.140625" style="108" hidden="1" customWidth="1"/>
    <col min="29" max="29" width="13" style="108" hidden="1" customWidth="1"/>
    <col min="30" max="37" width="9.140625" style="108" hidden="1" customWidth="1"/>
    <col min="38" max="38" width="9.140625" style="92" hidden="1" customWidth="1"/>
    <col min="39" max="42" width="9.140625" style="92" customWidth="1"/>
    <col min="43" max="46" width="9.140625" style="92"/>
    <col min="47" max="16384" width="9.140625" style="1"/>
  </cols>
  <sheetData>
    <row r="1" spans="1:46" ht="135" x14ac:dyDescent="0.25">
      <c r="A1" s="83" t="s">
        <v>181</v>
      </c>
      <c r="B1" s="84" t="s">
        <v>174</v>
      </c>
      <c r="C1" s="100"/>
      <c r="D1" s="84" t="s">
        <v>182</v>
      </c>
      <c r="E1" s="96"/>
      <c r="F1" s="84" t="s">
        <v>200</v>
      </c>
      <c r="G1" s="84" t="s">
        <v>175</v>
      </c>
      <c r="H1" s="107"/>
      <c r="V1" s="108" t="s">
        <v>90</v>
      </c>
      <c r="W1" s="108">
        <v>4</v>
      </c>
    </row>
    <row r="2" spans="1:46" x14ac:dyDescent="0.25">
      <c r="A2" s="85" t="s">
        <v>176</v>
      </c>
      <c r="B2" s="86" t="s">
        <v>177</v>
      </c>
      <c r="C2" s="101"/>
      <c r="D2" s="88" t="s">
        <v>178</v>
      </c>
      <c r="E2" s="97"/>
      <c r="F2" s="86" t="s">
        <v>179</v>
      </c>
      <c r="G2" s="87" t="s">
        <v>180</v>
      </c>
      <c r="V2" s="108" t="s">
        <v>91</v>
      </c>
      <c r="W2" s="108">
        <v>13</v>
      </c>
      <c r="Z2" s="108" t="s">
        <v>89</v>
      </c>
      <c r="AA2" s="108" t="s">
        <v>93</v>
      </c>
      <c r="AB2" s="108" t="s">
        <v>94</v>
      </c>
      <c r="AC2" s="108" t="s">
        <v>95</v>
      </c>
      <c r="AD2" s="108" t="e">
        <f>MATCH(AF2,AE:AE,0)</f>
        <v>#N/A</v>
      </c>
      <c r="AF2" s="108">
        <v>1</v>
      </c>
      <c r="AG2" s="108" t="s">
        <v>96</v>
      </c>
      <c r="AH2" s="108">
        <f>IF(COUNTIF(INDEX($1:$1048576,2,6):INDEX($1:$1048576,5761,6),"&lt;15")+COUNTIF(INDEX($1:$1048576,2,6):INDEX($1:$1048576,5761,6),"&gt;80")&gt;0,1,0)</f>
        <v>0</v>
      </c>
    </row>
    <row r="3" spans="1:46" ht="12.75" x14ac:dyDescent="0.2">
      <c r="A3" s="94" t="str">
        <f>IF(D3="","",CONCATENATE('Address and samples info'!$B$8," #",'Samples 96'!C3))</f>
        <v/>
      </c>
      <c r="B3" s="95" t="s">
        <v>3</v>
      </c>
      <c r="C3" s="150">
        <v>1</v>
      </c>
      <c r="D3" s="5"/>
      <c r="E3" s="98">
        <v>0.01</v>
      </c>
      <c r="F3" s="53"/>
      <c r="G3" s="51"/>
      <c r="I3" s="55" t="str">
        <f ca="1">IF(AC5=1,"Plate "&amp;TEXT(AA5+1,"0"),"")</f>
        <v/>
      </c>
      <c r="V3" s="108" t="s">
        <v>92</v>
      </c>
      <c r="W3" s="108">
        <v>86</v>
      </c>
      <c r="Z3" s="108" t="str">
        <f>IF(LEN(INDEX($1:$1048576,ROW(),4))&gt;0,INDEX($1:$1048576,ROW(),4)," ")</f>
        <v xml:space="preserve"> </v>
      </c>
      <c r="AD3" s="108" t="e">
        <f>MATCH(AF3,AE:AE,0)</f>
        <v>#N/A</v>
      </c>
      <c r="AE3" s="108" t="b">
        <f>IF(COUNTBLANK(D3)=0,A3)</f>
        <v>0</v>
      </c>
      <c r="AF3" s="108">
        <v>2</v>
      </c>
      <c r="AG3" s="108">
        <v>20</v>
      </c>
    </row>
    <row r="4" spans="1:46" s="2" customFormat="1" ht="12.75" x14ac:dyDescent="0.2">
      <c r="A4" s="94" t="str">
        <f>IF(D4="","",CONCATENATE('Address and samples info'!$B$8," #",'Samples 96'!C4))</f>
        <v/>
      </c>
      <c r="B4" s="95" t="s">
        <v>14</v>
      </c>
      <c r="C4" s="150">
        <v>1</v>
      </c>
      <c r="D4" s="5"/>
      <c r="E4" s="98">
        <v>0.01</v>
      </c>
      <c r="F4" s="53"/>
      <c r="G4" s="51"/>
      <c r="H4" s="106"/>
      <c r="I4" s="56" t="str">
        <f ca="1">IF($AC5=1,"1","")</f>
        <v/>
      </c>
      <c r="J4" s="56" t="str">
        <f ca="1">IF($AC5=1,"2","")</f>
        <v/>
      </c>
      <c r="K4" s="56" t="str">
        <f ca="1">IF($AC5=1,"3","")</f>
        <v/>
      </c>
      <c r="L4" s="56" t="str">
        <f ca="1">IF($AC5=1,"4","")</f>
        <v/>
      </c>
      <c r="M4" s="56" t="str">
        <f ca="1">IF($AC5=1,"5","")</f>
        <v/>
      </c>
      <c r="N4" s="56" t="str">
        <f ca="1">IF($AC5=1,"6","")</f>
        <v/>
      </c>
      <c r="O4" s="56" t="str">
        <f ca="1">IF($AC5=1,"7","")</f>
        <v/>
      </c>
      <c r="P4" s="56" t="str">
        <f ca="1">IF($AC5=1,"8","")</f>
        <v/>
      </c>
      <c r="Q4" s="56" t="str">
        <f ca="1">IF($AC5=1,"9","")</f>
        <v/>
      </c>
      <c r="R4" s="56" t="str">
        <f ca="1">IF($AC5=1,"10","")</f>
        <v/>
      </c>
      <c r="S4" s="56" t="str">
        <f ca="1">IF($AC5=1,"11","")</f>
        <v/>
      </c>
      <c r="T4" s="56" t="str">
        <f ca="1">IF($AC5=1,"12","")</f>
        <v/>
      </c>
      <c r="U4" s="92"/>
      <c r="V4" s="108"/>
      <c r="W4" s="108"/>
      <c r="X4" s="108"/>
      <c r="Y4" s="108"/>
      <c r="Z4" s="108" t="str">
        <f>IF(LEN(INDEX($1:$1048576,ROW(),4))&gt;0,INDEX($1:$1048576,ROW(),4)," ")</f>
        <v xml:space="preserve"> </v>
      </c>
      <c r="AA4" s="108"/>
      <c r="AB4" s="108"/>
      <c r="AC4" s="108"/>
      <c r="AD4" s="108" t="e">
        <f>MATCH(AF4,AE:AE,0)</f>
        <v>#N/A</v>
      </c>
      <c r="AE4" s="108" t="b">
        <f>IF(COUNTBLANK(D4)=0,A4)</f>
        <v>0</v>
      </c>
      <c r="AF4" s="108">
        <v>3</v>
      </c>
      <c r="AG4" s="108">
        <v>81</v>
      </c>
      <c r="AH4" s="108"/>
      <c r="AI4" s="109"/>
      <c r="AJ4" s="109"/>
      <c r="AK4" s="109"/>
      <c r="AL4" s="93"/>
      <c r="AM4" s="93"/>
      <c r="AN4" s="93"/>
      <c r="AO4" s="93"/>
      <c r="AP4" s="93"/>
      <c r="AQ4" s="92"/>
      <c r="AR4" s="92"/>
      <c r="AS4" s="92"/>
      <c r="AT4" s="92"/>
    </row>
    <row r="5" spans="1:46" s="2" customFormat="1" ht="13.5" customHeight="1" x14ac:dyDescent="0.2">
      <c r="A5" s="94" t="str">
        <f>IF(D5="","",CONCATENATE('Address and samples info'!$B$8," #",'Samples 96'!C5))</f>
        <v/>
      </c>
      <c r="B5" s="95" t="s">
        <v>25</v>
      </c>
      <c r="C5" s="150">
        <v>1</v>
      </c>
      <c r="D5" s="5"/>
      <c r="E5" s="98">
        <v>0.01</v>
      </c>
      <c r="F5" s="53"/>
      <c r="G5" s="51"/>
      <c r="H5" s="104" t="str">
        <f ca="1">IF(AC6=1,"A","")</f>
        <v/>
      </c>
      <c r="I5" s="57" t="str">
        <f ca="1">OFFSET($Z$3,ROW()-StartRow-1-$AA6*PanelHeight+$AA6*WellsInPlate+(COLUMN()-9)*8,0,1,1)</f>
        <v xml:space="preserve"> </v>
      </c>
      <c r="J5" s="57" t="str">
        <f ca="1">OFFSET($Z$3,ROW()-StartRow-1-$AA6*PanelHeight+$AA6*WellsInPlate+(COLUMN()-9)*8,0,1,1)</f>
        <v xml:space="preserve"> </v>
      </c>
      <c r="K5" s="57" t="str">
        <f ca="1">OFFSET($Z$3,ROW()-StartRow-1-$AA6*PanelHeight+$AA6*WellsInPlate+(COLUMN()-9)*8,0,1,1)</f>
        <v xml:space="preserve"> </v>
      </c>
      <c r="L5" s="57" t="str">
        <f ca="1">OFFSET($Z$3,ROW()-StartRow-1-$AA6*PanelHeight+$AA6*WellsInPlate+(COLUMN()-9)*8,0,1,1)</f>
        <v xml:space="preserve"> </v>
      </c>
      <c r="M5" s="57" t="str">
        <f ca="1">OFFSET($Z$3,ROW()-StartRow-1-$AA6*PanelHeight+$AA6*WellsInPlate+(COLUMN()-9)*8,0,1,1)</f>
        <v xml:space="preserve"> </v>
      </c>
      <c r="N5" s="57" t="str">
        <f ca="1">OFFSET($Z$3,ROW()-StartRow-1-$AA6*PanelHeight+$AA6*WellsInPlate+(COLUMN()-9)*8,0,1,1)</f>
        <v xml:space="preserve"> </v>
      </c>
      <c r="O5" s="57" t="str">
        <f ca="1">OFFSET($Z$3,ROW()-StartRow-1-$AA6*PanelHeight+$AA6*WellsInPlate+(COLUMN()-9)*8,0,1,1)</f>
        <v xml:space="preserve"> </v>
      </c>
      <c r="P5" s="57" t="str">
        <f ca="1">OFFSET($Z$3,ROW()-StartRow-1-$AA6*PanelHeight+$AA6*WellsInPlate+(COLUMN()-9)*8,0,1,1)</f>
        <v xml:space="preserve"> </v>
      </c>
      <c r="Q5" s="57" t="str">
        <f ca="1">OFFSET($Z$3,ROW()-StartRow-1-$AA6*PanelHeight+$AA6*WellsInPlate+(COLUMN()-9)*8,0,1,1)</f>
        <v xml:space="preserve"> </v>
      </c>
      <c r="R5" s="57" t="str">
        <f ca="1">OFFSET($Z$3,ROW()-StartRow-1-$AA6*PanelHeight+$AA6*WellsInPlate+(COLUMN()-9)*8,0,1,1)</f>
        <v xml:space="preserve"> </v>
      </c>
      <c r="S5" s="57" t="str">
        <f ca="1">OFFSET($Z$3,ROW()-StartRow-1-$AA6*PanelHeight+$AA6*WellsInPlate+(COLUMN()-9)*8,0,1,1)</f>
        <v xml:space="preserve"> </v>
      </c>
      <c r="T5" s="58" t="str">
        <f ca="1">IF(COUNTIF(I5:S12," ")&lt;88,"leave empty","")</f>
        <v>leave empty</v>
      </c>
      <c r="U5" s="92"/>
      <c r="V5" s="108"/>
      <c r="W5" s="108"/>
      <c r="X5" s="108"/>
      <c r="Y5" s="108"/>
      <c r="Z5" s="108" t="str">
        <f>IF(LEN(INDEX($1:$1048576,ROW(),4))&gt;0,INDEX($1:$1048576,ROW(),4)," ")</f>
        <v xml:space="preserve"> </v>
      </c>
      <c r="AA5" s="108">
        <f>CEILING((ROW()-StartRow+1)/PanelHeight,1)-1</f>
        <v>0</v>
      </c>
      <c r="AB5" s="108">
        <f ca="1">COUNTBLANK(OFFSET(INDEX($2:$1048576,2,4),AA5*WellsInPlate,0,WellsInPlate,1))</f>
        <v>86</v>
      </c>
      <c r="AC5" s="108">
        <f t="shared" ref="AC5:AC37" ca="1" si="0">IF(AB5=WellsInPlate,0,1)</f>
        <v>0</v>
      </c>
      <c r="AD5" s="108" t="e">
        <f>MATCH(AF5,AE:AE,0)</f>
        <v>#N/A</v>
      </c>
      <c r="AE5" s="108" t="b">
        <f>IF(COUNTBLANK(D5)=0,A5)</f>
        <v>0</v>
      </c>
      <c r="AF5" s="108">
        <v>4</v>
      </c>
      <c r="AG5" s="109"/>
      <c r="AH5" s="109"/>
      <c r="AI5" s="108"/>
      <c r="AJ5" s="108"/>
      <c r="AK5" s="108"/>
      <c r="AL5" s="92"/>
      <c r="AM5" s="92"/>
      <c r="AN5" s="92"/>
      <c r="AO5" s="92"/>
      <c r="AP5" s="92"/>
      <c r="AQ5" s="92"/>
      <c r="AR5" s="92"/>
      <c r="AS5" s="92"/>
      <c r="AT5" s="92"/>
    </row>
    <row r="6" spans="1:46" ht="12.75" x14ac:dyDescent="0.2">
      <c r="A6" s="94" t="str">
        <f>IF(D6="","",CONCATENATE('Address and samples info'!$B$8," #",'Samples 96'!C6))</f>
        <v/>
      </c>
      <c r="B6" s="95" t="s">
        <v>36</v>
      </c>
      <c r="C6" s="150">
        <v>1</v>
      </c>
      <c r="D6" s="5"/>
      <c r="E6" s="98">
        <v>0.01</v>
      </c>
      <c r="F6" s="53"/>
      <c r="G6" s="51"/>
      <c r="H6" s="104" t="str">
        <f ca="1">IF(AC7=1,"B","")</f>
        <v/>
      </c>
      <c r="I6" s="57" t="str">
        <f ca="1">OFFSET($Z$3,ROW()-StartRow-1-$AA7*PanelHeight+$AA7*WellsInPlate+(COLUMN()-9)*8,0,1,1)</f>
        <v xml:space="preserve"> </v>
      </c>
      <c r="J6" s="57" t="str">
        <f ca="1">OFFSET($Z$3,ROW()-StartRow-1-$AA7*PanelHeight+$AA7*WellsInPlate+(COLUMN()-9)*8,0,1,1)</f>
        <v xml:space="preserve"> </v>
      </c>
      <c r="K6" s="57" t="str">
        <f ca="1">OFFSET($Z$3,ROW()-StartRow-1-$AA7*PanelHeight+$AA7*WellsInPlate+(COLUMN()-9)*8,0,1,1)</f>
        <v xml:space="preserve"> </v>
      </c>
      <c r="L6" s="57" t="str">
        <f ca="1">OFFSET($Z$3,ROW()-StartRow-1-$AA7*PanelHeight+$AA7*WellsInPlate+(COLUMN()-9)*8,0,1,1)</f>
        <v xml:space="preserve"> </v>
      </c>
      <c r="M6" s="57" t="str">
        <f ca="1">OFFSET($Z$3,ROW()-StartRow-1-$AA7*PanelHeight+$AA7*WellsInPlate+(COLUMN()-9)*8,0,1,1)</f>
        <v xml:space="preserve"> </v>
      </c>
      <c r="N6" s="57" t="str">
        <f ca="1">OFFSET($Z$3,ROW()-StartRow-1-$AA7*PanelHeight+$AA7*WellsInPlate+(COLUMN()-9)*8,0,1,1)</f>
        <v xml:space="preserve"> </v>
      </c>
      <c r="O6" s="57" t="str">
        <f ca="1">OFFSET($Z$3,ROW()-StartRow-1-$AA7*PanelHeight+$AA7*WellsInPlate+(COLUMN()-9)*8,0,1,1)</f>
        <v xml:space="preserve"> </v>
      </c>
      <c r="P6" s="57" t="str">
        <f ca="1">OFFSET($Z$3,ROW()-StartRow-1-$AA7*PanelHeight+$AA7*WellsInPlate+(COLUMN()-9)*8,0,1,1)</f>
        <v xml:space="preserve"> </v>
      </c>
      <c r="Q6" s="57" t="str">
        <f ca="1">OFFSET($Z$3,ROW()-StartRow-1-$AA7*PanelHeight+$AA7*WellsInPlate+(COLUMN()-9)*8,0,1,1)</f>
        <v xml:space="preserve"> </v>
      </c>
      <c r="R6" s="57" t="str">
        <f ca="1">OFFSET($Z$3,ROW()-StartRow-1-$AA7*PanelHeight+$AA7*WellsInPlate+(COLUMN()-9)*8,0,1,1)</f>
        <v xml:space="preserve"> </v>
      </c>
      <c r="S6" s="57" t="str">
        <f ca="1">OFFSET($Z$3,ROW()-StartRow-1-$AA7*PanelHeight+$AA7*WellsInPlate+(COLUMN()-9)*8,0,1,1)</f>
        <v xml:space="preserve"> </v>
      </c>
      <c r="T6" s="57" t="str">
        <f ca="1">IF(T5="","","leave empty")</f>
        <v>leave empty</v>
      </c>
      <c r="Z6" s="108" t="str">
        <f>IF(LEN(INDEX($1:$1048576,ROW(),4))&gt;0,INDEX($1:$1048576,ROW(),4)," ")</f>
        <v xml:space="preserve"> </v>
      </c>
      <c r="AA6" s="108">
        <f t="shared" ref="AA6:AA37" si="1">CEILING((ROW()-StartRow+1)/PanelHeight,1)-1</f>
        <v>0</v>
      </c>
      <c r="AB6" s="108">
        <f ca="1">COUNTBLANK(OFFSET(INDEX($2:$1048576,2,4),AA6*WellsInPlate,0,WellsInPlate,1))</f>
        <v>86</v>
      </c>
      <c r="AC6" s="108">
        <f t="shared" ca="1" si="0"/>
        <v>0</v>
      </c>
      <c r="AD6" s="108" t="e">
        <f>MATCH(AF6,AE:AE,0)</f>
        <v>#N/A</v>
      </c>
      <c r="AE6" s="108" t="b">
        <f>IF(COUNTBLANK(D6)=0,A6)</f>
        <v>0</v>
      </c>
      <c r="AF6" s="108">
        <v>5</v>
      </c>
    </row>
    <row r="7" spans="1:46" ht="12.75" x14ac:dyDescent="0.2">
      <c r="A7" s="94" t="str">
        <f>IF(D7="","",CONCATENATE('Address and samples info'!$B$8," #",'Samples 96'!C7))</f>
        <v/>
      </c>
      <c r="B7" s="95" t="s">
        <v>47</v>
      </c>
      <c r="C7" s="150">
        <v>1</v>
      </c>
      <c r="D7" s="5"/>
      <c r="E7" s="98">
        <v>0.01</v>
      </c>
      <c r="F7" s="53"/>
      <c r="G7" s="53"/>
      <c r="H7" s="104" t="str">
        <f ca="1">IF(AC8=1,"C","")</f>
        <v/>
      </c>
      <c r="I7" s="57" t="str">
        <f ca="1">OFFSET($Z$3,ROW()-StartRow-1-$AA8*PanelHeight+$AA8*WellsInPlate+(COLUMN()-9)*8,0,1,1)</f>
        <v xml:space="preserve"> </v>
      </c>
      <c r="J7" s="57" t="str">
        <f ca="1">OFFSET($Z$3,ROW()-StartRow-1-$AA8*PanelHeight+$AA8*WellsInPlate+(COLUMN()-9)*8,0,1,1)</f>
        <v xml:space="preserve"> </v>
      </c>
      <c r="K7" s="57" t="str">
        <f ca="1">OFFSET($Z$3,ROW()-StartRow-1-$AA8*PanelHeight+$AA8*WellsInPlate+(COLUMN()-9)*8,0,1,1)</f>
        <v xml:space="preserve"> </v>
      </c>
      <c r="L7" s="57" t="str">
        <f ca="1">OFFSET($Z$3,ROW()-StartRow-1-$AA8*PanelHeight+$AA8*WellsInPlate+(COLUMN()-9)*8,0,1,1)</f>
        <v xml:space="preserve"> </v>
      </c>
      <c r="M7" s="57" t="str">
        <f ca="1">OFFSET($Z$3,ROW()-StartRow-1-$AA8*PanelHeight+$AA8*WellsInPlate+(COLUMN()-9)*8,0,1,1)</f>
        <v xml:space="preserve"> </v>
      </c>
      <c r="N7" s="57" t="str">
        <f ca="1">OFFSET($Z$3,ROW()-StartRow-1-$AA8*PanelHeight+$AA8*WellsInPlate+(COLUMN()-9)*8,0,1,1)</f>
        <v xml:space="preserve"> </v>
      </c>
      <c r="O7" s="57" t="str">
        <f ca="1">OFFSET($Z$3,ROW()-StartRow-1-$AA8*PanelHeight+$AA8*WellsInPlate+(COLUMN()-9)*8,0,1,1)</f>
        <v xml:space="preserve"> </v>
      </c>
      <c r="P7" s="57" t="str">
        <f ca="1">OFFSET($Z$3,ROW()-StartRow-1-$AA8*PanelHeight+$AA8*WellsInPlate+(COLUMN()-9)*8,0,1,1)</f>
        <v xml:space="preserve"> </v>
      </c>
      <c r="Q7" s="57" t="str">
        <f ca="1">OFFSET($Z$3,ROW()-StartRow-1-$AA8*PanelHeight+$AA8*WellsInPlate+(COLUMN()-9)*8,0,1,1)</f>
        <v xml:space="preserve"> </v>
      </c>
      <c r="R7" s="57" t="str">
        <f ca="1">OFFSET($Z$3,ROW()-StartRow-1-$AA8*PanelHeight+$AA8*WellsInPlate+(COLUMN()-9)*8,0,1,1)</f>
        <v xml:space="preserve"> </v>
      </c>
      <c r="S7" s="57" t="str">
        <f ca="1">OFFSET($Z$3,ROW()-StartRow-1-$AA8*PanelHeight+$AA8*WellsInPlate+(COLUMN()-9)*8,0,1,1)</f>
        <v xml:space="preserve"> </v>
      </c>
      <c r="T7" s="57" t="str">
        <f t="shared" ref="S7:T12" ca="1" si="2">IF(T6="","","leave empty")</f>
        <v>leave empty</v>
      </c>
      <c r="Z7" s="108" t="str">
        <f>IF(LEN(INDEX($1:$1048576,ROW(),4))&gt;0,INDEX($1:$1048576,ROW(),4)," ")</f>
        <v xml:space="preserve"> </v>
      </c>
      <c r="AA7" s="108">
        <f t="shared" si="1"/>
        <v>0</v>
      </c>
      <c r="AB7" s="108">
        <f ca="1">COUNTBLANK(OFFSET(INDEX($2:$1048576,2,4),AA7*WellsInPlate,0,WellsInPlate,1))</f>
        <v>86</v>
      </c>
      <c r="AC7" s="108">
        <f t="shared" ca="1" si="0"/>
        <v>0</v>
      </c>
      <c r="AD7" s="108" t="e">
        <f>MATCH(AF7,AE:AE,0)</f>
        <v>#N/A</v>
      </c>
      <c r="AE7" s="108" t="b">
        <f>IF(COUNTBLANK(D7)=0,A7)</f>
        <v>0</v>
      </c>
      <c r="AF7" s="108">
        <v>6</v>
      </c>
    </row>
    <row r="8" spans="1:46" ht="12.75" x14ac:dyDescent="0.2">
      <c r="A8" s="94" t="str">
        <f>IF(D8="","",CONCATENATE('Address and samples info'!$B$8," #",'Samples 96'!C8))</f>
        <v/>
      </c>
      <c r="B8" s="95" t="s">
        <v>58</v>
      </c>
      <c r="C8" s="150">
        <v>1</v>
      </c>
      <c r="D8" s="5"/>
      <c r="E8" s="98">
        <v>0.01</v>
      </c>
      <c r="F8" s="53"/>
      <c r="G8" s="51"/>
      <c r="H8" s="104" t="str">
        <f ca="1">IF(AC9=1,"D","")</f>
        <v/>
      </c>
      <c r="I8" s="57" t="str">
        <f ca="1">OFFSET($Z$3,ROW()-StartRow-1-$AA9*PanelHeight+$AA9*WellsInPlate+(COLUMN()-9)*8,0,1,1)</f>
        <v xml:space="preserve"> </v>
      </c>
      <c r="J8" s="57" t="str">
        <f ca="1">OFFSET($Z$3,ROW()-StartRow-1-$AA9*PanelHeight+$AA9*WellsInPlate+(COLUMN()-9)*8,0,1,1)</f>
        <v xml:space="preserve"> </v>
      </c>
      <c r="K8" s="57" t="str">
        <f ca="1">OFFSET($Z$3,ROW()-StartRow-1-$AA9*PanelHeight+$AA9*WellsInPlate+(COLUMN()-9)*8,0,1,1)</f>
        <v xml:space="preserve"> </v>
      </c>
      <c r="L8" s="57" t="str">
        <f ca="1">OFFSET($Z$3,ROW()-StartRow-1-$AA9*PanelHeight+$AA9*WellsInPlate+(COLUMN()-9)*8,0,1,1)</f>
        <v xml:space="preserve"> </v>
      </c>
      <c r="M8" s="57" t="str">
        <f ca="1">OFFSET($Z$3,ROW()-StartRow-1-$AA9*PanelHeight+$AA9*WellsInPlate+(COLUMN()-9)*8,0,1,1)</f>
        <v xml:space="preserve"> </v>
      </c>
      <c r="N8" s="57" t="str">
        <f ca="1">OFFSET($Z$3,ROW()-StartRow-1-$AA9*PanelHeight+$AA9*WellsInPlate+(COLUMN()-9)*8,0,1,1)</f>
        <v xml:space="preserve"> </v>
      </c>
      <c r="O8" s="57" t="str">
        <f ca="1">OFFSET($Z$3,ROW()-StartRow-1-$AA9*PanelHeight+$AA9*WellsInPlate+(COLUMN()-9)*8,0,1,1)</f>
        <v xml:space="preserve"> </v>
      </c>
      <c r="P8" s="57" t="str">
        <f ca="1">OFFSET($Z$3,ROW()-StartRow-1-$AA9*PanelHeight+$AA9*WellsInPlate+(COLUMN()-9)*8,0,1,1)</f>
        <v xml:space="preserve"> </v>
      </c>
      <c r="Q8" s="57" t="str">
        <f ca="1">OFFSET($Z$3,ROW()-StartRow-1-$AA9*PanelHeight+$AA9*WellsInPlate+(COLUMN()-9)*8,0,1,1)</f>
        <v xml:space="preserve"> </v>
      </c>
      <c r="R8" s="57" t="str">
        <f ca="1">OFFSET($Z$3,ROW()-StartRow-1-$AA9*PanelHeight+$AA9*WellsInPlate+(COLUMN()-9)*8,0,1,1)</f>
        <v xml:space="preserve"> </v>
      </c>
      <c r="S8" s="57" t="str">
        <f ca="1">OFFSET($Z$3,ROW()-StartRow-1-$AA9*PanelHeight+$AA9*WellsInPlate+(COLUMN()-9)*8,0,1,1)</f>
        <v xml:space="preserve"> </v>
      </c>
      <c r="T8" s="57" t="str">
        <f t="shared" ca="1" si="2"/>
        <v>leave empty</v>
      </c>
      <c r="Z8" s="108" t="str">
        <f>IF(LEN(INDEX($1:$1048576,ROW(),4))&gt;0,INDEX($1:$1048576,ROW(),4)," ")</f>
        <v xml:space="preserve"> </v>
      </c>
      <c r="AA8" s="108">
        <f t="shared" si="1"/>
        <v>0</v>
      </c>
      <c r="AB8" s="108">
        <f ca="1">COUNTBLANK(OFFSET(INDEX($2:$1048576,2,4),AA8*WellsInPlate,0,WellsInPlate,1))</f>
        <v>86</v>
      </c>
      <c r="AC8" s="108">
        <f t="shared" ca="1" si="0"/>
        <v>0</v>
      </c>
      <c r="AD8" s="108" t="e">
        <f>MATCH(AF8,AE:AE,0)</f>
        <v>#N/A</v>
      </c>
      <c r="AE8" s="108" t="b">
        <f>IF(COUNTBLANK(D8)=0,A8)</f>
        <v>0</v>
      </c>
      <c r="AF8" s="108">
        <v>7</v>
      </c>
    </row>
    <row r="9" spans="1:46" ht="12.75" x14ac:dyDescent="0.2">
      <c r="A9" s="94" t="str">
        <f>IF(D9="","",CONCATENATE('Address and samples info'!$B$8," #",'Samples 96'!C9))</f>
        <v/>
      </c>
      <c r="B9" s="95" t="s">
        <v>69</v>
      </c>
      <c r="C9" s="150">
        <v>1</v>
      </c>
      <c r="D9" s="5"/>
      <c r="E9" s="98">
        <v>0.01</v>
      </c>
      <c r="F9" s="53"/>
      <c r="G9" s="51"/>
      <c r="H9" s="104" t="str">
        <f ca="1">IF(AC10=1,"E","")</f>
        <v/>
      </c>
      <c r="I9" s="57" t="str">
        <f ca="1">OFFSET($Z$3,ROW()-StartRow-1-$AA10*PanelHeight+$AA10*WellsInPlate+(COLUMN()-9)*8,0,1,1)</f>
        <v xml:space="preserve"> </v>
      </c>
      <c r="J9" s="57" t="str">
        <f ca="1">OFFSET($Z$3,ROW()-StartRow-1-$AA10*PanelHeight+$AA10*WellsInPlate+(COLUMN()-9)*8,0,1,1)</f>
        <v xml:space="preserve"> </v>
      </c>
      <c r="K9" s="57" t="str">
        <f ca="1">OFFSET($Z$3,ROW()-StartRow-1-$AA10*PanelHeight+$AA10*WellsInPlate+(COLUMN()-9)*8,0,1,1)</f>
        <v xml:space="preserve"> </v>
      </c>
      <c r="L9" s="57" t="str">
        <f ca="1">OFFSET($Z$3,ROW()-StartRow-1-$AA10*PanelHeight+$AA10*WellsInPlate+(COLUMN()-9)*8,0,1,1)</f>
        <v xml:space="preserve"> </v>
      </c>
      <c r="M9" s="57" t="str">
        <f ca="1">OFFSET($Z$3,ROW()-StartRow-1-$AA10*PanelHeight+$AA10*WellsInPlate+(COLUMN()-9)*8,0,1,1)</f>
        <v xml:space="preserve"> </v>
      </c>
      <c r="N9" s="57" t="str">
        <f ca="1">OFFSET($Z$3,ROW()-StartRow-1-$AA10*PanelHeight+$AA10*WellsInPlate+(COLUMN()-9)*8,0,1,1)</f>
        <v xml:space="preserve"> </v>
      </c>
      <c r="O9" s="57" t="str">
        <f ca="1">OFFSET($Z$3,ROW()-StartRow-1-$AA10*PanelHeight+$AA10*WellsInPlate+(COLUMN()-9)*8,0,1,1)</f>
        <v xml:space="preserve"> </v>
      </c>
      <c r="P9" s="57" t="str">
        <f ca="1">OFFSET($Z$3,ROW()-StartRow-1-$AA10*PanelHeight+$AA10*WellsInPlate+(COLUMN()-9)*8,0,1,1)</f>
        <v xml:space="preserve"> </v>
      </c>
      <c r="Q9" s="57" t="str">
        <f ca="1">OFFSET($Z$3,ROW()-StartRow-1-$AA10*PanelHeight+$AA10*WellsInPlate+(COLUMN()-9)*8,0,1,1)</f>
        <v xml:space="preserve"> </v>
      </c>
      <c r="R9" s="57" t="str">
        <f ca="1">OFFSET($Z$3,ROW()-StartRow-1-$AA10*PanelHeight+$AA10*WellsInPlate+(COLUMN()-9)*8,0,1,1)</f>
        <v xml:space="preserve"> </v>
      </c>
      <c r="S9" s="57" t="str">
        <f ca="1">OFFSET($Z$3,ROW()-StartRow-1-$AA10*PanelHeight+$AA10*WellsInPlate+(COLUMN()-9)*8,0,1,1)</f>
        <v xml:space="preserve"> </v>
      </c>
      <c r="T9" s="57" t="str">
        <f t="shared" ca="1" si="2"/>
        <v>leave empty</v>
      </c>
      <c r="Z9" s="108" t="str">
        <f>IF(LEN(INDEX($1:$1048576,ROW(),4))&gt;0,INDEX($1:$1048576,ROW(),4)," ")</f>
        <v xml:space="preserve"> </v>
      </c>
      <c r="AA9" s="108">
        <f t="shared" si="1"/>
        <v>0</v>
      </c>
      <c r="AB9" s="108">
        <f ca="1">COUNTBLANK(OFFSET(INDEX($2:$1048576,2,4),AA9*WellsInPlate,0,WellsInPlate,1))</f>
        <v>86</v>
      </c>
      <c r="AC9" s="108">
        <f t="shared" ca="1" si="0"/>
        <v>0</v>
      </c>
      <c r="AD9" s="108" t="e">
        <f>MATCH(AF9,AE:AE,0)</f>
        <v>#N/A</v>
      </c>
      <c r="AE9" s="108" t="b">
        <f>IF(COUNTBLANK(D9)=0,A9)</f>
        <v>0</v>
      </c>
      <c r="AF9" s="108">
        <v>8</v>
      </c>
    </row>
    <row r="10" spans="1:46" ht="12.75" x14ac:dyDescent="0.2">
      <c r="A10" s="94" t="str">
        <f>IF(D10="","",CONCATENATE('Address and samples info'!$B$8," #",'Samples 96'!C10))</f>
        <v/>
      </c>
      <c r="B10" s="95" t="s">
        <v>79</v>
      </c>
      <c r="C10" s="150">
        <v>1</v>
      </c>
      <c r="D10" s="5"/>
      <c r="E10" s="98">
        <v>0.01</v>
      </c>
      <c r="F10" s="53"/>
      <c r="G10" s="51"/>
      <c r="H10" s="104" t="str">
        <f ca="1">IF(AC11=1,"F","")</f>
        <v/>
      </c>
      <c r="I10" s="57" t="str">
        <f ca="1">OFFSET($Z$3,ROW()-StartRow-1-$AA11*PanelHeight+$AA11*WellsInPlate+(COLUMN()-9)*8,0,1,1)</f>
        <v xml:space="preserve"> </v>
      </c>
      <c r="J10" s="57" t="str">
        <f ca="1">OFFSET($Z$3,ROW()-StartRow-1-$AA11*PanelHeight+$AA11*WellsInPlate+(COLUMN()-9)*8,0,1,1)</f>
        <v xml:space="preserve"> </v>
      </c>
      <c r="K10" s="57" t="str">
        <f ca="1">OFFSET($Z$3,ROW()-StartRow-1-$AA11*PanelHeight+$AA11*WellsInPlate+(COLUMN()-9)*8,0,1,1)</f>
        <v xml:space="preserve"> </v>
      </c>
      <c r="L10" s="57" t="str">
        <f ca="1">OFFSET($Z$3,ROW()-StartRow-1-$AA11*PanelHeight+$AA11*WellsInPlate+(COLUMN()-9)*8,0,1,1)</f>
        <v xml:space="preserve"> </v>
      </c>
      <c r="M10" s="57" t="str">
        <f ca="1">OFFSET($Z$3,ROW()-StartRow-1-$AA11*PanelHeight+$AA11*WellsInPlate+(COLUMN()-9)*8,0,1,1)</f>
        <v xml:space="preserve"> </v>
      </c>
      <c r="N10" s="57" t="str">
        <f ca="1">OFFSET($Z$3,ROW()-StartRow-1-$AA11*PanelHeight+$AA11*WellsInPlate+(COLUMN()-9)*8,0,1,1)</f>
        <v xml:space="preserve"> </v>
      </c>
      <c r="O10" s="57" t="str">
        <f ca="1">OFFSET($Z$3,ROW()-StartRow-1-$AA11*PanelHeight+$AA11*WellsInPlate+(COLUMN()-9)*8,0,1,1)</f>
        <v xml:space="preserve"> </v>
      </c>
      <c r="P10" s="57" t="str">
        <f ca="1">OFFSET($Z$3,ROW()-StartRow-1-$AA11*PanelHeight+$AA11*WellsInPlate+(COLUMN()-9)*8,0,1,1)</f>
        <v xml:space="preserve"> </v>
      </c>
      <c r="Q10" s="57" t="str">
        <f ca="1">OFFSET($Z$3,ROW()-StartRow-1-$AA11*PanelHeight+$AA11*WellsInPlate+(COLUMN()-9)*8,0,1,1)</f>
        <v xml:space="preserve"> </v>
      </c>
      <c r="R10" s="57" t="str">
        <f ca="1">OFFSET($Z$3,ROW()-StartRow-1-$AA11*PanelHeight+$AA11*WellsInPlate+(COLUMN()-9)*8,0,1,1)</f>
        <v xml:space="preserve"> </v>
      </c>
      <c r="S10" s="57" t="str">
        <f ca="1">OFFSET($Z$3,ROW()-StartRow-1-$AA11*PanelHeight+$AA11*WellsInPlate+(COLUMN()-9)*8,0,1,1)</f>
        <v xml:space="preserve"> </v>
      </c>
      <c r="T10" s="57" t="str">
        <f ca="1">IF(T9="","","leave empty")</f>
        <v>leave empty</v>
      </c>
      <c r="Z10" s="108" t="str">
        <f>IF(LEN(INDEX($1:$1048576,ROW(),4))&gt;0,INDEX($1:$1048576,ROW(),4)," ")</f>
        <v xml:space="preserve"> </v>
      </c>
      <c r="AA10" s="108">
        <f t="shared" si="1"/>
        <v>0</v>
      </c>
      <c r="AB10" s="108">
        <f ca="1">COUNTBLANK(OFFSET(INDEX($2:$1048576,2,4),AA10*WellsInPlate,0,WellsInPlate,1))</f>
        <v>86</v>
      </c>
      <c r="AC10" s="108">
        <f t="shared" ca="1" si="0"/>
        <v>0</v>
      </c>
      <c r="AD10" s="108" t="e">
        <f>MATCH(AF10,AE:AE,0)</f>
        <v>#N/A</v>
      </c>
      <c r="AE10" s="108" t="b">
        <f>IF(COUNTBLANK(D10)=0,A10)</f>
        <v>0</v>
      </c>
      <c r="AF10" s="108">
        <v>9</v>
      </c>
    </row>
    <row r="11" spans="1:46" ht="12.75" x14ac:dyDescent="0.2">
      <c r="A11" s="94" t="str">
        <f>IF(D11="","",CONCATENATE('Address and samples info'!$B$8," #",'Samples 96'!C11))</f>
        <v/>
      </c>
      <c r="B11" s="95" t="s">
        <v>4</v>
      </c>
      <c r="C11" s="150">
        <v>1</v>
      </c>
      <c r="D11" s="5"/>
      <c r="E11" s="98">
        <v>0.01</v>
      </c>
      <c r="F11" s="53"/>
      <c r="G11" s="51"/>
      <c r="H11" s="104" t="str">
        <f ca="1">IF(AC12=1,"G","")</f>
        <v/>
      </c>
      <c r="I11" s="57" t="str">
        <f ca="1">OFFSET($Z$3,ROW()-StartRow-1-$AA12*PanelHeight+$AA12*WellsInPlate+(COLUMN()-9)*8,0,1,1)</f>
        <v xml:space="preserve"> </v>
      </c>
      <c r="J11" s="57" t="str">
        <f ca="1">OFFSET($Z$3,ROW()-StartRow-1-$AA12*PanelHeight+$AA12*WellsInPlate+(COLUMN()-9)*8,0,1,1)</f>
        <v xml:space="preserve"> </v>
      </c>
      <c r="K11" s="57" t="str">
        <f ca="1">OFFSET($Z$3,ROW()-StartRow-1-$AA12*PanelHeight+$AA12*WellsInPlate+(COLUMN()-9)*8,0,1,1)</f>
        <v xml:space="preserve"> </v>
      </c>
      <c r="L11" s="57" t="str">
        <f ca="1">OFFSET($Z$3,ROW()-StartRow-1-$AA12*PanelHeight+$AA12*WellsInPlate+(COLUMN()-9)*8,0,1,1)</f>
        <v xml:space="preserve"> </v>
      </c>
      <c r="M11" s="57" t="str">
        <f ca="1">OFFSET($Z$3,ROW()-StartRow-1-$AA12*PanelHeight+$AA12*WellsInPlate+(COLUMN()-9)*8,0,1,1)</f>
        <v xml:space="preserve"> </v>
      </c>
      <c r="N11" s="57" t="str">
        <f ca="1">OFFSET($Z$3,ROW()-StartRow-1-$AA12*PanelHeight+$AA12*WellsInPlate+(COLUMN()-9)*8,0,1,1)</f>
        <v xml:space="preserve"> </v>
      </c>
      <c r="O11" s="57" t="str">
        <f ca="1">OFFSET($Z$3,ROW()-StartRow-1-$AA12*PanelHeight+$AA12*WellsInPlate+(COLUMN()-9)*8,0,1,1)</f>
        <v xml:space="preserve"> </v>
      </c>
      <c r="P11" s="57" t="str">
        <f ca="1">OFFSET($Z$3,ROW()-StartRow-1-$AA12*PanelHeight+$AA12*WellsInPlate+(COLUMN()-9)*8,0,1,1)</f>
        <v xml:space="preserve"> </v>
      </c>
      <c r="Q11" s="57" t="str">
        <f ca="1">OFFSET($Z$3,ROW()-StartRow-1-$AA12*PanelHeight+$AA12*WellsInPlate+(COLUMN()-9)*8,0,1,1)</f>
        <v xml:space="preserve"> </v>
      </c>
      <c r="R11" s="57" t="str">
        <f ca="1">OFFSET($Z$3,ROW()-StartRow-1-$AA12*PanelHeight+$AA12*WellsInPlate+(COLUMN()-9)*8,0,1,1)</f>
        <v xml:space="preserve"> </v>
      </c>
      <c r="S11" s="57" t="str">
        <f ca="1">IF(S10="","","leave empty")</f>
        <v>leave empty</v>
      </c>
      <c r="T11" s="57" t="str">
        <f t="shared" ca="1" si="2"/>
        <v>leave empty</v>
      </c>
      <c r="Z11" s="108" t="str">
        <f>IF(LEN(INDEX($1:$1048576,ROW(),4))&gt;0,INDEX($1:$1048576,ROW(),4)," ")</f>
        <v xml:space="preserve"> </v>
      </c>
      <c r="AA11" s="108">
        <f t="shared" si="1"/>
        <v>0</v>
      </c>
      <c r="AB11" s="108">
        <f ca="1">COUNTBLANK(OFFSET(INDEX($2:$1048576,2,4),AA11*WellsInPlate,0,WellsInPlate,1))</f>
        <v>86</v>
      </c>
      <c r="AC11" s="108">
        <f t="shared" ca="1" si="0"/>
        <v>0</v>
      </c>
      <c r="AD11" s="108" t="e">
        <f>MATCH(AF11,AE:AE,0)</f>
        <v>#N/A</v>
      </c>
      <c r="AE11" s="108" t="b">
        <f>IF(COUNTBLANK(D11)=0,A11)</f>
        <v>0</v>
      </c>
      <c r="AF11" s="108">
        <v>10</v>
      </c>
    </row>
    <row r="12" spans="1:46" ht="12.75" x14ac:dyDescent="0.2">
      <c r="A12" s="94" t="str">
        <f>IF(D12="","",CONCATENATE('Address and samples info'!$B$8," #",'Samples 96'!C12))</f>
        <v/>
      </c>
      <c r="B12" s="95" t="s">
        <v>15</v>
      </c>
      <c r="C12" s="150">
        <v>1</v>
      </c>
      <c r="D12" s="5"/>
      <c r="E12" s="98">
        <v>0.01</v>
      </c>
      <c r="F12" s="53"/>
      <c r="G12" s="54"/>
      <c r="H12" s="104" t="str">
        <f ca="1">IF(AC13=1,"H","")</f>
        <v/>
      </c>
      <c r="I12" s="57" t="str">
        <f ca="1">OFFSET($Z$3,ROW()-StartRow-1-$AA13*PanelHeight+$AA13*WellsInPlate+(COLUMN()-9)*8,0,1,1)</f>
        <v xml:space="preserve"> </v>
      </c>
      <c r="J12" s="57" t="str">
        <f ca="1">OFFSET($Z$3,ROW()-StartRow-1-$AA13*PanelHeight+$AA13*WellsInPlate+(COLUMN()-9)*8,0,1,1)</f>
        <v xml:space="preserve"> </v>
      </c>
      <c r="K12" s="57" t="str">
        <f ca="1">OFFSET($Z$3,ROW()-StartRow-1-$AA13*PanelHeight+$AA13*WellsInPlate+(COLUMN()-9)*8,0,1,1)</f>
        <v xml:space="preserve"> </v>
      </c>
      <c r="L12" s="57" t="str">
        <f ca="1">OFFSET($Z$3,ROW()-StartRow-1-$AA13*PanelHeight+$AA13*WellsInPlate+(COLUMN()-9)*8,0,1,1)</f>
        <v xml:space="preserve"> </v>
      </c>
      <c r="M12" s="57" t="str">
        <f ca="1">OFFSET($Z$3,ROW()-StartRow-1-$AA13*PanelHeight+$AA13*WellsInPlate+(COLUMN()-9)*8,0,1,1)</f>
        <v xml:space="preserve"> </v>
      </c>
      <c r="N12" s="57" t="str">
        <f ca="1">OFFSET($Z$3,ROW()-StartRow-1-$AA13*PanelHeight+$AA13*WellsInPlate+(COLUMN()-9)*8,0,1,1)</f>
        <v xml:space="preserve"> </v>
      </c>
      <c r="O12" s="57" t="str">
        <f ca="1">OFFSET($Z$3,ROW()-StartRow-1-$AA13*PanelHeight+$AA13*WellsInPlate+(COLUMN()-9)*8,0,1,1)</f>
        <v xml:space="preserve"> </v>
      </c>
      <c r="P12" s="57" t="str">
        <f ca="1">OFFSET($Z$3,ROW()-StartRow-1-$AA13*PanelHeight+$AA13*WellsInPlate+(COLUMN()-9)*8,0,1,1)</f>
        <v xml:space="preserve"> </v>
      </c>
      <c r="Q12" s="57" t="str">
        <f ca="1">OFFSET($Z$3,ROW()-StartRow-1-$AA13*PanelHeight+$AA13*WellsInPlate+(COLUMN()-9)*8,0,1,1)</f>
        <v xml:space="preserve"> </v>
      </c>
      <c r="R12" s="57" t="str">
        <f ca="1">OFFSET($Z$3,ROW()-StartRow-1-$AA13*PanelHeight+$AA13*WellsInPlate+(COLUMN()-9)*8,0,1,1)</f>
        <v xml:space="preserve"> </v>
      </c>
      <c r="S12" s="57" t="str">
        <f t="shared" ca="1" si="2"/>
        <v>leave empty</v>
      </c>
      <c r="T12" s="57" t="str">
        <f t="shared" ca="1" si="2"/>
        <v>leave empty</v>
      </c>
      <c r="Z12" s="108" t="str">
        <f>IF(LEN(INDEX($1:$1048576,ROW(),4))&gt;0,INDEX($1:$1048576,ROW(),4)," ")</f>
        <v xml:space="preserve"> </v>
      </c>
      <c r="AA12" s="108">
        <f t="shared" si="1"/>
        <v>0</v>
      </c>
      <c r="AB12" s="108">
        <f ca="1">COUNTBLANK(OFFSET(INDEX($2:$1048576,2,4),AA12*WellsInPlate,0,WellsInPlate,1))</f>
        <v>86</v>
      </c>
      <c r="AC12" s="108">
        <f t="shared" ca="1" si="0"/>
        <v>0</v>
      </c>
      <c r="AD12" s="108" t="e">
        <f>MATCH(AF12,AE:AE,0)</f>
        <v>#N/A</v>
      </c>
      <c r="AE12" s="108" t="b">
        <f>IF(COUNTBLANK(D12)=0,A12)</f>
        <v>0</v>
      </c>
      <c r="AF12" s="108">
        <v>11</v>
      </c>
    </row>
    <row r="13" spans="1:46" ht="12.75" x14ac:dyDescent="0.2">
      <c r="A13" s="94" t="str">
        <f>IF(D13="","",CONCATENATE('Address and samples info'!$B$8," #",'Samples 96'!C13))</f>
        <v/>
      </c>
      <c r="B13" s="95" t="s">
        <v>26</v>
      </c>
      <c r="C13" s="150">
        <v>1</v>
      </c>
      <c r="D13" s="5"/>
      <c r="E13" s="98">
        <v>0.01</v>
      </c>
      <c r="F13" s="53"/>
      <c r="G13" s="51"/>
      <c r="Z13" s="108" t="str">
        <f>IF(LEN(INDEX($1:$1048576,ROW(),4))&gt;0,INDEX($1:$1048576,ROW(),4)," ")</f>
        <v xml:space="preserve"> </v>
      </c>
      <c r="AA13" s="108">
        <f t="shared" si="1"/>
        <v>0</v>
      </c>
      <c r="AB13" s="108">
        <f ca="1">COUNTBLANK(OFFSET(INDEX($2:$1048576,2,4),AA13*WellsInPlate,0,WellsInPlate,1))</f>
        <v>86</v>
      </c>
      <c r="AC13" s="108">
        <f t="shared" ca="1" si="0"/>
        <v>0</v>
      </c>
      <c r="AD13" s="108" t="e">
        <f>MATCH(AF13,AE:AE,0)</f>
        <v>#N/A</v>
      </c>
      <c r="AE13" s="108" t="b">
        <f>IF(COUNTBLANK(D13)=0,A13)</f>
        <v>0</v>
      </c>
      <c r="AF13" s="108">
        <v>12</v>
      </c>
    </row>
    <row r="14" spans="1:46" ht="12.75" x14ac:dyDescent="0.2">
      <c r="A14" s="94" t="str">
        <f>IF(D14="","",CONCATENATE('Address and samples info'!$B$8," #",'Samples 96'!C14))</f>
        <v/>
      </c>
      <c r="B14" s="95" t="s">
        <v>37</v>
      </c>
      <c r="C14" s="150">
        <v>1</v>
      </c>
      <c r="D14" s="5"/>
      <c r="E14" s="98">
        <v>0.01</v>
      </c>
      <c r="F14" s="53"/>
      <c r="G14" s="51"/>
      <c r="Z14" s="108" t="str">
        <f>IF(LEN(INDEX($1:$1048576,ROW(),4))&gt;0,INDEX($1:$1048576,ROW(),4)," ")</f>
        <v xml:space="preserve"> </v>
      </c>
      <c r="AA14" s="108">
        <f t="shared" si="1"/>
        <v>0</v>
      </c>
      <c r="AB14" s="108">
        <f ca="1">COUNTBLANK(OFFSET(INDEX($2:$1048576,2,4),AA14*WellsInPlate,0,WellsInPlate,1))</f>
        <v>86</v>
      </c>
      <c r="AC14" s="108">
        <f t="shared" ca="1" si="0"/>
        <v>0</v>
      </c>
      <c r="AD14" s="108" t="e">
        <f>MATCH(AF14,AE:AE,0)</f>
        <v>#N/A</v>
      </c>
      <c r="AE14" s="108" t="b">
        <f>IF(COUNTBLANK(D14)=0,A14)</f>
        <v>0</v>
      </c>
      <c r="AF14" s="108">
        <v>13</v>
      </c>
    </row>
    <row r="15" spans="1:46" ht="12.75" x14ac:dyDescent="0.2">
      <c r="A15" s="94" t="str">
        <f>IF(D15="","",CONCATENATE('Address and samples info'!$B$8," #",'Samples 96'!C15))</f>
        <v/>
      </c>
      <c r="B15" s="95" t="s">
        <v>48</v>
      </c>
      <c r="C15" s="150">
        <v>1</v>
      </c>
      <c r="D15" s="5"/>
      <c r="E15" s="98">
        <v>0.01</v>
      </c>
      <c r="F15" s="53"/>
      <c r="G15" s="51"/>
      <c r="Z15" s="108" t="str">
        <f>IF(LEN(INDEX($1:$1048576,ROW(),4))&gt;0,INDEX($1:$1048576,ROW(),4)," ")</f>
        <v xml:space="preserve"> </v>
      </c>
      <c r="AA15" s="108">
        <f t="shared" si="1"/>
        <v>0</v>
      </c>
      <c r="AB15" s="108">
        <f ca="1">COUNTBLANK(OFFSET(INDEX($2:$1048576,2,4),AA15*WellsInPlate,0,WellsInPlate,1))</f>
        <v>86</v>
      </c>
      <c r="AC15" s="108">
        <f t="shared" ca="1" si="0"/>
        <v>0</v>
      </c>
      <c r="AD15" s="108" t="e">
        <f>MATCH(AF15,AE:AE,0)</f>
        <v>#N/A</v>
      </c>
      <c r="AE15" s="108" t="b">
        <f>IF(COUNTBLANK(D15)=0,A15)</f>
        <v>0</v>
      </c>
      <c r="AF15" s="108">
        <v>14</v>
      </c>
    </row>
    <row r="16" spans="1:46" ht="12.75" x14ac:dyDescent="0.2">
      <c r="A16" s="94" t="str">
        <f>IF(D16="","",CONCATENATE('Address and samples info'!$B$8," #",'Samples 96'!C16))</f>
        <v/>
      </c>
      <c r="B16" s="95" t="s">
        <v>59</v>
      </c>
      <c r="C16" s="150">
        <v>1</v>
      </c>
      <c r="D16" s="5"/>
      <c r="E16" s="98">
        <v>0.01</v>
      </c>
      <c r="F16" s="53"/>
      <c r="G16" s="51"/>
      <c r="I16" s="55" t="str">
        <f ca="1">IF(AC18=1,"Plate "&amp;TEXT(AA18+1,"0"),"")</f>
        <v/>
      </c>
      <c r="Z16" s="108" t="str">
        <f>IF(LEN(INDEX($1:$1048576,ROW(),4))&gt;0,INDEX($1:$1048576,ROW(),4)," ")</f>
        <v xml:space="preserve"> </v>
      </c>
      <c r="AA16" s="108">
        <f t="shared" si="1"/>
        <v>0</v>
      </c>
      <c r="AB16" s="108">
        <f ca="1">COUNTBLANK(OFFSET(INDEX($2:$1048576,2,4),AA16*WellsInPlate,0,WellsInPlate,1))</f>
        <v>86</v>
      </c>
      <c r="AC16" s="108">
        <f t="shared" ca="1" si="0"/>
        <v>0</v>
      </c>
      <c r="AD16" s="108" t="e">
        <f>MATCH(AF16,AE:AE,0)</f>
        <v>#N/A</v>
      </c>
      <c r="AE16" s="108" t="b">
        <f>IF(COUNTBLANK(D16)=0,A16)</f>
        <v>0</v>
      </c>
      <c r="AF16" s="108">
        <v>15</v>
      </c>
    </row>
    <row r="17" spans="1:32" ht="12.75" x14ac:dyDescent="0.2">
      <c r="A17" s="94" t="str">
        <f>IF(D17="","",CONCATENATE('Address and samples info'!$B$8," #",'Samples 96'!C17))</f>
        <v/>
      </c>
      <c r="B17" s="95" t="s">
        <v>70</v>
      </c>
      <c r="C17" s="150">
        <v>1</v>
      </c>
      <c r="D17" s="5"/>
      <c r="E17" s="98">
        <v>0.01</v>
      </c>
      <c r="F17" s="53"/>
      <c r="G17" s="51"/>
      <c r="H17" s="106"/>
      <c r="I17" s="56" t="str">
        <f ca="1">IF($AC18=1,"1","")</f>
        <v/>
      </c>
      <c r="J17" s="56" t="str">
        <f ca="1">IF($AC18=1,"2","")</f>
        <v/>
      </c>
      <c r="K17" s="56" t="str">
        <f ca="1">IF($AC18=1,"3","")</f>
        <v/>
      </c>
      <c r="L17" s="56" t="str">
        <f ca="1">IF($AC18=1,"4","")</f>
        <v/>
      </c>
      <c r="M17" s="56" t="str">
        <f ca="1">IF($AC18=1,"5","")</f>
        <v/>
      </c>
      <c r="N17" s="56" t="str">
        <f ca="1">IF($AC18=1,"6","")</f>
        <v/>
      </c>
      <c r="O17" s="56" t="str">
        <f ca="1">IF($AC18=1,"7","")</f>
        <v/>
      </c>
      <c r="P17" s="56" t="str">
        <f ca="1">IF($AC18=1,"8","")</f>
        <v/>
      </c>
      <c r="Q17" s="56" t="str">
        <f ca="1">IF($AC18=1,"9","")</f>
        <v/>
      </c>
      <c r="R17" s="56" t="str">
        <f ca="1">IF($AC18=1,"10","")</f>
        <v/>
      </c>
      <c r="S17" s="56" t="str">
        <f ca="1">IF($AC18=1,"11","")</f>
        <v/>
      </c>
      <c r="T17" s="56" t="str">
        <f ca="1">IF($AC18=1,"12","")</f>
        <v/>
      </c>
      <c r="Z17" s="108" t="str">
        <f>IF(LEN(INDEX($1:$1048576,ROW(),4))&gt;0,INDEX($1:$1048576,ROW(),4)," ")</f>
        <v xml:space="preserve"> </v>
      </c>
      <c r="AA17" s="108">
        <f t="shared" si="1"/>
        <v>1</v>
      </c>
      <c r="AB17" s="108">
        <f ca="1">COUNTBLANK(OFFSET(INDEX($2:$1048576,2,4),AA17*WellsInPlate,0,WellsInPlate,1))</f>
        <v>86</v>
      </c>
      <c r="AC17" s="108">
        <f t="shared" ca="1" si="0"/>
        <v>0</v>
      </c>
      <c r="AD17" s="108" t="e">
        <f>MATCH(AF17,AE:AE,0)</f>
        <v>#N/A</v>
      </c>
      <c r="AE17" s="108" t="b">
        <f>IF(COUNTBLANK(D17)=0,A17)</f>
        <v>0</v>
      </c>
      <c r="AF17" s="108">
        <v>16</v>
      </c>
    </row>
    <row r="18" spans="1:32" ht="12.75" x14ac:dyDescent="0.2">
      <c r="A18" s="94" t="str">
        <f>IF(D18="","",CONCATENATE('Address and samples info'!$B$8," #",'Samples 96'!C18))</f>
        <v/>
      </c>
      <c r="B18" s="95" t="s">
        <v>80</v>
      </c>
      <c r="C18" s="150">
        <v>1</v>
      </c>
      <c r="D18" s="5"/>
      <c r="E18" s="98">
        <v>0.01</v>
      </c>
      <c r="F18" s="53"/>
      <c r="G18" s="51"/>
      <c r="H18" s="104" t="str">
        <f ca="1">IF(AC19=1,"A","")</f>
        <v/>
      </c>
      <c r="I18" s="57" t="str">
        <f ca="1">OFFSET($Z$3,ROW()-StartRow-1-$AA19*PanelHeight+$AA19*WellsInPlate+(COLUMN()-9)*8,0,1,1)</f>
        <v xml:space="preserve"> </v>
      </c>
      <c r="J18" s="57" t="str">
        <f ca="1">OFFSET($Z$3,ROW()-StartRow-1-$AA19*PanelHeight+$AA19*WellsInPlate+(COLUMN()-9)*8,0,1,1)</f>
        <v xml:space="preserve"> </v>
      </c>
      <c r="K18" s="57" t="str">
        <f ca="1">OFFSET($Z$3,ROW()-StartRow-1-$AA19*PanelHeight+$AA19*WellsInPlate+(COLUMN()-9)*8,0,1,1)</f>
        <v xml:space="preserve"> </v>
      </c>
      <c r="L18" s="57" t="str">
        <f ca="1">OFFSET($Z$3,ROW()-StartRow-1-$AA19*PanelHeight+$AA19*WellsInPlate+(COLUMN()-9)*8,0,1,1)</f>
        <v xml:space="preserve"> </v>
      </c>
      <c r="M18" s="57" t="str">
        <f ca="1">OFFSET($Z$3,ROW()-StartRow-1-$AA19*PanelHeight+$AA19*WellsInPlate+(COLUMN()-9)*8,0,1,1)</f>
        <v xml:space="preserve"> </v>
      </c>
      <c r="N18" s="57" t="str">
        <f ca="1">OFFSET($Z$3,ROW()-StartRow-1-$AA19*PanelHeight+$AA19*WellsInPlate+(COLUMN()-9)*8,0,1,1)</f>
        <v xml:space="preserve"> </v>
      </c>
      <c r="O18" s="57" t="str">
        <f ca="1">OFFSET($Z$3,ROW()-StartRow-1-$AA19*PanelHeight+$AA19*WellsInPlate+(COLUMN()-9)*8,0,1,1)</f>
        <v xml:space="preserve"> </v>
      </c>
      <c r="P18" s="57" t="str">
        <f ca="1">OFFSET($Z$3,ROW()-StartRow-1-$AA19*PanelHeight+$AA19*WellsInPlate+(COLUMN()-9)*8,0,1,1)</f>
        <v xml:space="preserve"> </v>
      </c>
      <c r="Q18" s="57" t="str">
        <f ca="1">OFFSET($Z$3,ROW()-StartRow-1-$AA19*PanelHeight+$AA19*WellsInPlate+(COLUMN()-9)*8,0,1,1)</f>
        <v xml:space="preserve"> </v>
      </c>
      <c r="R18" s="57" t="str">
        <f ca="1">OFFSET($Z$3,ROW()-StartRow-1-$AA19*PanelHeight+$AA19*WellsInPlate+(COLUMN()-9)*8,0,1,1)</f>
        <v xml:space="preserve"> </v>
      </c>
      <c r="S18" s="57" t="str">
        <f ca="1">OFFSET($Z$3,ROW()-StartRow-1-$AA19*PanelHeight+$AA19*WellsInPlate+(COLUMN()-9)*8,0,1,1)</f>
        <v xml:space="preserve"> </v>
      </c>
      <c r="T18" s="58" t="str">
        <f ca="1">IF(COUNTIF(I5:S12," ")&lt;88,"leave empty","")</f>
        <v>leave empty</v>
      </c>
      <c r="Z18" s="108" t="str">
        <f>IF(LEN(INDEX($1:$1048576,ROW(),4))&gt;0,INDEX($1:$1048576,ROW(),4)," ")</f>
        <v xml:space="preserve"> </v>
      </c>
      <c r="AA18" s="108">
        <f t="shared" si="1"/>
        <v>1</v>
      </c>
      <c r="AB18" s="108">
        <f ca="1">COUNTBLANK(OFFSET(INDEX($2:$1048576,2,4),AA18*WellsInPlate,0,WellsInPlate,1))</f>
        <v>86</v>
      </c>
      <c r="AC18" s="108">
        <f t="shared" ca="1" si="0"/>
        <v>0</v>
      </c>
      <c r="AD18" s="108" t="e">
        <f>MATCH(AF18,AE:AE,0)</f>
        <v>#N/A</v>
      </c>
      <c r="AE18" s="108" t="b">
        <f>IF(COUNTBLANK(D18)=0,A18)</f>
        <v>0</v>
      </c>
      <c r="AF18" s="108">
        <v>17</v>
      </c>
    </row>
    <row r="19" spans="1:32" ht="12.75" x14ac:dyDescent="0.2">
      <c r="A19" s="94" t="str">
        <f>IF(D19="","",CONCATENATE('Address and samples info'!$B$8," #",'Samples 96'!C19))</f>
        <v/>
      </c>
      <c r="B19" s="95" t="s">
        <v>5</v>
      </c>
      <c r="C19" s="150">
        <v>1</v>
      </c>
      <c r="D19" s="5"/>
      <c r="E19" s="98">
        <v>0.01</v>
      </c>
      <c r="F19" s="53"/>
      <c r="G19" s="51"/>
      <c r="H19" s="104" t="str">
        <f ca="1">IF(AC20=1,"B","")</f>
        <v/>
      </c>
      <c r="I19" s="57" t="str">
        <f ca="1">OFFSET($Z$3,ROW()-StartRow-1-$AA20*PanelHeight+$AA20*WellsInPlate+(COLUMN()-9)*8,0,1,1)</f>
        <v xml:space="preserve"> </v>
      </c>
      <c r="J19" s="57" t="str">
        <f ca="1">OFFSET($Z$3,ROW()-StartRow-1-$AA20*PanelHeight+$AA20*WellsInPlate+(COLUMN()-9)*8,0,1,1)</f>
        <v xml:space="preserve"> </v>
      </c>
      <c r="K19" s="57" t="str">
        <f ca="1">OFFSET($Z$3,ROW()-StartRow-1-$AA20*PanelHeight+$AA20*WellsInPlate+(COLUMN()-9)*8,0,1,1)</f>
        <v xml:space="preserve"> </v>
      </c>
      <c r="L19" s="57" t="str">
        <f ca="1">OFFSET($Z$3,ROW()-StartRow-1-$AA20*PanelHeight+$AA20*WellsInPlate+(COLUMN()-9)*8,0,1,1)</f>
        <v xml:space="preserve"> </v>
      </c>
      <c r="M19" s="57" t="str">
        <f ca="1">OFFSET($Z$3,ROW()-StartRow-1-$AA20*PanelHeight+$AA20*WellsInPlate+(COLUMN()-9)*8,0,1,1)</f>
        <v xml:space="preserve"> </v>
      </c>
      <c r="N19" s="57" t="str">
        <f ca="1">OFFSET($Z$3,ROW()-StartRow-1-$AA20*PanelHeight+$AA20*WellsInPlate+(COLUMN()-9)*8,0,1,1)</f>
        <v xml:space="preserve"> </v>
      </c>
      <c r="O19" s="57" t="str">
        <f ca="1">OFFSET($Z$3,ROW()-StartRow-1-$AA20*PanelHeight+$AA20*WellsInPlate+(COLUMN()-9)*8,0,1,1)</f>
        <v xml:space="preserve"> </v>
      </c>
      <c r="P19" s="57" t="str">
        <f ca="1">OFFSET($Z$3,ROW()-StartRow-1-$AA20*PanelHeight+$AA20*WellsInPlate+(COLUMN()-9)*8,0,1,1)</f>
        <v xml:space="preserve"> </v>
      </c>
      <c r="Q19" s="57" t="str">
        <f ca="1">OFFSET($Z$3,ROW()-StartRow-1-$AA20*PanelHeight+$AA20*WellsInPlate+(COLUMN()-9)*8,0,1,1)</f>
        <v xml:space="preserve"> </v>
      </c>
      <c r="R19" s="57" t="str">
        <f ca="1">OFFSET($Z$3,ROW()-StartRow-1-$AA20*PanelHeight+$AA20*WellsInPlate+(COLUMN()-9)*8,0,1,1)</f>
        <v xml:space="preserve"> </v>
      </c>
      <c r="S19" s="57" t="str">
        <f ca="1">OFFSET($Z$3,ROW()-StartRow-1-$AA20*PanelHeight+$AA20*WellsInPlate+(COLUMN()-9)*8,0,1,1)</f>
        <v xml:space="preserve"> </v>
      </c>
      <c r="T19" s="57" t="str">
        <f ca="1">IF(T18="","","leave empty")</f>
        <v>leave empty</v>
      </c>
      <c r="Z19" s="108" t="str">
        <f>IF(LEN(INDEX($1:$1048576,ROW(),4))&gt;0,INDEX($1:$1048576,ROW(),4)," ")</f>
        <v xml:space="preserve"> </v>
      </c>
      <c r="AA19" s="108">
        <f t="shared" si="1"/>
        <v>1</v>
      </c>
      <c r="AB19" s="108">
        <f ca="1">COUNTBLANK(OFFSET(INDEX($2:$1048576,2,4),AA19*WellsInPlate,0,WellsInPlate,1))</f>
        <v>86</v>
      </c>
      <c r="AC19" s="108">
        <f t="shared" ca="1" si="0"/>
        <v>0</v>
      </c>
      <c r="AD19" s="108" t="e">
        <f>MATCH(AF19,AE:AE,0)</f>
        <v>#N/A</v>
      </c>
      <c r="AE19" s="108" t="b">
        <f>IF(COUNTBLANK(D19)=0,A19)</f>
        <v>0</v>
      </c>
      <c r="AF19" s="108">
        <v>18</v>
      </c>
    </row>
    <row r="20" spans="1:32" ht="12.75" x14ac:dyDescent="0.2">
      <c r="A20" s="94" t="str">
        <f>IF(D20="","",CONCATENATE('Address and samples info'!$B$8," #",'Samples 96'!C20))</f>
        <v/>
      </c>
      <c r="B20" s="95" t="s">
        <v>16</v>
      </c>
      <c r="C20" s="150">
        <v>1</v>
      </c>
      <c r="D20" s="5"/>
      <c r="E20" s="98">
        <v>0.01</v>
      </c>
      <c r="F20" s="53"/>
      <c r="G20" s="51"/>
      <c r="H20" s="104" t="str">
        <f ca="1">IF(AC21=1,"C","")</f>
        <v/>
      </c>
      <c r="I20" s="57" t="str">
        <f ca="1">OFFSET($Z$3,ROW()-StartRow-1-$AA21*PanelHeight+$AA21*WellsInPlate+(COLUMN()-9)*8,0,1,1)</f>
        <v xml:space="preserve"> </v>
      </c>
      <c r="J20" s="57" t="str">
        <f ca="1">OFFSET($Z$3,ROW()-StartRow-1-$AA21*PanelHeight+$AA21*WellsInPlate+(COLUMN()-9)*8,0,1,1)</f>
        <v xml:space="preserve"> </v>
      </c>
      <c r="K20" s="57" t="str">
        <f ca="1">OFFSET($Z$3,ROW()-StartRow-1-$AA21*PanelHeight+$AA21*WellsInPlate+(COLUMN()-9)*8,0,1,1)</f>
        <v xml:space="preserve"> </v>
      </c>
      <c r="L20" s="57" t="str">
        <f ca="1">OFFSET($Z$3,ROW()-StartRow-1-$AA21*PanelHeight+$AA21*WellsInPlate+(COLUMN()-9)*8,0,1,1)</f>
        <v xml:space="preserve"> </v>
      </c>
      <c r="M20" s="57" t="str">
        <f ca="1">OFFSET($Z$3,ROW()-StartRow-1-$AA21*PanelHeight+$AA21*WellsInPlate+(COLUMN()-9)*8,0,1,1)</f>
        <v xml:space="preserve"> </v>
      </c>
      <c r="N20" s="57" t="str">
        <f ca="1">OFFSET($Z$3,ROW()-StartRow-1-$AA21*PanelHeight+$AA21*WellsInPlate+(COLUMN()-9)*8,0,1,1)</f>
        <v xml:space="preserve"> </v>
      </c>
      <c r="O20" s="57" t="str">
        <f ca="1">OFFSET($Z$3,ROW()-StartRow-1-$AA21*PanelHeight+$AA21*WellsInPlate+(COLUMN()-9)*8,0,1,1)</f>
        <v xml:space="preserve"> </v>
      </c>
      <c r="P20" s="57" t="str">
        <f ca="1">OFFSET($Z$3,ROW()-StartRow-1-$AA21*PanelHeight+$AA21*WellsInPlate+(COLUMN()-9)*8,0,1,1)</f>
        <v xml:space="preserve"> </v>
      </c>
      <c r="Q20" s="57" t="str">
        <f ca="1">OFFSET($Z$3,ROW()-StartRow-1-$AA21*PanelHeight+$AA21*WellsInPlate+(COLUMN()-9)*8,0,1,1)</f>
        <v xml:space="preserve"> </v>
      </c>
      <c r="R20" s="57" t="str">
        <f ca="1">OFFSET($Z$3,ROW()-StartRow-1-$AA21*PanelHeight+$AA21*WellsInPlate+(COLUMN()-9)*8,0,1,1)</f>
        <v xml:space="preserve"> </v>
      </c>
      <c r="S20" s="57" t="str">
        <f ca="1">OFFSET($Z$3,ROW()-StartRow-1-$AA21*PanelHeight+$AA21*WellsInPlate+(COLUMN()-9)*8,0,1,1)</f>
        <v xml:space="preserve"> </v>
      </c>
      <c r="T20" s="57" t="str">
        <f t="shared" ref="T20:T24" ca="1" si="3">IF(T19="","","leave empty")</f>
        <v>leave empty</v>
      </c>
      <c r="Z20" s="108" t="str">
        <f>IF(LEN(INDEX($1:$1048576,ROW(),4))&gt;0,INDEX($1:$1048576,ROW(),4)," ")</f>
        <v xml:space="preserve"> </v>
      </c>
      <c r="AA20" s="108">
        <f t="shared" si="1"/>
        <v>1</v>
      </c>
      <c r="AB20" s="108">
        <f ca="1">COUNTBLANK(OFFSET(INDEX($2:$1048576,2,4),AA20*WellsInPlate,0,WellsInPlate,1))</f>
        <v>86</v>
      </c>
      <c r="AC20" s="108">
        <f t="shared" ca="1" si="0"/>
        <v>0</v>
      </c>
      <c r="AD20" s="108" t="e">
        <f>MATCH(AF20,AE:AE,0)</f>
        <v>#N/A</v>
      </c>
      <c r="AE20" s="108" t="b">
        <f>IF(COUNTBLANK(D20)=0,A20)</f>
        <v>0</v>
      </c>
      <c r="AF20" s="108">
        <v>19</v>
      </c>
    </row>
    <row r="21" spans="1:32" ht="12.75" x14ac:dyDescent="0.2">
      <c r="A21" s="94" t="str">
        <f>IF(D21="","",CONCATENATE('Address and samples info'!$B$8," #",'Samples 96'!C21))</f>
        <v/>
      </c>
      <c r="B21" s="95" t="s">
        <v>27</v>
      </c>
      <c r="C21" s="150">
        <v>1</v>
      </c>
      <c r="D21" s="5"/>
      <c r="E21" s="98">
        <v>0.01</v>
      </c>
      <c r="F21" s="53"/>
      <c r="G21" s="51"/>
      <c r="H21" s="104" t="str">
        <f ca="1">IF(AC22=1,"D","")</f>
        <v/>
      </c>
      <c r="I21" s="57" t="str">
        <f ca="1">OFFSET($Z$3,ROW()-StartRow-1-$AA22*PanelHeight+$AA22*WellsInPlate+(COLUMN()-9)*8,0,1,1)</f>
        <v xml:space="preserve"> </v>
      </c>
      <c r="J21" s="57" t="str">
        <f ca="1">OFFSET($Z$3,ROW()-StartRow-1-$AA22*PanelHeight+$AA22*WellsInPlate+(COLUMN()-9)*8,0,1,1)</f>
        <v xml:space="preserve"> </v>
      </c>
      <c r="K21" s="57" t="str">
        <f ca="1">OFFSET($Z$3,ROW()-StartRow-1-$AA22*PanelHeight+$AA22*WellsInPlate+(COLUMN()-9)*8,0,1,1)</f>
        <v xml:space="preserve"> </v>
      </c>
      <c r="L21" s="57" t="str">
        <f ca="1">OFFSET($Z$3,ROW()-StartRow-1-$AA22*PanelHeight+$AA22*WellsInPlate+(COLUMN()-9)*8,0,1,1)</f>
        <v xml:space="preserve"> </v>
      </c>
      <c r="M21" s="57" t="str">
        <f ca="1">OFFSET($Z$3,ROW()-StartRow-1-$AA22*PanelHeight+$AA22*WellsInPlate+(COLUMN()-9)*8,0,1,1)</f>
        <v xml:space="preserve"> </v>
      </c>
      <c r="N21" s="57" t="str">
        <f ca="1">OFFSET($Z$3,ROW()-StartRow-1-$AA22*PanelHeight+$AA22*WellsInPlate+(COLUMN()-9)*8,0,1,1)</f>
        <v xml:space="preserve"> </v>
      </c>
      <c r="O21" s="57" t="str">
        <f ca="1">OFFSET($Z$3,ROW()-StartRow-1-$AA22*PanelHeight+$AA22*WellsInPlate+(COLUMN()-9)*8,0,1,1)</f>
        <v xml:space="preserve"> </v>
      </c>
      <c r="P21" s="57" t="str">
        <f ca="1">OFFSET($Z$3,ROW()-StartRow-1-$AA22*PanelHeight+$AA22*WellsInPlate+(COLUMN()-9)*8,0,1,1)</f>
        <v xml:space="preserve"> </v>
      </c>
      <c r="Q21" s="57" t="str">
        <f ca="1">OFFSET($Z$3,ROW()-StartRow-1-$AA22*PanelHeight+$AA22*WellsInPlate+(COLUMN()-9)*8,0,1,1)</f>
        <v xml:space="preserve"> </v>
      </c>
      <c r="R21" s="57" t="str">
        <f ca="1">OFFSET($Z$3,ROW()-StartRow-1-$AA22*PanelHeight+$AA22*WellsInPlate+(COLUMN()-9)*8,0,1,1)</f>
        <v xml:space="preserve"> </v>
      </c>
      <c r="S21" s="57" t="str">
        <f ca="1">OFFSET($Z$3,ROW()-StartRow-1-$AA22*PanelHeight+$AA22*WellsInPlate+(COLUMN()-9)*8,0,1,1)</f>
        <v xml:space="preserve"> </v>
      </c>
      <c r="T21" s="57" t="str">
        <f t="shared" ca="1" si="3"/>
        <v>leave empty</v>
      </c>
      <c r="Z21" s="108" t="str">
        <f>IF(LEN(INDEX($1:$1048576,ROW(),4))&gt;0,INDEX($1:$1048576,ROW(),4)," ")</f>
        <v xml:space="preserve"> </v>
      </c>
      <c r="AA21" s="108">
        <f t="shared" si="1"/>
        <v>1</v>
      </c>
      <c r="AB21" s="108">
        <f ca="1">COUNTBLANK(OFFSET(INDEX($2:$1048576,2,4),AA21*WellsInPlate,0,WellsInPlate,1))</f>
        <v>86</v>
      </c>
      <c r="AC21" s="108">
        <f t="shared" ca="1" si="0"/>
        <v>0</v>
      </c>
      <c r="AD21" s="108" t="e">
        <f>MATCH(AF21,AE:AE,0)</f>
        <v>#N/A</v>
      </c>
      <c r="AE21" s="108" t="b">
        <f>IF(COUNTBLANK(D21)=0,A21)</f>
        <v>0</v>
      </c>
      <c r="AF21" s="108">
        <v>20</v>
      </c>
    </row>
    <row r="22" spans="1:32" ht="12.75" x14ac:dyDescent="0.2">
      <c r="A22" s="94" t="str">
        <f>IF(D22="","",CONCATENATE('Address and samples info'!$B$8," #",'Samples 96'!C22))</f>
        <v/>
      </c>
      <c r="B22" s="95" t="s">
        <v>38</v>
      </c>
      <c r="C22" s="150">
        <v>1</v>
      </c>
      <c r="D22" s="5"/>
      <c r="E22" s="98">
        <v>0.01</v>
      </c>
      <c r="F22" s="53"/>
      <c r="G22" s="51"/>
      <c r="H22" s="104" t="str">
        <f ca="1">IF(AC23=1,"E","")</f>
        <v/>
      </c>
      <c r="I22" s="57" t="str">
        <f ca="1">OFFSET($Z$3,ROW()-StartRow-1-$AA23*PanelHeight+$AA23*WellsInPlate+(COLUMN()-9)*8,0,1,1)</f>
        <v xml:space="preserve"> </v>
      </c>
      <c r="J22" s="57" t="str">
        <f ca="1">OFFSET($Z$3,ROW()-StartRow-1-$AA23*PanelHeight+$AA23*WellsInPlate+(COLUMN()-9)*8,0,1,1)</f>
        <v xml:space="preserve"> </v>
      </c>
      <c r="K22" s="57" t="str">
        <f ca="1">OFFSET($Z$3,ROW()-StartRow-1-$AA23*PanelHeight+$AA23*WellsInPlate+(COLUMN()-9)*8,0,1,1)</f>
        <v xml:space="preserve"> </v>
      </c>
      <c r="L22" s="57" t="str">
        <f ca="1">OFFSET($Z$3,ROW()-StartRow-1-$AA23*PanelHeight+$AA23*WellsInPlate+(COLUMN()-9)*8,0,1,1)</f>
        <v xml:space="preserve"> </v>
      </c>
      <c r="M22" s="57" t="str">
        <f ca="1">OFFSET($Z$3,ROW()-StartRow-1-$AA23*PanelHeight+$AA23*WellsInPlate+(COLUMN()-9)*8,0,1,1)</f>
        <v xml:space="preserve"> </v>
      </c>
      <c r="N22" s="57" t="str">
        <f ca="1">OFFSET($Z$3,ROW()-StartRow-1-$AA23*PanelHeight+$AA23*WellsInPlate+(COLUMN()-9)*8,0,1,1)</f>
        <v xml:space="preserve"> </v>
      </c>
      <c r="O22" s="57" t="str">
        <f ca="1">OFFSET($Z$3,ROW()-StartRow-1-$AA23*PanelHeight+$AA23*WellsInPlate+(COLUMN()-9)*8,0,1,1)</f>
        <v xml:space="preserve"> </v>
      </c>
      <c r="P22" s="57" t="str">
        <f ca="1">OFFSET($Z$3,ROW()-StartRow-1-$AA23*PanelHeight+$AA23*WellsInPlate+(COLUMN()-9)*8,0,1,1)</f>
        <v xml:space="preserve"> </v>
      </c>
      <c r="Q22" s="57" t="str">
        <f ca="1">OFFSET($Z$3,ROW()-StartRow-1-$AA23*PanelHeight+$AA23*WellsInPlate+(COLUMN()-9)*8,0,1,1)</f>
        <v xml:space="preserve"> </v>
      </c>
      <c r="R22" s="57" t="str">
        <f ca="1">OFFSET($Z$3,ROW()-StartRow-1-$AA23*PanelHeight+$AA23*WellsInPlate+(COLUMN()-9)*8,0,1,1)</f>
        <v xml:space="preserve"> </v>
      </c>
      <c r="S22" s="57" t="str">
        <f ca="1">OFFSET($Z$3,ROW()-StartRow-1-$AA23*PanelHeight+$AA23*WellsInPlate+(COLUMN()-9)*8,0,1,1)</f>
        <v xml:space="preserve"> </v>
      </c>
      <c r="T22" s="57" t="str">
        <f t="shared" ca="1" si="3"/>
        <v>leave empty</v>
      </c>
      <c r="Z22" s="108" t="str">
        <f>IF(LEN(INDEX($1:$1048576,ROW(),4))&gt;0,INDEX($1:$1048576,ROW(),4)," ")</f>
        <v xml:space="preserve"> </v>
      </c>
      <c r="AA22" s="108">
        <f t="shared" si="1"/>
        <v>1</v>
      </c>
      <c r="AB22" s="108">
        <f ca="1">COUNTBLANK(OFFSET(INDEX($2:$1048576,2,4),AA22*WellsInPlate,0,WellsInPlate,1))</f>
        <v>86</v>
      </c>
      <c r="AC22" s="108">
        <f t="shared" ca="1" si="0"/>
        <v>0</v>
      </c>
      <c r="AD22" s="108" t="e">
        <f>MATCH(AF22,AE:AE,0)</f>
        <v>#N/A</v>
      </c>
      <c r="AE22" s="108" t="b">
        <f>IF(COUNTBLANK(D22)=0,A22)</f>
        <v>0</v>
      </c>
      <c r="AF22" s="108">
        <v>21</v>
      </c>
    </row>
    <row r="23" spans="1:32" ht="12.75" x14ac:dyDescent="0.2">
      <c r="A23" s="94" t="str">
        <f>IF(D23="","",CONCATENATE('Address and samples info'!$B$8," #",'Samples 96'!C23))</f>
        <v/>
      </c>
      <c r="B23" s="95" t="s">
        <v>49</v>
      </c>
      <c r="C23" s="150">
        <v>1</v>
      </c>
      <c r="D23" s="5"/>
      <c r="E23" s="98">
        <v>0.01</v>
      </c>
      <c r="F23" s="53"/>
      <c r="G23" s="51"/>
      <c r="H23" s="104" t="str">
        <f ca="1">IF(AC24=1,"F","")</f>
        <v/>
      </c>
      <c r="I23" s="57" t="str">
        <f ca="1">OFFSET($Z$3,ROW()-StartRow-1-$AA24*PanelHeight+$AA24*WellsInPlate+(COLUMN()-9)*8,0,1,1)</f>
        <v xml:space="preserve"> </v>
      </c>
      <c r="J23" s="57" t="str">
        <f ca="1">OFFSET($Z$3,ROW()-StartRow-1-$AA24*PanelHeight+$AA24*WellsInPlate+(COLUMN()-9)*8,0,1,1)</f>
        <v xml:space="preserve"> </v>
      </c>
      <c r="K23" s="57" t="str">
        <f ca="1">OFFSET($Z$3,ROW()-StartRow-1-$AA24*PanelHeight+$AA24*WellsInPlate+(COLUMN()-9)*8,0,1,1)</f>
        <v xml:space="preserve"> </v>
      </c>
      <c r="L23" s="57" t="str">
        <f ca="1">OFFSET($Z$3,ROW()-StartRow-1-$AA24*PanelHeight+$AA24*WellsInPlate+(COLUMN()-9)*8,0,1,1)</f>
        <v xml:space="preserve"> </v>
      </c>
      <c r="M23" s="57" t="str">
        <f ca="1">OFFSET($Z$3,ROW()-StartRow-1-$AA24*PanelHeight+$AA24*WellsInPlate+(COLUMN()-9)*8,0,1,1)</f>
        <v xml:space="preserve"> </v>
      </c>
      <c r="N23" s="57" t="str">
        <f ca="1">OFFSET($Z$3,ROW()-StartRow-1-$AA24*PanelHeight+$AA24*WellsInPlate+(COLUMN()-9)*8,0,1,1)</f>
        <v xml:space="preserve"> </v>
      </c>
      <c r="O23" s="57" t="str">
        <f ca="1">OFFSET($Z$3,ROW()-StartRow-1-$AA24*PanelHeight+$AA24*WellsInPlate+(COLUMN()-9)*8,0,1,1)</f>
        <v xml:space="preserve"> </v>
      </c>
      <c r="P23" s="57" t="str">
        <f ca="1">OFFSET($Z$3,ROW()-StartRow-1-$AA24*PanelHeight+$AA24*WellsInPlate+(COLUMN()-9)*8,0,1,1)</f>
        <v xml:space="preserve"> </v>
      </c>
      <c r="Q23" s="57" t="str">
        <f ca="1">OFFSET($Z$3,ROW()-StartRow-1-$AA24*PanelHeight+$AA24*WellsInPlate+(COLUMN()-9)*8,0,1,1)</f>
        <v xml:space="preserve"> </v>
      </c>
      <c r="R23" s="57" t="str">
        <f ca="1">OFFSET($Z$3,ROW()-StartRow-1-$AA24*PanelHeight+$AA24*WellsInPlate+(COLUMN()-9)*8,0,1,1)</f>
        <v xml:space="preserve"> </v>
      </c>
      <c r="S23" s="57" t="str">
        <f ca="1">OFFSET($Z$3,ROW()-StartRow-1-$AA24*PanelHeight+$AA24*WellsInPlate+(COLUMN()-9)*8,0,1,1)</f>
        <v xml:space="preserve"> </v>
      </c>
      <c r="T23" s="57" t="str">
        <f t="shared" ca="1" si="3"/>
        <v>leave empty</v>
      </c>
      <c r="Z23" s="108" t="str">
        <f>IF(LEN(INDEX($1:$1048576,ROW(),4))&gt;0,INDEX($1:$1048576,ROW(),4)," ")</f>
        <v xml:space="preserve"> </v>
      </c>
      <c r="AA23" s="108">
        <f t="shared" si="1"/>
        <v>1</v>
      </c>
      <c r="AB23" s="108">
        <f ca="1">COUNTBLANK(OFFSET(INDEX($2:$1048576,2,4),AA23*WellsInPlate,0,WellsInPlate,1))</f>
        <v>86</v>
      </c>
      <c r="AC23" s="108">
        <f t="shared" ca="1" si="0"/>
        <v>0</v>
      </c>
      <c r="AD23" s="108" t="e">
        <f>MATCH(AF23,AE:AE,0)</f>
        <v>#N/A</v>
      </c>
      <c r="AE23" s="108" t="b">
        <f>IF(COUNTBLANK(D23)=0,A23)</f>
        <v>0</v>
      </c>
      <c r="AF23" s="108">
        <v>22</v>
      </c>
    </row>
    <row r="24" spans="1:32" ht="12.75" x14ac:dyDescent="0.2">
      <c r="A24" s="94" t="str">
        <f>IF(D24="","",CONCATENATE('Address and samples info'!$B$8," #",'Samples 96'!C24))</f>
        <v/>
      </c>
      <c r="B24" s="95" t="s">
        <v>60</v>
      </c>
      <c r="C24" s="150">
        <v>1</v>
      </c>
      <c r="D24" s="5"/>
      <c r="E24" s="98">
        <v>0.01</v>
      </c>
      <c r="F24" s="53"/>
      <c r="G24" s="51"/>
      <c r="H24" s="104" t="str">
        <f ca="1">IF(AC25=1,"G","")</f>
        <v/>
      </c>
      <c r="I24" s="57" t="str">
        <f ca="1">OFFSET($Z$3,ROW()-StartRow-1-$AA25*PanelHeight+$AA25*WellsInPlate+(COLUMN()-9)*8,0,1,1)</f>
        <v xml:space="preserve"> </v>
      </c>
      <c r="J24" s="57" t="str">
        <f ca="1">OFFSET($Z$3,ROW()-StartRow-1-$AA25*PanelHeight+$AA25*WellsInPlate+(COLUMN()-9)*8,0,1,1)</f>
        <v xml:space="preserve"> </v>
      </c>
      <c r="K24" s="57" t="str">
        <f ca="1">OFFSET($Z$3,ROW()-StartRow-1-$AA25*PanelHeight+$AA25*WellsInPlate+(COLUMN()-9)*8,0,1,1)</f>
        <v xml:space="preserve"> </v>
      </c>
      <c r="L24" s="57" t="str">
        <f ca="1">OFFSET($Z$3,ROW()-StartRow-1-$AA25*PanelHeight+$AA25*WellsInPlate+(COLUMN()-9)*8,0,1,1)</f>
        <v xml:space="preserve"> </v>
      </c>
      <c r="M24" s="57" t="str">
        <f ca="1">OFFSET($Z$3,ROW()-StartRow-1-$AA25*PanelHeight+$AA25*WellsInPlate+(COLUMN()-9)*8,0,1,1)</f>
        <v xml:space="preserve"> </v>
      </c>
      <c r="N24" s="57" t="str">
        <f ca="1">OFFSET($Z$3,ROW()-StartRow-1-$AA25*PanelHeight+$AA25*WellsInPlate+(COLUMN()-9)*8,0,1,1)</f>
        <v xml:space="preserve"> </v>
      </c>
      <c r="O24" s="57" t="str">
        <f ca="1">OFFSET($Z$3,ROW()-StartRow-1-$AA25*PanelHeight+$AA25*WellsInPlate+(COLUMN()-9)*8,0,1,1)</f>
        <v xml:space="preserve"> </v>
      </c>
      <c r="P24" s="57" t="str">
        <f ca="1">OFFSET($Z$3,ROW()-StartRow-1-$AA25*PanelHeight+$AA25*WellsInPlate+(COLUMN()-9)*8,0,1,1)</f>
        <v xml:space="preserve"> </v>
      </c>
      <c r="Q24" s="57" t="str">
        <f ca="1">OFFSET($Z$3,ROW()-StartRow-1-$AA25*PanelHeight+$AA25*WellsInPlate+(COLUMN()-9)*8,0,1,1)</f>
        <v xml:space="preserve"> </v>
      </c>
      <c r="R24" s="57" t="str">
        <f ca="1">OFFSET($Z$3,ROW()-StartRow-1-$AA25*PanelHeight+$AA25*WellsInPlate+(COLUMN()-9)*8,0,1,1)</f>
        <v xml:space="preserve"> </v>
      </c>
      <c r="S24" s="57" t="str">
        <f ca="1">IF(S23="","","leave empty")</f>
        <v>leave empty</v>
      </c>
      <c r="T24" s="57" t="str">
        <f t="shared" ca="1" si="3"/>
        <v>leave empty</v>
      </c>
      <c r="Z24" s="108" t="str">
        <f>IF(LEN(INDEX($1:$1048576,ROW(),4))&gt;0,INDEX($1:$1048576,ROW(),4)," ")</f>
        <v xml:space="preserve"> </v>
      </c>
      <c r="AA24" s="108">
        <f t="shared" si="1"/>
        <v>1</v>
      </c>
      <c r="AB24" s="108">
        <f ca="1">COUNTBLANK(OFFSET(INDEX($2:$1048576,2,4),AA24*WellsInPlate,0,WellsInPlate,1))</f>
        <v>86</v>
      </c>
      <c r="AC24" s="108">
        <f t="shared" ca="1" si="0"/>
        <v>0</v>
      </c>
      <c r="AD24" s="108" t="e">
        <f>MATCH(AF24,AE:AE,0)</f>
        <v>#N/A</v>
      </c>
      <c r="AE24" s="108" t="b">
        <f>IF(COUNTBLANK(D24)=0,A24)</f>
        <v>0</v>
      </c>
      <c r="AF24" s="108">
        <v>23</v>
      </c>
    </row>
    <row r="25" spans="1:32" ht="12.75" x14ac:dyDescent="0.2">
      <c r="A25" s="94" t="str">
        <f>IF(D25="","",CONCATENATE('Address and samples info'!$B$8," #",'Samples 96'!C25))</f>
        <v/>
      </c>
      <c r="B25" s="95" t="s">
        <v>71</v>
      </c>
      <c r="C25" s="150">
        <v>1</v>
      </c>
      <c r="D25" s="5"/>
      <c r="E25" s="98">
        <v>0.01</v>
      </c>
      <c r="F25" s="53"/>
      <c r="G25" s="51"/>
      <c r="H25" s="104" t="str">
        <f ca="1">IF(AC26=1,"H","")</f>
        <v/>
      </c>
      <c r="I25" s="57" t="str">
        <f ca="1">OFFSET($Z$3,ROW()-StartRow-1-$AA26*PanelHeight+$AA26*WellsInPlate+(COLUMN()-9)*8,0,1,1)</f>
        <v xml:space="preserve"> </v>
      </c>
      <c r="J25" s="57" t="str">
        <f ca="1">OFFSET($Z$3,ROW()-StartRow-1-$AA26*PanelHeight+$AA26*WellsInPlate+(COLUMN()-9)*8,0,1,1)</f>
        <v xml:space="preserve"> </v>
      </c>
      <c r="K25" s="57" t="str">
        <f ca="1">OFFSET($Z$3,ROW()-StartRow-1-$AA26*PanelHeight+$AA26*WellsInPlate+(COLUMN()-9)*8,0,1,1)</f>
        <v xml:space="preserve"> </v>
      </c>
      <c r="L25" s="57" t="str">
        <f ca="1">OFFSET($Z$3,ROW()-StartRow-1-$AA26*PanelHeight+$AA26*WellsInPlate+(COLUMN()-9)*8,0,1,1)</f>
        <v xml:space="preserve"> </v>
      </c>
      <c r="M25" s="57" t="str">
        <f ca="1">OFFSET($Z$3,ROW()-StartRow-1-$AA26*PanelHeight+$AA26*WellsInPlate+(COLUMN()-9)*8,0,1,1)</f>
        <v xml:space="preserve"> </v>
      </c>
      <c r="N25" s="57" t="str">
        <f ca="1">OFFSET($Z$3,ROW()-StartRow-1-$AA26*PanelHeight+$AA26*WellsInPlate+(COLUMN()-9)*8,0,1,1)</f>
        <v xml:space="preserve"> </v>
      </c>
      <c r="O25" s="57" t="str">
        <f ca="1">OFFSET($Z$3,ROW()-StartRow-1-$AA26*PanelHeight+$AA26*WellsInPlate+(COLUMN()-9)*8,0,1,1)</f>
        <v xml:space="preserve"> </v>
      </c>
      <c r="P25" s="57" t="str">
        <f ca="1">OFFSET($Z$3,ROW()-StartRow-1-$AA26*PanelHeight+$AA26*WellsInPlate+(COLUMN()-9)*8,0,1,1)</f>
        <v xml:space="preserve"> </v>
      </c>
      <c r="Q25" s="57" t="str">
        <f ca="1">OFFSET($Z$3,ROW()-StartRow-1-$AA26*PanelHeight+$AA26*WellsInPlate+(COLUMN()-9)*8,0,1,1)</f>
        <v xml:space="preserve"> </v>
      </c>
      <c r="R25" s="57" t="str">
        <f ca="1">OFFSET($Z$3,ROW()-StartRow-1-$AA26*PanelHeight+$AA26*WellsInPlate+(COLUMN()-9)*8,0,1,1)</f>
        <v xml:space="preserve"> </v>
      </c>
      <c r="S25" s="57" t="str">
        <f ca="1">IF(S24="","","leave empty")</f>
        <v>leave empty</v>
      </c>
      <c r="T25" s="57" t="str">
        <f ca="1">IF(T24="","","leave empty")</f>
        <v>leave empty</v>
      </c>
      <c r="Z25" s="108" t="str">
        <f>IF(LEN(INDEX($1:$1048576,ROW(),4))&gt;0,INDEX($1:$1048576,ROW(),4)," ")</f>
        <v xml:space="preserve"> </v>
      </c>
      <c r="AA25" s="108">
        <f t="shared" si="1"/>
        <v>1</v>
      </c>
      <c r="AB25" s="108">
        <f ca="1">COUNTBLANK(OFFSET(INDEX($2:$1048576,2,4),AA25*WellsInPlate,0,WellsInPlate,1))</f>
        <v>86</v>
      </c>
      <c r="AC25" s="108">
        <f t="shared" ca="1" si="0"/>
        <v>0</v>
      </c>
      <c r="AD25" s="108" t="e">
        <f>MATCH(AF25,AE:AE,0)</f>
        <v>#N/A</v>
      </c>
      <c r="AE25" s="108" t="b">
        <f>IF(COUNTBLANK(D25)=0,A25)</f>
        <v>0</v>
      </c>
      <c r="AF25" s="108">
        <v>24</v>
      </c>
    </row>
    <row r="26" spans="1:32" ht="12.75" x14ac:dyDescent="0.2">
      <c r="A26" s="94" t="str">
        <f>IF(D26="","",CONCATENATE('Address and samples info'!$B$8," #",'Samples 96'!C26))</f>
        <v/>
      </c>
      <c r="B26" s="95" t="s">
        <v>81</v>
      </c>
      <c r="C26" s="150">
        <v>1</v>
      </c>
      <c r="D26" s="5"/>
      <c r="E26" s="98">
        <v>0.01</v>
      </c>
      <c r="F26" s="53"/>
      <c r="G26" s="51"/>
      <c r="Z26" s="108" t="str">
        <f>IF(LEN(INDEX($1:$1048576,ROW(),4))&gt;0,INDEX($1:$1048576,ROW(),4)," ")</f>
        <v xml:space="preserve"> </v>
      </c>
      <c r="AA26" s="108">
        <f t="shared" si="1"/>
        <v>1</v>
      </c>
      <c r="AB26" s="108">
        <f ca="1">COUNTBLANK(OFFSET(INDEX($2:$1048576,2,4),AA26*WellsInPlate,0,WellsInPlate,1))</f>
        <v>86</v>
      </c>
      <c r="AC26" s="108">
        <f t="shared" ca="1" si="0"/>
        <v>0</v>
      </c>
      <c r="AD26" s="108" t="e">
        <f>MATCH(AF26,AE:AE,0)</f>
        <v>#N/A</v>
      </c>
      <c r="AE26" s="108" t="b">
        <f>IF(COUNTBLANK(D26)=0,A26)</f>
        <v>0</v>
      </c>
      <c r="AF26" s="108">
        <v>25</v>
      </c>
    </row>
    <row r="27" spans="1:32" ht="12.75" x14ac:dyDescent="0.2">
      <c r="A27" s="94" t="str">
        <f>IF(D27="","",CONCATENATE('Address and samples info'!$B$8," #",'Samples 96'!C27))</f>
        <v/>
      </c>
      <c r="B27" s="95" t="s">
        <v>6</v>
      </c>
      <c r="C27" s="150">
        <v>1</v>
      </c>
      <c r="D27" s="5"/>
      <c r="E27" s="98">
        <v>0.01</v>
      </c>
      <c r="F27" s="53"/>
      <c r="G27" s="51"/>
      <c r="Z27" s="108" t="str">
        <f>IF(LEN(INDEX($1:$1048576,ROW(),4))&gt;0,INDEX($1:$1048576,ROW(),4)," ")</f>
        <v xml:space="preserve"> </v>
      </c>
      <c r="AA27" s="108">
        <f t="shared" si="1"/>
        <v>1</v>
      </c>
      <c r="AB27" s="108">
        <f ca="1">COUNTBLANK(OFFSET(INDEX($2:$1048576,2,4),AA27*WellsInPlate,0,WellsInPlate,1))</f>
        <v>86</v>
      </c>
      <c r="AC27" s="108">
        <f t="shared" ca="1" si="0"/>
        <v>0</v>
      </c>
      <c r="AD27" s="108" t="e">
        <f>MATCH(AF27,AE:AE,0)</f>
        <v>#N/A</v>
      </c>
      <c r="AE27" s="108" t="b">
        <f>IF(COUNTBLANK(D27)=0,A27)</f>
        <v>0</v>
      </c>
      <c r="AF27" s="108">
        <v>26</v>
      </c>
    </row>
    <row r="28" spans="1:32" ht="12.75" x14ac:dyDescent="0.2">
      <c r="A28" s="94" t="str">
        <f>IF(D28="","",CONCATENATE('Address and samples info'!$B$8," #",'Samples 96'!C28))</f>
        <v/>
      </c>
      <c r="B28" s="95" t="s">
        <v>17</v>
      </c>
      <c r="C28" s="150">
        <v>1</v>
      </c>
      <c r="D28" s="5"/>
      <c r="E28" s="98">
        <v>0.01</v>
      </c>
      <c r="F28" s="53"/>
      <c r="G28" s="51"/>
      <c r="Z28" s="108" t="str">
        <f>IF(LEN(INDEX($1:$1048576,ROW(),4))&gt;0,INDEX($1:$1048576,ROW(),4)," ")</f>
        <v xml:space="preserve"> </v>
      </c>
      <c r="AA28" s="108">
        <f t="shared" si="1"/>
        <v>1</v>
      </c>
      <c r="AB28" s="108">
        <f ca="1">COUNTBLANK(OFFSET(INDEX($2:$1048576,2,4),AA28*WellsInPlate,0,WellsInPlate,1))</f>
        <v>86</v>
      </c>
      <c r="AC28" s="108">
        <f t="shared" ca="1" si="0"/>
        <v>0</v>
      </c>
      <c r="AD28" s="108" t="e">
        <f>MATCH(AF28,AE:AE,0)</f>
        <v>#N/A</v>
      </c>
      <c r="AE28" s="108" t="b">
        <f>IF(COUNTBLANK(D28)=0,A28)</f>
        <v>0</v>
      </c>
      <c r="AF28" s="108">
        <v>27</v>
      </c>
    </row>
    <row r="29" spans="1:32" ht="12.75" x14ac:dyDescent="0.2">
      <c r="A29" s="94" t="str">
        <f>IF(D29="","",CONCATENATE('Address and samples info'!$B$8," #",'Samples 96'!C29))</f>
        <v/>
      </c>
      <c r="B29" s="95" t="s">
        <v>28</v>
      </c>
      <c r="C29" s="150">
        <v>1</v>
      </c>
      <c r="D29" s="5"/>
      <c r="E29" s="98">
        <v>0.01</v>
      </c>
      <c r="F29" s="53"/>
      <c r="G29" s="51"/>
      <c r="I29" s="55" t="str">
        <f ca="1">IF(AC31=1,"Plate "&amp;TEXT(AA31+1,"0"),"")</f>
        <v/>
      </c>
      <c r="Z29" s="108" t="str">
        <f>IF(LEN(INDEX($1:$1048576,ROW(),4))&gt;0,INDEX($1:$1048576,ROW(),4)," ")</f>
        <v xml:space="preserve"> </v>
      </c>
      <c r="AA29" s="108">
        <f t="shared" si="1"/>
        <v>1</v>
      </c>
      <c r="AB29" s="108">
        <f ca="1">COUNTBLANK(OFFSET(INDEX($2:$1048576,2,4),AA29*WellsInPlate,0,WellsInPlate,1))</f>
        <v>86</v>
      </c>
      <c r="AC29" s="108">
        <f t="shared" ca="1" si="0"/>
        <v>0</v>
      </c>
      <c r="AD29" s="108" t="e">
        <f>MATCH(AF29,AE:AE,0)</f>
        <v>#N/A</v>
      </c>
      <c r="AE29" s="108" t="b">
        <f>IF(COUNTBLANK(D29)=0,A29)</f>
        <v>0</v>
      </c>
      <c r="AF29" s="108">
        <v>28</v>
      </c>
    </row>
    <row r="30" spans="1:32" ht="12.75" x14ac:dyDescent="0.2">
      <c r="A30" s="94" t="str">
        <f>IF(D30="","",CONCATENATE('Address and samples info'!$B$8," #",'Samples 96'!C30))</f>
        <v/>
      </c>
      <c r="B30" s="95" t="s">
        <v>39</v>
      </c>
      <c r="C30" s="150">
        <v>1</v>
      </c>
      <c r="D30" s="5"/>
      <c r="E30" s="98">
        <v>0.01</v>
      </c>
      <c r="F30" s="53"/>
      <c r="G30" s="51"/>
      <c r="H30" s="106"/>
      <c r="I30" s="56" t="str">
        <f ca="1">IF($AC31=1,"1","")</f>
        <v/>
      </c>
      <c r="J30" s="56" t="str">
        <f ca="1">IF($AC31=1,"2","")</f>
        <v/>
      </c>
      <c r="K30" s="56" t="str">
        <f ca="1">IF($AC31=1,"3","")</f>
        <v/>
      </c>
      <c r="L30" s="56" t="str">
        <f ca="1">IF($AC31=1,"4","")</f>
        <v/>
      </c>
      <c r="M30" s="56" t="str">
        <f ca="1">IF($AC31=1,"5","")</f>
        <v/>
      </c>
      <c r="N30" s="56" t="str">
        <f ca="1">IF($AC31=1,"6","")</f>
        <v/>
      </c>
      <c r="O30" s="56" t="str">
        <f ca="1">IF($AC31=1,"7","")</f>
        <v/>
      </c>
      <c r="P30" s="56" t="str">
        <f ca="1">IF($AC31=1,"8","")</f>
        <v/>
      </c>
      <c r="Q30" s="56" t="str">
        <f ca="1">IF($AC31=1,"9","")</f>
        <v/>
      </c>
      <c r="R30" s="56" t="str">
        <f ca="1">IF($AC31=1,"10","")</f>
        <v/>
      </c>
      <c r="S30" s="56" t="str">
        <f ca="1">IF($AC31=1,"11","")</f>
        <v/>
      </c>
      <c r="T30" s="56" t="str">
        <f ca="1">IF($AC31=1,"12","")</f>
        <v/>
      </c>
      <c r="Z30" s="108" t="str">
        <f>IF(LEN(INDEX($1:$1048576,ROW(),4))&gt;0,INDEX($1:$1048576,ROW(),4)," ")</f>
        <v xml:space="preserve"> </v>
      </c>
      <c r="AA30" s="108">
        <f t="shared" si="1"/>
        <v>2</v>
      </c>
      <c r="AB30" s="108">
        <f ca="1">COUNTBLANK(OFFSET(INDEX($2:$1048576,2,4),AA30*WellsInPlate,0,WellsInPlate,1))</f>
        <v>86</v>
      </c>
      <c r="AC30" s="108">
        <f t="shared" ca="1" si="0"/>
        <v>0</v>
      </c>
      <c r="AD30" s="108" t="e">
        <f>MATCH(AF30,AE:AE,0)</f>
        <v>#N/A</v>
      </c>
      <c r="AE30" s="108" t="b">
        <f>IF(COUNTBLANK(D30)=0,A30)</f>
        <v>0</v>
      </c>
      <c r="AF30" s="108">
        <v>29</v>
      </c>
    </row>
    <row r="31" spans="1:32" ht="12.75" x14ac:dyDescent="0.2">
      <c r="A31" s="94" t="str">
        <f>IF(D31="","",CONCATENATE('Address and samples info'!$B$8," #",'Samples 96'!C31))</f>
        <v/>
      </c>
      <c r="B31" s="95" t="s">
        <v>50</v>
      </c>
      <c r="C31" s="150">
        <v>1</v>
      </c>
      <c r="D31" s="5"/>
      <c r="E31" s="98">
        <v>0.01</v>
      </c>
      <c r="F31" s="53"/>
      <c r="G31" s="51"/>
      <c r="H31" s="104" t="str">
        <f ca="1">IF(AC32=1,"A","")</f>
        <v/>
      </c>
      <c r="I31" s="57" t="str">
        <f ca="1">OFFSET($Z$3,ROW()-StartRow-1-$AA32*PanelHeight+$AA32*WellsInPlate+(COLUMN()-9)*8,0,1,1)</f>
        <v xml:space="preserve"> </v>
      </c>
      <c r="J31" s="57" t="str">
        <f ca="1">OFFSET($Z$3,ROW()-StartRow-1-$AA32*PanelHeight+$AA32*WellsInPlate+(COLUMN()-9)*8,0,1,1)</f>
        <v xml:space="preserve"> </v>
      </c>
      <c r="K31" s="57" t="str">
        <f ca="1">OFFSET($Z$3,ROW()-StartRow-1-$AA32*PanelHeight+$AA32*WellsInPlate+(COLUMN()-9)*8,0,1,1)</f>
        <v xml:space="preserve"> </v>
      </c>
      <c r="L31" s="57" t="str">
        <f ca="1">OFFSET($Z$3,ROW()-StartRow-1-$AA32*PanelHeight+$AA32*WellsInPlate+(COLUMN()-9)*8,0,1,1)</f>
        <v xml:space="preserve"> </v>
      </c>
      <c r="M31" s="57" t="str">
        <f ca="1">OFFSET($Z$3,ROW()-StartRow-1-$AA32*PanelHeight+$AA32*WellsInPlate+(COLUMN()-9)*8,0,1,1)</f>
        <v xml:space="preserve"> </v>
      </c>
      <c r="N31" s="57" t="str">
        <f ca="1">OFFSET($Z$3,ROW()-StartRow-1-$AA32*PanelHeight+$AA32*WellsInPlate+(COLUMN()-9)*8,0,1,1)</f>
        <v xml:space="preserve"> </v>
      </c>
      <c r="O31" s="57" t="str">
        <f ca="1">OFFSET($Z$3,ROW()-StartRow-1-$AA32*PanelHeight+$AA32*WellsInPlate+(COLUMN()-9)*8,0,1,1)</f>
        <v xml:space="preserve"> </v>
      </c>
      <c r="P31" s="57" t="str">
        <f ca="1">OFFSET($Z$3,ROW()-StartRow-1-$AA32*PanelHeight+$AA32*WellsInPlate+(COLUMN()-9)*8,0,1,1)</f>
        <v xml:space="preserve"> </v>
      </c>
      <c r="Q31" s="57" t="str">
        <f ca="1">OFFSET($Z$3,ROW()-StartRow-1-$AA32*PanelHeight+$AA32*WellsInPlate+(COLUMN()-9)*8,0,1,1)</f>
        <v xml:space="preserve"> </v>
      </c>
      <c r="R31" s="57" t="str">
        <f ca="1">OFFSET($Z$3,ROW()-StartRow-1-$AA32*PanelHeight+$AA32*WellsInPlate+(COLUMN()-9)*8,0,1,1)</f>
        <v xml:space="preserve"> </v>
      </c>
      <c r="S31" s="57" t="str">
        <f ca="1">OFFSET($Z$3,ROW()-StartRow-1-$AA32*PanelHeight+$AA32*WellsInPlate+(COLUMN()-9)*8,0,1,1)</f>
        <v xml:space="preserve"> </v>
      </c>
      <c r="T31" s="58" t="str">
        <f ca="1">IF(COUNTIF(I5:S12," ")&lt;88,"leave empty","")</f>
        <v>leave empty</v>
      </c>
      <c r="Z31" s="108" t="str">
        <f>IF(LEN(INDEX($1:$1048576,ROW(),4))&gt;0,INDEX($1:$1048576,ROW(),4)," ")</f>
        <v xml:space="preserve"> </v>
      </c>
      <c r="AA31" s="108">
        <f t="shared" si="1"/>
        <v>2</v>
      </c>
      <c r="AB31" s="108">
        <f ca="1">COUNTBLANK(OFFSET(INDEX($2:$1048576,2,4),AA31*WellsInPlate,0,WellsInPlate,1))</f>
        <v>86</v>
      </c>
      <c r="AC31" s="108">
        <f t="shared" ca="1" si="0"/>
        <v>0</v>
      </c>
      <c r="AD31" s="108" t="e">
        <f>MATCH(AF31,AE:AE,0)</f>
        <v>#N/A</v>
      </c>
      <c r="AE31" s="108" t="b">
        <f>IF(COUNTBLANK(D31)=0,A31)</f>
        <v>0</v>
      </c>
      <c r="AF31" s="108">
        <v>30</v>
      </c>
    </row>
    <row r="32" spans="1:32" ht="12.75" x14ac:dyDescent="0.2">
      <c r="A32" s="94" t="str">
        <f>IF(D32="","",CONCATENATE('Address and samples info'!$B$8," #",'Samples 96'!C32))</f>
        <v/>
      </c>
      <c r="B32" s="95" t="s">
        <v>61</v>
      </c>
      <c r="C32" s="150">
        <v>1</v>
      </c>
      <c r="D32" s="5"/>
      <c r="E32" s="98">
        <v>0.01</v>
      </c>
      <c r="F32" s="53"/>
      <c r="G32" s="51"/>
      <c r="H32" s="104" t="str">
        <f ca="1">IF(AC33=1,"B","")</f>
        <v/>
      </c>
      <c r="I32" s="57" t="str">
        <f ca="1">OFFSET($Z$3,ROW()-StartRow-1-$AA33*PanelHeight+$AA33*WellsInPlate+(COLUMN()-9)*8,0,1,1)</f>
        <v xml:space="preserve"> </v>
      </c>
      <c r="J32" s="57" t="str">
        <f ca="1">OFFSET($Z$3,ROW()-StartRow-1-$AA33*PanelHeight+$AA33*WellsInPlate+(COLUMN()-9)*8,0,1,1)</f>
        <v xml:space="preserve"> </v>
      </c>
      <c r="K32" s="57" t="str">
        <f ca="1">OFFSET($Z$3,ROW()-StartRow-1-$AA33*PanelHeight+$AA33*WellsInPlate+(COLUMN()-9)*8,0,1,1)</f>
        <v xml:space="preserve"> </v>
      </c>
      <c r="L32" s="57" t="str">
        <f ca="1">OFFSET($Z$3,ROW()-StartRow-1-$AA33*PanelHeight+$AA33*WellsInPlate+(COLUMN()-9)*8,0,1,1)</f>
        <v xml:space="preserve"> </v>
      </c>
      <c r="M32" s="57" t="str">
        <f ca="1">OFFSET($Z$3,ROW()-StartRow-1-$AA33*PanelHeight+$AA33*WellsInPlate+(COLUMN()-9)*8,0,1,1)</f>
        <v xml:space="preserve"> </v>
      </c>
      <c r="N32" s="57" t="str">
        <f ca="1">OFFSET($Z$3,ROW()-StartRow-1-$AA33*PanelHeight+$AA33*WellsInPlate+(COLUMN()-9)*8,0,1,1)</f>
        <v xml:space="preserve"> </v>
      </c>
      <c r="O32" s="57" t="str">
        <f ca="1">OFFSET($Z$3,ROW()-StartRow-1-$AA33*PanelHeight+$AA33*WellsInPlate+(COLUMN()-9)*8,0,1,1)</f>
        <v xml:space="preserve"> </v>
      </c>
      <c r="P32" s="57" t="str">
        <f ca="1">OFFSET($Z$3,ROW()-StartRow-1-$AA33*PanelHeight+$AA33*WellsInPlate+(COLUMN()-9)*8,0,1,1)</f>
        <v xml:space="preserve"> </v>
      </c>
      <c r="Q32" s="57" t="str">
        <f ca="1">OFFSET($Z$3,ROW()-StartRow-1-$AA33*PanelHeight+$AA33*WellsInPlate+(COLUMN()-9)*8,0,1,1)</f>
        <v xml:space="preserve"> </v>
      </c>
      <c r="R32" s="57" t="str">
        <f ca="1">OFFSET($Z$3,ROW()-StartRow-1-$AA33*PanelHeight+$AA33*WellsInPlate+(COLUMN()-9)*8,0,1,1)</f>
        <v xml:space="preserve"> </v>
      </c>
      <c r="S32" s="57" t="str">
        <f ca="1">OFFSET($Z$3,ROW()-StartRow-1-$AA33*PanelHeight+$AA33*WellsInPlate+(COLUMN()-9)*8,0,1,1)</f>
        <v xml:space="preserve"> </v>
      </c>
      <c r="T32" s="57" t="str">
        <f ca="1">IF(T31="","","leave empty")</f>
        <v>leave empty</v>
      </c>
      <c r="Z32" s="108" t="str">
        <f>IF(LEN(INDEX($1:$1048576,ROW(),4))&gt;0,INDEX($1:$1048576,ROW(),4)," ")</f>
        <v xml:space="preserve"> </v>
      </c>
      <c r="AA32" s="108">
        <f t="shared" si="1"/>
        <v>2</v>
      </c>
      <c r="AB32" s="108">
        <f ca="1">COUNTBLANK(OFFSET(INDEX($2:$1048576,2,4),AA32*WellsInPlate,0,WellsInPlate,1))</f>
        <v>86</v>
      </c>
      <c r="AC32" s="108">
        <f t="shared" ca="1" si="0"/>
        <v>0</v>
      </c>
      <c r="AD32" s="108" t="e">
        <f>MATCH(AF32,AE:AE,0)</f>
        <v>#N/A</v>
      </c>
      <c r="AE32" s="108" t="b">
        <f>IF(COUNTBLANK(D32)=0,A32)</f>
        <v>0</v>
      </c>
      <c r="AF32" s="108">
        <v>31</v>
      </c>
    </row>
    <row r="33" spans="1:32" ht="12.75" x14ac:dyDescent="0.2">
      <c r="A33" s="94" t="str">
        <f>IF(D33="","",CONCATENATE('Address and samples info'!$B$8," #",'Samples 96'!C33))</f>
        <v/>
      </c>
      <c r="B33" s="95" t="s">
        <v>72</v>
      </c>
      <c r="C33" s="150">
        <v>1</v>
      </c>
      <c r="D33" s="5"/>
      <c r="E33" s="98">
        <v>0.01</v>
      </c>
      <c r="F33" s="53"/>
      <c r="G33" s="51"/>
      <c r="H33" s="104" t="str">
        <f ca="1">IF(AC34=1,"C","")</f>
        <v/>
      </c>
      <c r="I33" s="57" t="str">
        <f ca="1">OFFSET($Z$3,ROW()-StartRow-1-$AA34*PanelHeight+$AA34*WellsInPlate+(COLUMN()-9)*8,0,1,1)</f>
        <v xml:space="preserve"> </v>
      </c>
      <c r="J33" s="57" t="str">
        <f ca="1">OFFSET($Z$3,ROW()-StartRow-1-$AA34*PanelHeight+$AA34*WellsInPlate+(COLUMN()-9)*8,0,1,1)</f>
        <v xml:space="preserve"> </v>
      </c>
      <c r="K33" s="57" t="str">
        <f ca="1">OFFSET($Z$3,ROW()-StartRow-1-$AA34*PanelHeight+$AA34*WellsInPlate+(COLUMN()-9)*8,0,1,1)</f>
        <v xml:space="preserve"> </v>
      </c>
      <c r="L33" s="57" t="str">
        <f ca="1">OFFSET($Z$3,ROW()-StartRow-1-$AA34*PanelHeight+$AA34*WellsInPlate+(COLUMN()-9)*8,0,1,1)</f>
        <v xml:space="preserve"> </v>
      </c>
      <c r="M33" s="57" t="str">
        <f ca="1">OFFSET($Z$3,ROW()-StartRow-1-$AA34*PanelHeight+$AA34*WellsInPlate+(COLUMN()-9)*8,0,1,1)</f>
        <v xml:space="preserve"> </v>
      </c>
      <c r="N33" s="57" t="str">
        <f ca="1">OFFSET($Z$3,ROW()-StartRow-1-$AA34*PanelHeight+$AA34*WellsInPlate+(COLUMN()-9)*8,0,1,1)</f>
        <v xml:space="preserve"> </v>
      </c>
      <c r="O33" s="57" t="str">
        <f ca="1">OFFSET($Z$3,ROW()-StartRow-1-$AA34*PanelHeight+$AA34*WellsInPlate+(COLUMN()-9)*8,0,1,1)</f>
        <v xml:space="preserve"> </v>
      </c>
      <c r="P33" s="57" t="str">
        <f ca="1">OFFSET($Z$3,ROW()-StartRow-1-$AA34*PanelHeight+$AA34*WellsInPlate+(COLUMN()-9)*8,0,1,1)</f>
        <v xml:space="preserve"> </v>
      </c>
      <c r="Q33" s="57" t="str">
        <f ca="1">OFFSET($Z$3,ROW()-StartRow-1-$AA34*PanelHeight+$AA34*WellsInPlate+(COLUMN()-9)*8,0,1,1)</f>
        <v xml:space="preserve"> </v>
      </c>
      <c r="R33" s="57" t="str">
        <f ca="1">OFFSET($Z$3,ROW()-StartRow-1-$AA34*PanelHeight+$AA34*WellsInPlate+(COLUMN()-9)*8,0,1,1)</f>
        <v xml:space="preserve"> </v>
      </c>
      <c r="S33" s="57" t="str">
        <f ca="1">OFFSET($Z$3,ROW()-StartRow-1-$AA34*PanelHeight+$AA34*WellsInPlate+(COLUMN()-9)*8,0,1,1)</f>
        <v xml:space="preserve"> </v>
      </c>
      <c r="T33" s="57" t="str">
        <f t="shared" ref="T33:T38" ca="1" si="4">IF(T32="","","leave empty")</f>
        <v>leave empty</v>
      </c>
      <c r="Z33" s="108" t="str">
        <f>IF(LEN(INDEX($1:$1048576,ROW(),4))&gt;0,INDEX($1:$1048576,ROW(),4)," ")</f>
        <v xml:space="preserve"> </v>
      </c>
      <c r="AA33" s="108">
        <f t="shared" si="1"/>
        <v>2</v>
      </c>
      <c r="AB33" s="108">
        <f ca="1">COUNTBLANK(OFFSET(INDEX($2:$1048576,2,4),AA33*WellsInPlate,0,WellsInPlate,1))</f>
        <v>86</v>
      </c>
      <c r="AC33" s="108">
        <f t="shared" ca="1" si="0"/>
        <v>0</v>
      </c>
      <c r="AD33" s="108" t="e">
        <f>MATCH(AF33,AE:AE,0)</f>
        <v>#N/A</v>
      </c>
      <c r="AE33" s="108" t="b">
        <f>IF(COUNTBLANK(D33)=0,A33)</f>
        <v>0</v>
      </c>
      <c r="AF33" s="108">
        <v>32</v>
      </c>
    </row>
    <row r="34" spans="1:32" ht="12.75" x14ac:dyDescent="0.2">
      <c r="A34" s="94" t="str">
        <f>IF(D34="","",CONCATENATE('Address and samples info'!$B$8," #",'Samples 96'!C34))</f>
        <v/>
      </c>
      <c r="B34" s="95" t="s">
        <v>82</v>
      </c>
      <c r="C34" s="150">
        <v>1</v>
      </c>
      <c r="D34" s="5"/>
      <c r="E34" s="98">
        <v>0.01</v>
      </c>
      <c r="F34" s="53"/>
      <c r="G34" s="51"/>
      <c r="H34" s="104" t="str">
        <f ca="1">IF(AC35=1,"D","")</f>
        <v/>
      </c>
      <c r="I34" s="57" t="str">
        <f ca="1">OFFSET($Z$3,ROW()-StartRow-1-$AA35*PanelHeight+$AA35*WellsInPlate+(COLUMN()-9)*8,0,1,1)</f>
        <v xml:space="preserve"> </v>
      </c>
      <c r="J34" s="57" t="str">
        <f ca="1">OFFSET($Z$3,ROW()-StartRow-1-$AA35*PanelHeight+$AA35*WellsInPlate+(COLUMN()-9)*8,0,1,1)</f>
        <v xml:space="preserve"> </v>
      </c>
      <c r="K34" s="57" t="str">
        <f ca="1">OFFSET($Z$3,ROW()-StartRow-1-$AA35*PanelHeight+$AA35*WellsInPlate+(COLUMN()-9)*8,0,1,1)</f>
        <v xml:space="preserve"> </v>
      </c>
      <c r="L34" s="57" t="str">
        <f ca="1">OFFSET($Z$3,ROW()-StartRow-1-$AA35*PanelHeight+$AA35*WellsInPlate+(COLUMN()-9)*8,0,1,1)</f>
        <v xml:space="preserve"> </v>
      </c>
      <c r="M34" s="57" t="str">
        <f ca="1">OFFSET($Z$3,ROW()-StartRow-1-$AA35*PanelHeight+$AA35*WellsInPlate+(COLUMN()-9)*8,0,1,1)</f>
        <v xml:space="preserve"> </v>
      </c>
      <c r="N34" s="57" t="str">
        <f ca="1">OFFSET($Z$3,ROW()-StartRow-1-$AA35*PanelHeight+$AA35*WellsInPlate+(COLUMN()-9)*8,0,1,1)</f>
        <v xml:space="preserve"> </v>
      </c>
      <c r="O34" s="57" t="str">
        <f ca="1">OFFSET($Z$3,ROW()-StartRow-1-$AA35*PanelHeight+$AA35*WellsInPlate+(COLUMN()-9)*8,0,1,1)</f>
        <v xml:space="preserve"> </v>
      </c>
      <c r="P34" s="57" t="str">
        <f ca="1">OFFSET($Z$3,ROW()-StartRow-1-$AA35*PanelHeight+$AA35*WellsInPlate+(COLUMN()-9)*8,0,1,1)</f>
        <v xml:space="preserve"> </v>
      </c>
      <c r="Q34" s="57" t="str">
        <f ca="1">OFFSET($Z$3,ROW()-StartRow-1-$AA35*PanelHeight+$AA35*WellsInPlate+(COLUMN()-9)*8,0,1,1)</f>
        <v xml:space="preserve"> </v>
      </c>
      <c r="R34" s="57" t="str">
        <f ca="1">OFFSET($Z$3,ROW()-StartRow-1-$AA35*PanelHeight+$AA35*WellsInPlate+(COLUMN()-9)*8,0,1,1)</f>
        <v xml:space="preserve"> </v>
      </c>
      <c r="S34" s="57" t="str">
        <f ca="1">OFFSET($Z$3,ROW()-StartRow-1-$AA35*PanelHeight+$AA35*WellsInPlate+(COLUMN()-9)*8,0,1,1)</f>
        <v xml:space="preserve"> </v>
      </c>
      <c r="T34" s="57" t="str">
        <f t="shared" ca="1" si="4"/>
        <v>leave empty</v>
      </c>
      <c r="Z34" s="108" t="str">
        <f>IF(LEN(INDEX($1:$1048576,ROW(),4))&gt;0,INDEX($1:$1048576,ROW(),4)," ")</f>
        <v xml:space="preserve"> </v>
      </c>
      <c r="AA34" s="108">
        <f t="shared" si="1"/>
        <v>2</v>
      </c>
      <c r="AB34" s="108">
        <f ca="1">COUNTBLANK(OFFSET(INDEX($2:$1048576,2,4),AA34*WellsInPlate,0,WellsInPlate,1))</f>
        <v>86</v>
      </c>
      <c r="AC34" s="108">
        <f t="shared" ca="1" si="0"/>
        <v>0</v>
      </c>
      <c r="AD34" s="108" t="e">
        <f>MATCH(AF34,AE:AE,0)</f>
        <v>#N/A</v>
      </c>
      <c r="AE34" s="108" t="b">
        <f>IF(COUNTBLANK(D34)=0,A34)</f>
        <v>0</v>
      </c>
      <c r="AF34" s="108">
        <v>33</v>
      </c>
    </row>
    <row r="35" spans="1:32" ht="12.75" x14ac:dyDescent="0.2">
      <c r="A35" s="94" t="str">
        <f>IF(D35="","",CONCATENATE('Address and samples info'!$B$8," #",'Samples 96'!C35))</f>
        <v/>
      </c>
      <c r="B35" s="95" t="s">
        <v>7</v>
      </c>
      <c r="C35" s="150">
        <v>1</v>
      </c>
      <c r="D35" s="5"/>
      <c r="E35" s="98">
        <v>0.01</v>
      </c>
      <c r="F35" s="53"/>
      <c r="G35" s="51"/>
      <c r="H35" s="104" t="str">
        <f ca="1">IF(AC36=1,"E","")</f>
        <v/>
      </c>
      <c r="I35" s="57" t="str">
        <f ca="1">OFFSET($Z$3,ROW()-StartRow-1-$AA36*PanelHeight+$AA36*WellsInPlate+(COLUMN()-9)*8,0,1,1)</f>
        <v xml:space="preserve"> </v>
      </c>
      <c r="J35" s="57" t="str">
        <f ca="1">OFFSET($Z$3,ROW()-StartRow-1-$AA36*PanelHeight+$AA36*WellsInPlate+(COLUMN()-9)*8,0,1,1)</f>
        <v xml:space="preserve"> </v>
      </c>
      <c r="K35" s="57" t="str">
        <f ca="1">OFFSET($Z$3,ROW()-StartRow-1-$AA36*PanelHeight+$AA36*WellsInPlate+(COLUMN()-9)*8,0,1,1)</f>
        <v xml:space="preserve"> </v>
      </c>
      <c r="L35" s="57" t="str">
        <f ca="1">OFFSET($Z$3,ROW()-StartRow-1-$AA36*PanelHeight+$AA36*WellsInPlate+(COLUMN()-9)*8,0,1,1)</f>
        <v xml:space="preserve"> </v>
      </c>
      <c r="M35" s="57" t="str">
        <f ca="1">OFFSET($Z$3,ROW()-StartRow-1-$AA36*PanelHeight+$AA36*WellsInPlate+(COLUMN()-9)*8,0,1,1)</f>
        <v xml:space="preserve"> </v>
      </c>
      <c r="N35" s="57" t="str">
        <f ca="1">OFFSET($Z$3,ROW()-StartRow-1-$AA36*PanelHeight+$AA36*WellsInPlate+(COLUMN()-9)*8,0,1,1)</f>
        <v xml:space="preserve"> </v>
      </c>
      <c r="O35" s="57" t="str">
        <f ca="1">OFFSET($Z$3,ROW()-StartRow-1-$AA36*PanelHeight+$AA36*WellsInPlate+(COLUMN()-9)*8,0,1,1)</f>
        <v xml:space="preserve"> </v>
      </c>
      <c r="P35" s="57" t="str">
        <f ca="1">OFFSET($Z$3,ROW()-StartRow-1-$AA36*PanelHeight+$AA36*WellsInPlate+(COLUMN()-9)*8,0,1,1)</f>
        <v xml:space="preserve"> </v>
      </c>
      <c r="Q35" s="57" t="str">
        <f ca="1">OFFSET($Z$3,ROW()-StartRow-1-$AA36*PanelHeight+$AA36*WellsInPlate+(COLUMN()-9)*8,0,1,1)</f>
        <v xml:space="preserve"> </v>
      </c>
      <c r="R35" s="57" t="str">
        <f ca="1">OFFSET($Z$3,ROW()-StartRow-1-$AA36*PanelHeight+$AA36*WellsInPlate+(COLUMN()-9)*8,0,1,1)</f>
        <v xml:space="preserve"> </v>
      </c>
      <c r="S35" s="57" t="str">
        <f ca="1">OFFSET($Z$3,ROW()-StartRow-1-$AA36*PanelHeight+$AA36*WellsInPlate+(COLUMN()-9)*8,0,1,1)</f>
        <v xml:space="preserve"> </v>
      </c>
      <c r="T35" s="57" t="str">
        <f t="shared" ca="1" si="4"/>
        <v>leave empty</v>
      </c>
      <c r="Z35" s="108" t="str">
        <f>IF(LEN(INDEX($1:$1048576,ROW(),4))&gt;0,INDEX($1:$1048576,ROW(),4)," ")</f>
        <v xml:space="preserve"> </v>
      </c>
      <c r="AA35" s="108">
        <f t="shared" si="1"/>
        <v>2</v>
      </c>
      <c r="AB35" s="108">
        <f ca="1">COUNTBLANK(OFFSET(INDEX($2:$1048576,2,4),AA35*WellsInPlate,0,WellsInPlate,1))</f>
        <v>86</v>
      </c>
      <c r="AC35" s="108">
        <f t="shared" ca="1" si="0"/>
        <v>0</v>
      </c>
      <c r="AD35" s="108" t="e">
        <f>MATCH(AF35,AE:AE,0)</f>
        <v>#N/A</v>
      </c>
      <c r="AE35" s="108" t="b">
        <f>IF(COUNTBLANK(D35)=0,A35)</f>
        <v>0</v>
      </c>
      <c r="AF35" s="108">
        <v>34</v>
      </c>
    </row>
    <row r="36" spans="1:32" ht="12.75" x14ac:dyDescent="0.2">
      <c r="A36" s="94" t="str">
        <f>IF(D36="","",CONCATENATE('Address and samples info'!$B$8," #",'Samples 96'!C36))</f>
        <v/>
      </c>
      <c r="B36" s="95" t="s">
        <v>18</v>
      </c>
      <c r="C36" s="150">
        <v>1</v>
      </c>
      <c r="D36" s="5"/>
      <c r="E36" s="98">
        <v>0.01</v>
      </c>
      <c r="F36" s="53"/>
      <c r="G36" s="51"/>
      <c r="H36" s="104" t="str">
        <f ca="1">IF(AC37=1,"F","")</f>
        <v/>
      </c>
      <c r="I36" s="57" t="str">
        <f ca="1">OFFSET($Z$3,ROW()-StartRow-1-$AA37*PanelHeight+$AA37*WellsInPlate+(COLUMN()-9)*8,0,1,1)</f>
        <v xml:space="preserve"> </v>
      </c>
      <c r="J36" s="57" t="str">
        <f ca="1">OFFSET($Z$3,ROW()-StartRow-1-$AA37*PanelHeight+$AA37*WellsInPlate+(COLUMN()-9)*8,0,1,1)</f>
        <v xml:space="preserve"> </v>
      </c>
      <c r="K36" s="57" t="str">
        <f ca="1">OFFSET($Z$3,ROW()-StartRow-1-$AA37*PanelHeight+$AA37*WellsInPlate+(COLUMN()-9)*8,0,1,1)</f>
        <v xml:space="preserve"> </v>
      </c>
      <c r="L36" s="57" t="str">
        <f ca="1">OFFSET($Z$3,ROW()-StartRow-1-$AA37*PanelHeight+$AA37*WellsInPlate+(COLUMN()-9)*8,0,1,1)</f>
        <v xml:space="preserve"> </v>
      </c>
      <c r="M36" s="57" t="str">
        <f ca="1">OFFSET($Z$3,ROW()-StartRow-1-$AA37*PanelHeight+$AA37*WellsInPlate+(COLUMN()-9)*8,0,1,1)</f>
        <v xml:space="preserve"> </v>
      </c>
      <c r="N36" s="57" t="str">
        <f ca="1">OFFSET($Z$3,ROW()-StartRow-1-$AA37*PanelHeight+$AA37*WellsInPlate+(COLUMN()-9)*8,0,1,1)</f>
        <v xml:space="preserve"> </v>
      </c>
      <c r="O36" s="57" t="str">
        <f ca="1">OFFSET($Z$3,ROW()-StartRow-1-$AA37*PanelHeight+$AA37*WellsInPlate+(COLUMN()-9)*8,0,1,1)</f>
        <v xml:space="preserve"> </v>
      </c>
      <c r="P36" s="57" t="str">
        <f ca="1">OFFSET($Z$3,ROW()-StartRow-1-$AA37*PanelHeight+$AA37*WellsInPlate+(COLUMN()-9)*8,0,1,1)</f>
        <v xml:space="preserve"> </v>
      </c>
      <c r="Q36" s="57" t="str">
        <f ca="1">OFFSET($Z$3,ROW()-StartRow-1-$AA37*PanelHeight+$AA37*WellsInPlate+(COLUMN()-9)*8,0,1,1)</f>
        <v xml:space="preserve"> </v>
      </c>
      <c r="R36" s="57" t="str">
        <f ca="1">OFFSET($Z$3,ROW()-StartRow-1-$AA37*PanelHeight+$AA37*WellsInPlate+(COLUMN()-9)*8,0,1,1)</f>
        <v xml:space="preserve"> </v>
      </c>
      <c r="S36" s="57" t="str">
        <f ca="1">OFFSET($Z$3,ROW()-StartRow-1-$AA37*PanelHeight+$AA37*WellsInPlate+(COLUMN()-9)*8,0,1,1)</f>
        <v xml:space="preserve"> </v>
      </c>
      <c r="T36" s="57" t="str">
        <f t="shared" ca="1" si="4"/>
        <v>leave empty</v>
      </c>
      <c r="Z36" s="108" t="str">
        <f>IF(LEN(INDEX($1:$1048576,ROW(),4))&gt;0,INDEX($1:$1048576,ROW(),4)," ")</f>
        <v xml:space="preserve"> </v>
      </c>
      <c r="AA36" s="108">
        <f t="shared" si="1"/>
        <v>2</v>
      </c>
      <c r="AB36" s="108">
        <f ca="1">COUNTBLANK(OFFSET(INDEX($2:$1048576,2,4),AA36*WellsInPlate,0,WellsInPlate,1))</f>
        <v>86</v>
      </c>
      <c r="AC36" s="108">
        <f t="shared" ca="1" si="0"/>
        <v>0</v>
      </c>
      <c r="AD36" s="108" t="e">
        <f>MATCH(AF36,AE:AE,0)</f>
        <v>#N/A</v>
      </c>
      <c r="AE36" s="108" t="b">
        <f>IF(COUNTBLANK(D36)=0,A36)</f>
        <v>0</v>
      </c>
      <c r="AF36" s="108">
        <v>35</v>
      </c>
    </row>
    <row r="37" spans="1:32" ht="12.75" x14ac:dyDescent="0.2">
      <c r="A37" s="94" t="str">
        <f>IF(D37="","",CONCATENATE('Address and samples info'!$B$8," #",'Samples 96'!C37))</f>
        <v/>
      </c>
      <c r="B37" s="95" t="s">
        <v>29</v>
      </c>
      <c r="C37" s="150">
        <v>1</v>
      </c>
      <c r="D37" s="5"/>
      <c r="E37" s="98">
        <v>0.01</v>
      </c>
      <c r="F37" s="53"/>
      <c r="G37" s="51"/>
      <c r="H37" s="104" t="str">
        <f ca="1">IF(AC38=1,"G","")</f>
        <v/>
      </c>
      <c r="I37" s="57" t="str">
        <f ca="1">OFFSET($Z$3,ROW()-StartRow-1-$AA38*PanelHeight+$AA38*WellsInPlate+(COLUMN()-9)*8,0,1,1)</f>
        <v xml:space="preserve"> </v>
      </c>
      <c r="J37" s="57" t="str">
        <f ca="1">OFFSET($Z$3,ROW()-StartRow-1-$AA38*PanelHeight+$AA38*WellsInPlate+(COLUMN()-9)*8,0,1,1)</f>
        <v xml:space="preserve"> </v>
      </c>
      <c r="K37" s="57" t="str">
        <f ca="1">OFFSET($Z$3,ROW()-StartRow-1-$AA38*PanelHeight+$AA38*WellsInPlate+(COLUMN()-9)*8,0,1,1)</f>
        <v xml:space="preserve"> </v>
      </c>
      <c r="L37" s="57" t="str">
        <f ca="1">OFFSET($Z$3,ROW()-StartRow-1-$AA38*PanelHeight+$AA38*WellsInPlate+(COLUMN()-9)*8,0,1,1)</f>
        <v xml:space="preserve"> </v>
      </c>
      <c r="M37" s="57" t="str">
        <f ca="1">OFFSET($Z$3,ROW()-StartRow-1-$AA38*PanelHeight+$AA38*WellsInPlate+(COLUMN()-9)*8,0,1,1)</f>
        <v xml:space="preserve"> </v>
      </c>
      <c r="N37" s="57" t="str">
        <f ca="1">OFFSET($Z$3,ROW()-StartRow-1-$AA38*PanelHeight+$AA38*WellsInPlate+(COLUMN()-9)*8,0,1,1)</f>
        <v xml:space="preserve"> </v>
      </c>
      <c r="O37" s="57" t="str">
        <f ca="1">OFFSET($Z$3,ROW()-StartRow-1-$AA38*PanelHeight+$AA38*WellsInPlate+(COLUMN()-9)*8,0,1,1)</f>
        <v xml:space="preserve"> </v>
      </c>
      <c r="P37" s="57" t="str">
        <f ca="1">OFFSET($Z$3,ROW()-StartRow-1-$AA38*PanelHeight+$AA38*WellsInPlate+(COLUMN()-9)*8,0,1,1)</f>
        <v xml:space="preserve"> </v>
      </c>
      <c r="Q37" s="57" t="str">
        <f ca="1">OFFSET($Z$3,ROW()-StartRow-1-$AA38*PanelHeight+$AA38*WellsInPlate+(COLUMN()-9)*8,0,1,1)</f>
        <v xml:space="preserve"> </v>
      </c>
      <c r="R37" s="57" t="str">
        <f ca="1">OFFSET($Z$3,ROW()-StartRow-1-$AA38*PanelHeight+$AA38*WellsInPlate+(COLUMN()-9)*8,0,1,1)</f>
        <v xml:space="preserve"> </v>
      </c>
      <c r="S37" s="57" t="str">
        <f ca="1">IF(S36="","","leave empty")</f>
        <v>leave empty</v>
      </c>
      <c r="T37" s="57" t="str">
        <f t="shared" ca="1" si="4"/>
        <v>leave empty</v>
      </c>
      <c r="Z37" s="108" t="str">
        <f>IF(LEN(INDEX($1:$1048576,ROW(),4))&gt;0,INDEX($1:$1048576,ROW(),4)," ")</f>
        <v xml:space="preserve"> </v>
      </c>
      <c r="AA37" s="108">
        <f t="shared" si="1"/>
        <v>2</v>
      </c>
      <c r="AB37" s="108">
        <f ca="1">COUNTBLANK(OFFSET(INDEX($2:$1048576,2,4),AA37*WellsInPlate,0,WellsInPlate,1))</f>
        <v>86</v>
      </c>
      <c r="AC37" s="108">
        <f t="shared" ca="1" si="0"/>
        <v>0</v>
      </c>
      <c r="AD37" s="108" t="e">
        <f>MATCH(AF37,AE:AE,0)</f>
        <v>#N/A</v>
      </c>
      <c r="AE37" s="108" t="b">
        <f>IF(COUNTBLANK(D37)=0,A37)</f>
        <v>0</v>
      </c>
      <c r="AF37" s="108">
        <v>36</v>
      </c>
    </row>
    <row r="38" spans="1:32" ht="12.75" x14ac:dyDescent="0.2">
      <c r="A38" s="94" t="str">
        <f>IF(D38="","",CONCATENATE('Address and samples info'!$B$8," #",'Samples 96'!C38))</f>
        <v/>
      </c>
      <c r="B38" s="95" t="s">
        <v>40</v>
      </c>
      <c r="C38" s="150">
        <v>1</v>
      </c>
      <c r="D38" s="5"/>
      <c r="E38" s="98">
        <v>0.01</v>
      </c>
      <c r="F38" s="53"/>
      <c r="G38" s="51"/>
      <c r="H38" s="104" t="str">
        <f ca="1">IF(AC39=1,"H","")</f>
        <v/>
      </c>
      <c r="I38" s="57" t="str">
        <f ca="1">OFFSET($Z$3,ROW()-StartRow-1-$AA39*PanelHeight+$AA39*WellsInPlate+(COLUMN()-9)*8,0,1,1)</f>
        <v xml:space="preserve"> </v>
      </c>
      <c r="J38" s="57" t="str">
        <f ca="1">OFFSET($Z$3,ROW()-StartRow-1-$AA39*PanelHeight+$AA39*WellsInPlate+(COLUMN()-9)*8,0,1,1)</f>
        <v xml:space="preserve"> </v>
      </c>
      <c r="K38" s="57" t="str">
        <f ca="1">OFFSET($Z$3,ROW()-StartRow-1-$AA39*PanelHeight+$AA39*WellsInPlate+(COLUMN()-9)*8,0,1,1)</f>
        <v xml:space="preserve"> </v>
      </c>
      <c r="L38" s="57" t="str">
        <f ca="1">OFFSET($Z$3,ROW()-StartRow-1-$AA39*PanelHeight+$AA39*WellsInPlate+(COLUMN()-9)*8,0,1,1)</f>
        <v xml:space="preserve"> </v>
      </c>
      <c r="M38" s="57" t="str">
        <f ca="1">OFFSET($Z$3,ROW()-StartRow-1-$AA39*PanelHeight+$AA39*WellsInPlate+(COLUMN()-9)*8,0,1,1)</f>
        <v xml:space="preserve"> </v>
      </c>
      <c r="N38" s="57" t="str">
        <f ca="1">OFFSET($Z$3,ROW()-StartRow-1-$AA39*PanelHeight+$AA39*WellsInPlate+(COLUMN()-9)*8,0,1,1)</f>
        <v xml:space="preserve"> </v>
      </c>
      <c r="O38" s="57" t="str">
        <f ca="1">OFFSET($Z$3,ROW()-StartRow-1-$AA39*PanelHeight+$AA39*WellsInPlate+(COLUMN()-9)*8,0,1,1)</f>
        <v xml:space="preserve"> </v>
      </c>
      <c r="P38" s="57" t="str">
        <f ca="1">OFFSET($Z$3,ROW()-StartRow-1-$AA39*PanelHeight+$AA39*WellsInPlate+(COLUMN()-9)*8,0,1,1)</f>
        <v xml:space="preserve"> </v>
      </c>
      <c r="Q38" s="57" t="str">
        <f ca="1">OFFSET($Z$3,ROW()-StartRow-1-$AA39*PanelHeight+$AA39*WellsInPlate+(COLUMN()-9)*8,0,1,1)</f>
        <v xml:space="preserve"> </v>
      </c>
      <c r="R38" s="57" t="str">
        <f ca="1">OFFSET($Z$3,ROW()-StartRow-1-$AA39*PanelHeight+$AA39*WellsInPlate+(COLUMN()-9)*8,0,1,1)</f>
        <v xml:space="preserve"> </v>
      </c>
      <c r="S38" s="57" t="str">
        <f ca="1">IF(S37="","","leave empty")</f>
        <v>leave empty</v>
      </c>
      <c r="T38" s="57" t="str">
        <f t="shared" ca="1" si="4"/>
        <v>leave empty</v>
      </c>
      <c r="Z38" s="108" t="str">
        <f>IF(LEN(INDEX($1:$1048576,ROW(),4))&gt;0,INDEX($1:$1048576,ROW(),4)," ")</f>
        <v xml:space="preserve"> </v>
      </c>
      <c r="AA38" s="108">
        <f t="shared" ref="AA38:AA68" si="5">CEILING((ROW()-StartRow+1)/PanelHeight,1)-1</f>
        <v>2</v>
      </c>
      <c r="AB38" s="108">
        <f ca="1">COUNTBLANK(OFFSET(INDEX($2:$1048576,2,4),AA38*WellsInPlate,0,WellsInPlate,1))</f>
        <v>86</v>
      </c>
      <c r="AC38" s="108">
        <f t="shared" ref="AC38:AC68" ca="1" si="6">IF(AB38=WellsInPlate,0,1)</f>
        <v>0</v>
      </c>
      <c r="AD38" s="108" t="e">
        <f>MATCH(AF38,AE:AE,0)</f>
        <v>#N/A</v>
      </c>
      <c r="AE38" s="108" t="b">
        <f>IF(COUNTBLANK(D38)=0,A38)</f>
        <v>0</v>
      </c>
      <c r="AF38" s="108">
        <v>37</v>
      </c>
    </row>
    <row r="39" spans="1:32" ht="12.75" x14ac:dyDescent="0.2">
      <c r="A39" s="94" t="str">
        <f>IF(D39="","",CONCATENATE('Address and samples info'!$B$8," #",'Samples 96'!C39))</f>
        <v/>
      </c>
      <c r="B39" s="95" t="s">
        <v>51</v>
      </c>
      <c r="C39" s="150">
        <v>1</v>
      </c>
      <c r="D39" s="5"/>
      <c r="E39" s="98">
        <v>0.01</v>
      </c>
      <c r="F39" s="53"/>
      <c r="G39" s="51"/>
      <c r="Z39" s="108" t="str">
        <f>IF(LEN(INDEX($1:$1048576,ROW(),4))&gt;0,INDEX($1:$1048576,ROW(),4)," ")</f>
        <v xml:space="preserve"> </v>
      </c>
      <c r="AA39" s="108">
        <f t="shared" si="5"/>
        <v>2</v>
      </c>
      <c r="AB39" s="108">
        <f ca="1">COUNTBLANK(OFFSET(INDEX($2:$1048576,2,4),AA39*WellsInPlate,0,WellsInPlate,1))</f>
        <v>86</v>
      </c>
      <c r="AC39" s="108">
        <f t="shared" ca="1" si="6"/>
        <v>0</v>
      </c>
      <c r="AD39" s="108" t="e">
        <f>MATCH(AF39,AE:AE,0)</f>
        <v>#N/A</v>
      </c>
      <c r="AE39" s="108" t="b">
        <f>IF(COUNTBLANK(D39)=0,A39)</f>
        <v>0</v>
      </c>
      <c r="AF39" s="108">
        <v>38</v>
      </c>
    </row>
    <row r="40" spans="1:32" ht="12.75" x14ac:dyDescent="0.2">
      <c r="A40" s="94" t="str">
        <f>IF(D40="","",CONCATENATE('Address and samples info'!$B$8," #",'Samples 96'!C40))</f>
        <v/>
      </c>
      <c r="B40" s="95" t="s">
        <v>62</v>
      </c>
      <c r="C40" s="150">
        <v>1</v>
      </c>
      <c r="D40" s="5"/>
      <c r="E40" s="98">
        <v>0.01</v>
      </c>
      <c r="F40" s="53"/>
      <c r="G40" s="51"/>
      <c r="Z40" s="108" t="str">
        <f>IF(LEN(INDEX($1:$1048576,ROW(),4))&gt;0,INDEX($1:$1048576,ROW(),4)," ")</f>
        <v xml:space="preserve"> </v>
      </c>
      <c r="AA40" s="108">
        <f t="shared" si="5"/>
        <v>2</v>
      </c>
      <c r="AB40" s="108">
        <f ca="1">COUNTBLANK(OFFSET(INDEX($2:$1048576,2,4),AA40*WellsInPlate,0,WellsInPlate,1))</f>
        <v>86</v>
      </c>
      <c r="AC40" s="108">
        <f t="shared" ca="1" si="6"/>
        <v>0</v>
      </c>
      <c r="AD40" s="108" t="e">
        <f>MATCH(AF40,AE:AE,0)</f>
        <v>#N/A</v>
      </c>
      <c r="AE40" s="108" t="b">
        <f>IF(COUNTBLANK(D40)=0,A40)</f>
        <v>0</v>
      </c>
      <c r="AF40" s="108">
        <v>39</v>
      </c>
    </row>
    <row r="41" spans="1:32" ht="12.75" x14ac:dyDescent="0.2">
      <c r="A41" s="94" t="str">
        <f>IF(D41="","",CONCATENATE('Address and samples info'!$B$8," #",'Samples 96'!C41))</f>
        <v/>
      </c>
      <c r="B41" s="95" t="s">
        <v>73</v>
      </c>
      <c r="C41" s="150">
        <v>1</v>
      </c>
      <c r="D41" s="5"/>
      <c r="E41" s="98">
        <v>0.01</v>
      </c>
      <c r="F41" s="53"/>
      <c r="G41" s="51"/>
      <c r="Z41" s="108" t="str">
        <f>IF(LEN(INDEX($1:$1048576,ROW(),4))&gt;0,INDEX($1:$1048576,ROW(),4)," ")</f>
        <v xml:space="preserve"> </v>
      </c>
      <c r="AA41" s="108">
        <f t="shared" si="5"/>
        <v>2</v>
      </c>
      <c r="AB41" s="108">
        <f ca="1">COUNTBLANK(OFFSET(INDEX($2:$1048576,2,4),AA41*WellsInPlate,0,WellsInPlate,1))</f>
        <v>86</v>
      </c>
      <c r="AC41" s="108">
        <f t="shared" ca="1" si="6"/>
        <v>0</v>
      </c>
      <c r="AD41" s="108" t="e">
        <f>MATCH(AF41,AE:AE,0)</f>
        <v>#N/A</v>
      </c>
      <c r="AE41" s="108" t="b">
        <f>IF(COUNTBLANK(D41)=0,A41)</f>
        <v>0</v>
      </c>
      <c r="AF41" s="108">
        <v>40</v>
      </c>
    </row>
    <row r="42" spans="1:32" ht="12.75" x14ac:dyDescent="0.2">
      <c r="A42" s="94" t="str">
        <f>IF(D42="","",CONCATENATE('Address and samples info'!$B$8," #",'Samples 96'!C42))</f>
        <v/>
      </c>
      <c r="B42" s="95" t="s">
        <v>83</v>
      </c>
      <c r="C42" s="150">
        <v>1</v>
      </c>
      <c r="D42" s="5"/>
      <c r="E42" s="98">
        <v>0.01</v>
      </c>
      <c r="F42" s="53"/>
      <c r="G42" s="51"/>
      <c r="I42" s="55" t="str">
        <f ca="1">IF(AC44=1,"Plate "&amp;TEXT(AA44+1,"0"),"")</f>
        <v/>
      </c>
      <c r="Z42" s="108" t="str">
        <f>IF(LEN(INDEX($1:$1048576,ROW(),4))&gt;0,INDEX($1:$1048576,ROW(),4)," ")</f>
        <v xml:space="preserve"> </v>
      </c>
      <c r="AA42" s="108">
        <f t="shared" si="5"/>
        <v>2</v>
      </c>
      <c r="AB42" s="108">
        <f ca="1">COUNTBLANK(OFFSET(INDEX($2:$1048576,2,4),AA42*WellsInPlate,0,WellsInPlate,1))</f>
        <v>86</v>
      </c>
      <c r="AC42" s="108">
        <f t="shared" ca="1" si="6"/>
        <v>0</v>
      </c>
      <c r="AD42" s="108" t="e">
        <f>MATCH(AF42,AE:AE,0)</f>
        <v>#N/A</v>
      </c>
      <c r="AE42" s="108" t="b">
        <f>IF(COUNTBLANK(D42)=0,A42)</f>
        <v>0</v>
      </c>
      <c r="AF42" s="108">
        <v>41</v>
      </c>
    </row>
    <row r="43" spans="1:32" ht="12.75" x14ac:dyDescent="0.2">
      <c r="A43" s="94" t="str">
        <f>IF(D43="","",CONCATENATE('Address and samples info'!$B$8," #",'Samples 96'!C43))</f>
        <v/>
      </c>
      <c r="B43" s="95" t="s">
        <v>8</v>
      </c>
      <c r="C43" s="150">
        <v>1</v>
      </c>
      <c r="D43" s="5"/>
      <c r="E43" s="98">
        <v>0.01</v>
      </c>
      <c r="F43" s="53"/>
      <c r="G43" s="51"/>
      <c r="H43" s="106"/>
      <c r="I43" s="56" t="str">
        <f ca="1">IF($AC44=1,"1","")</f>
        <v/>
      </c>
      <c r="J43" s="56" t="str">
        <f ca="1">IF($AC44=1,"2","")</f>
        <v/>
      </c>
      <c r="K43" s="56" t="str">
        <f ca="1">IF($AC44=1,"3","")</f>
        <v/>
      </c>
      <c r="L43" s="56" t="str">
        <f ca="1">IF($AC44=1,"4","")</f>
        <v/>
      </c>
      <c r="M43" s="56" t="str">
        <f ca="1">IF($AC44=1,"5","")</f>
        <v/>
      </c>
      <c r="N43" s="56" t="str">
        <f ca="1">IF($AC44=1,"6","")</f>
        <v/>
      </c>
      <c r="O43" s="56" t="str">
        <f ca="1">IF($AC44=1,"7","")</f>
        <v/>
      </c>
      <c r="P43" s="56" t="str">
        <f ca="1">IF($AC44=1,"8","")</f>
        <v/>
      </c>
      <c r="Q43" s="56" t="str">
        <f ca="1">IF($AC44=1,"9","")</f>
        <v/>
      </c>
      <c r="R43" s="56" t="str">
        <f ca="1">IF($AC44=1,"10","")</f>
        <v/>
      </c>
      <c r="S43" s="56" t="str">
        <f ca="1">IF($AC44=1,"11","")</f>
        <v/>
      </c>
      <c r="T43" s="56" t="str">
        <f ca="1">IF($AC44=1,"12","")</f>
        <v/>
      </c>
      <c r="Z43" s="108" t="str">
        <f>IF(LEN(INDEX($1:$1048576,ROW(),4))&gt;0,INDEX($1:$1048576,ROW(),4)," ")</f>
        <v xml:space="preserve"> </v>
      </c>
      <c r="AA43" s="108">
        <f t="shared" si="5"/>
        <v>3</v>
      </c>
      <c r="AB43" s="108">
        <f ca="1">COUNTBLANK(OFFSET(INDEX($2:$1048576,2,4),AA43*WellsInPlate,0,WellsInPlate,1))</f>
        <v>86</v>
      </c>
      <c r="AC43" s="108">
        <f t="shared" ca="1" si="6"/>
        <v>0</v>
      </c>
      <c r="AD43" s="108" t="e">
        <f>MATCH(AF43,AE:AE,0)</f>
        <v>#N/A</v>
      </c>
      <c r="AE43" s="108" t="b">
        <f>IF(COUNTBLANK(D43)=0,A43)</f>
        <v>0</v>
      </c>
      <c r="AF43" s="108">
        <v>42</v>
      </c>
    </row>
    <row r="44" spans="1:32" ht="12.75" x14ac:dyDescent="0.2">
      <c r="A44" s="94" t="str">
        <f>IF(D44="","",CONCATENATE('Address and samples info'!$B$8," #",'Samples 96'!C44))</f>
        <v/>
      </c>
      <c r="B44" s="95" t="s">
        <v>19</v>
      </c>
      <c r="C44" s="150">
        <v>1</v>
      </c>
      <c r="D44" s="5"/>
      <c r="E44" s="98">
        <v>0.01</v>
      </c>
      <c r="F44" s="53"/>
      <c r="G44" s="51"/>
      <c r="H44" s="104" t="str">
        <f ca="1">IF(AC45=1,"A","")</f>
        <v/>
      </c>
      <c r="I44" s="57" t="str">
        <f ca="1">OFFSET($Z$3,ROW()-StartRow-1-$AA45*PanelHeight+$AA45*WellsInPlate+(COLUMN()-9)*8,0,1,1)</f>
        <v xml:space="preserve"> </v>
      </c>
      <c r="J44" s="57" t="str">
        <f ca="1">OFFSET($Z$3,ROW()-StartRow-1-$AA45*PanelHeight+$AA45*WellsInPlate+(COLUMN()-9)*8,0,1,1)</f>
        <v xml:space="preserve"> </v>
      </c>
      <c r="K44" s="57" t="str">
        <f ca="1">OFFSET($Z$3,ROW()-StartRow-1-$AA45*PanelHeight+$AA45*WellsInPlate+(COLUMN()-9)*8,0,1,1)</f>
        <v xml:space="preserve"> </v>
      </c>
      <c r="L44" s="57" t="str">
        <f ca="1">OFFSET($Z$3,ROW()-StartRow-1-$AA45*PanelHeight+$AA45*WellsInPlate+(COLUMN()-9)*8,0,1,1)</f>
        <v xml:space="preserve"> </v>
      </c>
      <c r="M44" s="57" t="str">
        <f ca="1">OFFSET($Z$3,ROW()-StartRow-1-$AA45*PanelHeight+$AA45*WellsInPlate+(COLUMN()-9)*8,0,1,1)</f>
        <v xml:space="preserve"> </v>
      </c>
      <c r="N44" s="57" t="str">
        <f ca="1">OFFSET($Z$3,ROW()-StartRow-1-$AA45*PanelHeight+$AA45*WellsInPlate+(COLUMN()-9)*8,0,1,1)</f>
        <v xml:space="preserve"> </v>
      </c>
      <c r="O44" s="57" t="str">
        <f ca="1">OFFSET($Z$3,ROW()-StartRow-1-$AA45*PanelHeight+$AA45*WellsInPlate+(COLUMN()-9)*8,0,1,1)</f>
        <v xml:space="preserve"> </v>
      </c>
      <c r="P44" s="57" t="str">
        <f ca="1">OFFSET($Z$3,ROW()-StartRow-1-$AA45*PanelHeight+$AA45*WellsInPlate+(COLUMN()-9)*8,0,1,1)</f>
        <v xml:space="preserve"> </v>
      </c>
      <c r="Q44" s="57" t="str">
        <f ca="1">OFFSET($Z$3,ROW()-StartRow-1-$AA45*PanelHeight+$AA45*WellsInPlate+(COLUMN()-9)*8,0,1,1)</f>
        <v xml:space="preserve"> </v>
      </c>
      <c r="R44" s="57" t="str">
        <f ca="1">OFFSET($Z$3,ROW()-StartRow-1-$AA45*PanelHeight+$AA45*WellsInPlate+(COLUMN()-9)*8,0,1,1)</f>
        <v xml:space="preserve"> </v>
      </c>
      <c r="S44" s="57" t="str">
        <f ca="1">OFFSET($Z$3,ROW()-StartRow-1-$AA45*PanelHeight+$AA45*WellsInPlate+(COLUMN()-9)*8,0,1,1)</f>
        <v xml:space="preserve"> </v>
      </c>
      <c r="T44" s="58" t="str">
        <f ca="1">IF(COUNTIF(I44:S51," ")&lt;88,"leave empty","")</f>
        <v>leave empty</v>
      </c>
      <c r="Z44" s="108" t="str">
        <f>IF(LEN(INDEX($1:$1048576,ROW(),4))&gt;0,INDEX($1:$1048576,ROW(),4)," ")</f>
        <v xml:space="preserve"> </v>
      </c>
      <c r="AA44" s="108">
        <f t="shared" si="5"/>
        <v>3</v>
      </c>
      <c r="AB44" s="108">
        <f ca="1">COUNTBLANK(OFFSET(INDEX($2:$1048576,2,4),AA44*WellsInPlate,0,WellsInPlate,1))</f>
        <v>86</v>
      </c>
      <c r="AC44" s="108">
        <f t="shared" ca="1" si="6"/>
        <v>0</v>
      </c>
      <c r="AD44" s="108" t="e">
        <f>MATCH(AF44,AE:AE,0)</f>
        <v>#N/A</v>
      </c>
      <c r="AE44" s="108" t="b">
        <f>IF(COUNTBLANK(D44)=0,A44)</f>
        <v>0</v>
      </c>
      <c r="AF44" s="108">
        <v>43</v>
      </c>
    </row>
    <row r="45" spans="1:32" ht="12.75" x14ac:dyDescent="0.2">
      <c r="A45" s="94" t="str">
        <f>IF(D45="","",CONCATENATE('Address and samples info'!$B$8," #",'Samples 96'!C45))</f>
        <v/>
      </c>
      <c r="B45" s="95" t="s">
        <v>30</v>
      </c>
      <c r="C45" s="150">
        <v>1</v>
      </c>
      <c r="D45" s="5"/>
      <c r="E45" s="98">
        <v>0.01</v>
      </c>
      <c r="F45" s="53"/>
      <c r="G45" s="51"/>
      <c r="H45" s="104" t="str">
        <f ca="1">IF(AC46=1,"B","")</f>
        <v/>
      </c>
      <c r="I45" s="57" t="str">
        <f ca="1">OFFSET($Z$3,ROW()-StartRow-1-$AA46*PanelHeight+$AA46*WellsInPlate+(COLUMN()-9)*8,0,1,1)</f>
        <v xml:space="preserve"> </v>
      </c>
      <c r="J45" s="57" t="str">
        <f ca="1">OFFSET($Z$3,ROW()-StartRow-1-$AA46*PanelHeight+$AA46*WellsInPlate+(COLUMN()-9)*8,0,1,1)</f>
        <v xml:space="preserve"> </v>
      </c>
      <c r="K45" s="57" t="str">
        <f ca="1">OFFSET($Z$3,ROW()-StartRow-1-$AA46*PanelHeight+$AA46*WellsInPlate+(COLUMN()-9)*8,0,1,1)</f>
        <v xml:space="preserve"> </v>
      </c>
      <c r="L45" s="57" t="str">
        <f ca="1">OFFSET($Z$3,ROW()-StartRow-1-$AA46*PanelHeight+$AA46*WellsInPlate+(COLUMN()-9)*8,0,1,1)</f>
        <v xml:space="preserve"> </v>
      </c>
      <c r="M45" s="57" t="str">
        <f ca="1">OFFSET($Z$3,ROW()-StartRow-1-$AA46*PanelHeight+$AA46*WellsInPlate+(COLUMN()-9)*8,0,1,1)</f>
        <v xml:space="preserve"> </v>
      </c>
      <c r="N45" s="57" t="str">
        <f ca="1">OFFSET($Z$3,ROW()-StartRow-1-$AA46*PanelHeight+$AA46*WellsInPlate+(COLUMN()-9)*8,0,1,1)</f>
        <v xml:space="preserve"> </v>
      </c>
      <c r="O45" s="57" t="str">
        <f ca="1">OFFSET($Z$3,ROW()-StartRow-1-$AA46*PanelHeight+$AA46*WellsInPlate+(COLUMN()-9)*8,0,1,1)</f>
        <v xml:space="preserve"> </v>
      </c>
      <c r="P45" s="57" t="str">
        <f ca="1">OFFSET($Z$3,ROW()-StartRow-1-$AA46*PanelHeight+$AA46*WellsInPlate+(COLUMN()-9)*8,0,1,1)</f>
        <v xml:space="preserve"> </v>
      </c>
      <c r="Q45" s="57" t="str">
        <f ca="1">OFFSET($Z$3,ROW()-StartRow-1-$AA46*PanelHeight+$AA46*WellsInPlate+(COLUMN()-9)*8,0,1,1)</f>
        <v xml:space="preserve"> </v>
      </c>
      <c r="R45" s="57" t="str">
        <f ca="1">OFFSET($Z$3,ROW()-StartRow-1-$AA46*PanelHeight+$AA46*WellsInPlate+(COLUMN()-9)*8,0,1,1)</f>
        <v xml:space="preserve"> </v>
      </c>
      <c r="S45" s="57" t="str">
        <f ca="1">OFFSET($Z$3,ROW()-StartRow-1-$AA46*PanelHeight+$AA46*WellsInPlate+(COLUMN()-9)*8,0,1,1)</f>
        <v xml:space="preserve"> </v>
      </c>
      <c r="T45" s="57" t="str">
        <f ca="1">IF(T44="","","leave empty")</f>
        <v>leave empty</v>
      </c>
      <c r="Z45" s="108" t="str">
        <f>IF(LEN(INDEX($1:$1048576,ROW(),4))&gt;0,INDEX($1:$1048576,ROW(),4)," ")</f>
        <v xml:space="preserve"> </v>
      </c>
      <c r="AA45" s="108">
        <f t="shared" si="5"/>
        <v>3</v>
      </c>
      <c r="AB45" s="108">
        <f ca="1">COUNTBLANK(OFFSET(INDEX($2:$1048576,2,4),AA45*WellsInPlate,0,WellsInPlate,1))</f>
        <v>86</v>
      </c>
      <c r="AC45" s="108">
        <f t="shared" ca="1" si="6"/>
        <v>0</v>
      </c>
      <c r="AD45" s="108" t="e">
        <f>MATCH(AF45,AE:AE,0)</f>
        <v>#N/A</v>
      </c>
      <c r="AE45" s="108" t="b">
        <f>IF(COUNTBLANK(D45)=0,A45)</f>
        <v>0</v>
      </c>
      <c r="AF45" s="108">
        <v>44</v>
      </c>
    </row>
    <row r="46" spans="1:32" ht="12.75" x14ac:dyDescent="0.2">
      <c r="A46" s="94" t="str">
        <f>IF(D46="","",CONCATENATE('Address and samples info'!$B$8," #",'Samples 96'!C46))</f>
        <v/>
      </c>
      <c r="B46" s="95" t="s">
        <v>41</v>
      </c>
      <c r="C46" s="150">
        <v>1</v>
      </c>
      <c r="D46" s="5"/>
      <c r="E46" s="98">
        <v>0.01</v>
      </c>
      <c r="F46" s="53"/>
      <c r="G46" s="51"/>
      <c r="H46" s="104" t="str">
        <f ca="1">IF(AC47=1,"C","")</f>
        <v/>
      </c>
      <c r="I46" s="57" t="str">
        <f ca="1">OFFSET($Z$3,ROW()-StartRow-1-$AA47*PanelHeight+$AA47*WellsInPlate+(COLUMN()-9)*8,0,1,1)</f>
        <v xml:space="preserve"> </v>
      </c>
      <c r="J46" s="57" t="str">
        <f ca="1">OFFSET($Z$3,ROW()-StartRow-1-$AA47*PanelHeight+$AA47*WellsInPlate+(COLUMN()-9)*8,0,1,1)</f>
        <v xml:space="preserve"> </v>
      </c>
      <c r="K46" s="57" t="str">
        <f ca="1">OFFSET($Z$3,ROW()-StartRow-1-$AA47*PanelHeight+$AA47*WellsInPlate+(COLUMN()-9)*8,0,1,1)</f>
        <v xml:space="preserve"> </v>
      </c>
      <c r="L46" s="57" t="str">
        <f ca="1">OFFSET($Z$3,ROW()-StartRow-1-$AA47*PanelHeight+$AA47*WellsInPlate+(COLUMN()-9)*8,0,1,1)</f>
        <v xml:space="preserve"> </v>
      </c>
      <c r="M46" s="57" t="str">
        <f ca="1">OFFSET($Z$3,ROW()-StartRow-1-$AA47*PanelHeight+$AA47*WellsInPlate+(COLUMN()-9)*8,0,1,1)</f>
        <v xml:space="preserve"> </v>
      </c>
      <c r="N46" s="57" t="str">
        <f ca="1">OFFSET($Z$3,ROW()-StartRow-1-$AA47*PanelHeight+$AA47*WellsInPlate+(COLUMN()-9)*8,0,1,1)</f>
        <v xml:space="preserve"> </v>
      </c>
      <c r="O46" s="57" t="str">
        <f ca="1">OFFSET($Z$3,ROW()-StartRow-1-$AA47*PanelHeight+$AA47*WellsInPlate+(COLUMN()-9)*8,0,1,1)</f>
        <v xml:space="preserve"> </v>
      </c>
      <c r="P46" s="57" t="str">
        <f ca="1">OFFSET($Z$3,ROW()-StartRow-1-$AA47*PanelHeight+$AA47*WellsInPlate+(COLUMN()-9)*8,0,1,1)</f>
        <v xml:space="preserve"> </v>
      </c>
      <c r="Q46" s="57" t="str">
        <f ca="1">OFFSET($Z$3,ROW()-StartRow-1-$AA47*PanelHeight+$AA47*WellsInPlate+(COLUMN()-9)*8,0,1,1)</f>
        <v xml:space="preserve"> </v>
      </c>
      <c r="R46" s="57" t="str">
        <f ca="1">OFFSET($Z$3,ROW()-StartRow-1-$AA47*PanelHeight+$AA47*WellsInPlate+(COLUMN()-9)*8,0,1,1)</f>
        <v xml:space="preserve"> </v>
      </c>
      <c r="S46" s="57" t="str">
        <f ca="1">OFFSET($Z$3,ROW()-StartRow-1-$AA47*PanelHeight+$AA47*WellsInPlate+(COLUMN()-9)*8,0,1,1)</f>
        <v xml:space="preserve"> </v>
      </c>
      <c r="T46" s="57" t="str">
        <f t="shared" ref="T46:T51" ca="1" si="7">IF(T45="","","leave empty")</f>
        <v>leave empty</v>
      </c>
      <c r="Z46" s="108" t="str">
        <f>IF(LEN(INDEX($1:$1048576,ROW(),4))&gt;0,INDEX($1:$1048576,ROW(),4)," ")</f>
        <v xml:space="preserve"> </v>
      </c>
      <c r="AA46" s="108">
        <f t="shared" si="5"/>
        <v>3</v>
      </c>
      <c r="AB46" s="108">
        <f ca="1">COUNTBLANK(OFFSET(INDEX($2:$1048576,2,4),AA46*WellsInPlate,0,WellsInPlate,1))</f>
        <v>86</v>
      </c>
      <c r="AC46" s="108">
        <f t="shared" ca="1" si="6"/>
        <v>0</v>
      </c>
      <c r="AD46" s="108" t="e">
        <f>MATCH(AF46,AE:AE,0)</f>
        <v>#N/A</v>
      </c>
      <c r="AE46" s="108" t="b">
        <f>IF(COUNTBLANK(D46)=0,A46)</f>
        <v>0</v>
      </c>
      <c r="AF46" s="108">
        <v>45</v>
      </c>
    </row>
    <row r="47" spans="1:32" ht="12.75" x14ac:dyDescent="0.2">
      <c r="A47" s="94" t="str">
        <f>IF(D47="","",CONCATENATE('Address and samples info'!$B$8," #",'Samples 96'!C47))</f>
        <v/>
      </c>
      <c r="B47" s="95" t="s">
        <v>52</v>
      </c>
      <c r="C47" s="150">
        <v>1</v>
      </c>
      <c r="D47" s="5"/>
      <c r="E47" s="98">
        <v>0.01</v>
      </c>
      <c r="F47" s="53"/>
      <c r="G47" s="51"/>
      <c r="H47" s="104" t="str">
        <f ca="1">IF(AC48=1,"D","")</f>
        <v/>
      </c>
      <c r="I47" s="57" t="str">
        <f ca="1">OFFSET($Z$3,ROW()-StartRow-1-$AA48*PanelHeight+$AA48*WellsInPlate+(COLUMN()-9)*8,0,1,1)</f>
        <v xml:space="preserve"> </v>
      </c>
      <c r="J47" s="57" t="str">
        <f ca="1">OFFSET($Z$3,ROW()-StartRow-1-$AA48*PanelHeight+$AA48*WellsInPlate+(COLUMN()-9)*8,0,1,1)</f>
        <v xml:space="preserve"> </v>
      </c>
      <c r="K47" s="57" t="str">
        <f ca="1">OFFSET($Z$3,ROW()-StartRow-1-$AA48*PanelHeight+$AA48*WellsInPlate+(COLUMN()-9)*8,0,1,1)</f>
        <v xml:space="preserve"> </v>
      </c>
      <c r="L47" s="57" t="str">
        <f ca="1">OFFSET($Z$3,ROW()-StartRow-1-$AA48*PanelHeight+$AA48*WellsInPlate+(COLUMN()-9)*8,0,1,1)</f>
        <v xml:space="preserve"> </v>
      </c>
      <c r="M47" s="57" t="str">
        <f ca="1">OFFSET($Z$3,ROW()-StartRow-1-$AA48*PanelHeight+$AA48*WellsInPlate+(COLUMN()-9)*8,0,1,1)</f>
        <v xml:space="preserve"> </v>
      </c>
      <c r="N47" s="57" t="str">
        <f ca="1">OFFSET($Z$3,ROW()-StartRow-1-$AA48*PanelHeight+$AA48*WellsInPlate+(COLUMN()-9)*8,0,1,1)</f>
        <v xml:space="preserve"> </v>
      </c>
      <c r="O47" s="57" t="str">
        <f ca="1">OFFSET($Z$3,ROW()-StartRow-1-$AA48*PanelHeight+$AA48*WellsInPlate+(COLUMN()-9)*8,0,1,1)</f>
        <v xml:space="preserve"> </v>
      </c>
      <c r="P47" s="57" t="str">
        <f ca="1">OFFSET($Z$3,ROW()-StartRow-1-$AA48*PanelHeight+$AA48*WellsInPlate+(COLUMN()-9)*8,0,1,1)</f>
        <v xml:space="preserve"> </v>
      </c>
      <c r="Q47" s="57" t="str">
        <f ca="1">OFFSET($Z$3,ROW()-StartRow-1-$AA48*PanelHeight+$AA48*WellsInPlate+(COLUMN()-9)*8,0,1,1)</f>
        <v xml:space="preserve"> </v>
      </c>
      <c r="R47" s="57" t="str">
        <f ca="1">OFFSET($Z$3,ROW()-StartRow-1-$AA48*PanelHeight+$AA48*WellsInPlate+(COLUMN()-9)*8,0,1,1)</f>
        <v xml:space="preserve"> </v>
      </c>
      <c r="S47" s="57" t="str">
        <f ca="1">OFFSET($Z$3,ROW()-StartRow-1-$AA48*PanelHeight+$AA48*WellsInPlate+(COLUMN()-9)*8,0,1,1)</f>
        <v xml:space="preserve"> </v>
      </c>
      <c r="T47" s="57" t="str">
        <f t="shared" ca="1" si="7"/>
        <v>leave empty</v>
      </c>
      <c r="Z47" s="108" t="str">
        <f>IF(LEN(INDEX($1:$1048576,ROW(),4))&gt;0,INDEX($1:$1048576,ROW(),4)," ")</f>
        <v xml:space="preserve"> </v>
      </c>
      <c r="AA47" s="108">
        <f t="shared" si="5"/>
        <v>3</v>
      </c>
      <c r="AB47" s="108">
        <f ca="1">COUNTBLANK(OFFSET(INDEX($2:$1048576,2,4),AA47*WellsInPlate,0,WellsInPlate,1))</f>
        <v>86</v>
      </c>
      <c r="AC47" s="108">
        <f t="shared" ca="1" si="6"/>
        <v>0</v>
      </c>
      <c r="AD47" s="108" t="e">
        <f>MATCH(AF47,AE:AE,0)</f>
        <v>#N/A</v>
      </c>
      <c r="AE47" s="108" t="b">
        <f>IF(COUNTBLANK(D47)=0,A47)</f>
        <v>0</v>
      </c>
      <c r="AF47" s="108">
        <v>46</v>
      </c>
    </row>
    <row r="48" spans="1:32" ht="12.75" x14ac:dyDescent="0.2">
      <c r="A48" s="94" t="str">
        <f>IF(D48="","",CONCATENATE('Address and samples info'!$B$8," #",'Samples 96'!C48))</f>
        <v/>
      </c>
      <c r="B48" s="95" t="s">
        <v>63</v>
      </c>
      <c r="C48" s="150">
        <v>1</v>
      </c>
      <c r="D48" s="5"/>
      <c r="E48" s="98">
        <v>0.01</v>
      </c>
      <c r="F48" s="53"/>
      <c r="G48" s="51"/>
      <c r="H48" s="104" t="str">
        <f ca="1">IF(AC49=1,"E","")</f>
        <v/>
      </c>
      <c r="I48" s="57" t="str">
        <f ca="1">OFFSET($Z$3,ROW()-StartRow-1-$AA49*PanelHeight+$AA49*WellsInPlate+(COLUMN()-9)*8,0,1,1)</f>
        <v xml:space="preserve"> </v>
      </c>
      <c r="J48" s="57" t="str">
        <f ca="1">OFFSET($Z$3,ROW()-StartRow-1-$AA49*PanelHeight+$AA49*WellsInPlate+(COLUMN()-9)*8,0,1,1)</f>
        <v xml:space="preserve"> </v>
      </c>
      <c r="K48" s="57" t="str">
        <f ca="1">OFFSET($Z$3,ROW()-StartRow-1-$AA49*PanelHeight+$AA49*WellsInPlate+(COLUMN()-9)*8,0,1,1)</f>
        <v xml:space="preserve"> </v>
      </c>
      <c r="L48" s="57" t="str">
        <f ca="1">OFFSET($Z$3,ROW()-StartRow-1-$AA49*PanelHeight+$AA49*WellsInPlate+(COLUMN()-9)*8,0,1,1)</f>
        <v xml:space="preserve"> </v>
      </c>
      <c r="M48" s="57" t="str">
        <f ca="1">OFFSET($Z$3,ROW()-StartRow-1-$AA49*PanelHeight+$AA49*WellsInPlate+(COLUMN()-9)*8,0,1,1)</f>
        <v xml:space="preserve"> </v>
      </c>
      <c r="N48" s="57" t="str">
        <f ca="1">OFFSET($Z$3,ROW()-StartRow-1-$AA49*PanelHeight+$AA49*WellsInPlate+(COLUMN()-9)*8,0,1,1)</f>
        <v xml:space="preserve"> </v>
      </c>
      <c r="O48" s="57" t="str">
        <f ca="1">OFFSET($Z$3,ROW()-StartRow-1-$AA49*PanelHeight+$AA49*WellsInPlate+(COLUMN()-9)*8,0,1,1)</f>
        <v xml:space="preserve"> </v>
      </c>
      <c r="P48" s="57" t="str">
        <f ca="1">OFFSET($Z$3,ROW()-StartRow-1-$AA49*PanelHeight+$AA49*WellsInPlate+(COLUMN()-9)*8,0,1,1)</f>
        <v xml:space="preserve"> </v>
      </c>
      <c r="Q48" s="57" t="str">
        <f ca="1">OFFSET($Z$3,ROW()-StartRow-1-$AA49*PanelHeight+$AA49*WellsInPlate+(COLUMN()-9)*8,0,1,1)</f>
        <v xml:space="preserve"> </v>
      </c>
      <c r="R48" s="57" t="str">
        <f ca="1">OFFSET($Z$3,ROW()-StartRow-1-$AA49*PanelHeight+$AA49*WellsInPlate+(COLUMN()-9)*8,0,1,1)</f>
        <v xml:space="preserve"> </v>
      </c>
      <c r="S48" s="57" t="str">
        <f ca="1">OFFSET($Z$3,ROW()-StartRow-1-$AA49*PanelHeight+$AA49*WellsInPlate+(COLUMN()-9)*8,0,1,1)</f>
        <v xml:space="preserve"> </v>
      </c>
      <c r="T48" s="57" t="str">
        <f t="shared" ca="1" si="7"/>
        <v>leave empty</v>
      </c>
      <c r="Z48" s="108" t="str">
        <f>IF(LEN(INDEX($1:$1048576,ROW(),4))&gt;0,INDEX($1:$1048576,ROW(),4)," ")</f>
        <v xml:space="preserve"> </v>
      </c>
      <c r="AA48" s="108">
        <f t="shared" si="5"/>
        <v>3</v>
      </c>
      <c r="AB48" s="108">
        <f ca="1">COUNTBLANK(OFFSET(INDEX($2:$1048576,2,4),AA48*WellsInPlate,0,WellsInPlate,1))</f>
        <v>86</v>
      </c>
      <c r="AC48" s="108">
        <f t="shared" ca="1" si="6"/>
        <v>0</v>
      </c>
      <c r="AD48" s="108" t="e">
        <f>MATCH(AF48,AE:AE,0)</f>
        <v>#N/A</v>
      </c>
      <c r="AE48" s="108" t="b">
        <f>IF(COUNTBLANK(D48)=0,A48)</f>
        <v>0</v>
      </c>
      <c r="AF48" s="108">
        <v>47</v>
      </c>
    </row>
    <row r="49" spans="1:32" ht="12.75" x14ac:dyDescent="0.2">
      <c r="A49" s="94" t="str">
        <f>IF(D49="","",CONCATENATE('Address and samples info'!$B$8," #",'Samples 96'!C49))</f>
        <v/>
      </c>
      <c r="B49" s="95" t="s">
        <v>74</v>
      </c>
      <c r="C49" s="150">
        <v>1</v>
      </c>
      <c r="D49" s="5"/>
      <c r="E49" s="98">
        <v>0.01</v>
      </c>
      <c r="F49" s="53"/>
      <c r="G49" s="51"/>
      <c r="H49" s="104" t="str">
        <f ca="1">IF(AC50=1,"F","")</f>
        <v/>
      </c>
      <c r="I49" s="57" t="str">
        <f ca="1">OFFSET($Z$3,ROW()-StartRow-1-$AA50*PanelHeight+$AA50*WellsInPlate+(COLUMN()-9)*8,0,1,1)</f>
        <v xml:space="preserve"> </v>
      </c>
      <c r="J49" s="57" t="str">
        <f ca="1">OFFSET($Z$3,ROW()-StartRow-1-$AA50*PanelHeight+$AA50*WellsInPlate+(COLUMN()-9)*8,0,1,1)</f>
        <v xml:space="preserve"> </v>
      </c>
      <c r="K49" s="57" t="str">
        <f ca="1">OFFSET($Z$3,ROW()-StartRow-1-$AA50*PanelHeight+$AA50*WellsInPlate+(COLUMN()-9)*8,0,1,1)</f>
        <v xml:space="preserve"> </v>
      </c>
      <c r="L49" s="57" t="str">
        <f ca="1">OFFSET($Z$3,ROW()-StartRow-1-$AA50*PanelHeight+$AA50*WellsInPlate+(COLUMN()-9)*8,0,1,1)</f>
        <v xml:space="preserve"> </v>
      </c>
      <c r="M49" s="57" t="str">
        <f ca="1">OFFSET($Z$3,ROW()-StartRow-1-$AA50*PanelHeight+$AA50*WellsInPlate+(COLUMN()-9)*8,0,1,1)</f>
        <v xml:space="preserve"> </v>
      </c>
      <c r="N49" s="57" t="str">
        <f ca="1">OFFSET($Z$3,ROW()-StartRow-1-$AA50*PanelHeight+$AA50*WellsInPlate+(COLUMN()-9)*8,0,1,1)</f>
        <v xml:space="preserve"> </v>
      </c>
      <c r="O49" s="57" t="str">
        <f ca="1">OFFSET($Z$3,ROW()-StartRow-1-$AA50*PanelHeight+$AA50*WellsInPlate+(COLUMN()-9)*8,0,1,1)</f>
        <v xml:space="preserve"> </v>
      </c>
      <c r="P49" s="57" t="str">
        <f ca="1">OFFSET($Z$3,ROW()-StartRow-1-$AA50*PanelHeight+$AA50*WellsInPlate+(COLUMN()-9)*8,0,1,1)</f>
        <v xml:space="preserve"> </v>
      </c>
      <c r="Q49" s="57" t="str">
        <f ca="1">OFFSET($Z$3,ROW()-StartRow-1-$AA50*PanelHeight+$AA50*WellsInPlate+(COLUMN()-9)*8,0,1,1)</f>
        <v xml:space="preserve"> </v>
      </c>
      <c r="R49" s="57" t="str">
        <f ca="1">OFFSET($Z$3,ROW()-StartRow-1-$AA50*PanelHeight+$AA50*WellsInPlate+(COLUMN()-9)*8,0,1,1)</f>
        <v xml:space="preserve"> </v>
      </c>
      <c r="S49" s="57" t="str">
        <f ca="1">OFFSET($Z$3,ROW()-StartRow-1-$AA50*PanelHeight+$AA50*WellsInPlate+(COLUMN()-9)*8,0,1,1)</f>
        <v xml:space="preserve"> </v>
      </c>
      <c r="T49" s="57" t="str">
        <f t="shared" ca="1" si="7"/>
        <v>leave empty</v>
      </c>
      <c r="Z49" s="108" t="str">
        <f>IF(LEN(INDEX($1:$1048576,ROW(),4))&gt;0,INDEX($1:$1048576,ROW(),4)," ")</f>
        <v xml:space="preserve"> </v>
      </c>
      <c r="AA49" s="108">
        <f t="shared" si="5"/>
        <v>3</v>
      </c>
      <c r="AB49" s="108">
        <f ca="1">COUNTBLANK(OFFSET(INDEX($2:$1048576,2,4),AA49*WellsInPlate,0,WellsInPlate,1))</f>
        <v>86</v>
      </c>
      <c r="AC49" s="108">
        <f t="shared" ca="1" si="6"/>
        <v>0</v>
      </c>
      <c r="AD49" s="108" t="e">
        <f>MATCH(AF49,AE:AE,0)</f>
        <v>#N/A</v>
      </c>
      <c r="AE49" s="108" t="b">
        <f>IF(COUNTBLANK(D49)=0,A49)</f>
        <v>0</v>
      </c>
      <c r="AF49" s="108">
        <v>48</v>
      </c>
    </row>
    <row r="50" spans="1:32" ht="12.75" x14ac:dyDescent="0.2">
      <c r="A50" s="94" t="str">
        <f>IF(D50="","",CONCATENATE('Address and samples info'!$B$8," #",'Samples 96'!C50))</f>
        <v/>
      </c>
      <c r="B50" s="95" t="s">
        <v>84</v>
      </c>
      <c r="C50" s="150">
        <v>1</v>
      </c>
      <c r="D50" s="5"/>
      <c r="E50" s="98">
        <v>0.01</v>
      </c>
      <c r="F50" s="53"/>
      <c r="G50" s="51"/>
      <c r="H50" s="104" t="str">
        <f ca="1">IF(AC51=1,"G","")</f>
        <v/>
      </c>
      <c r="I50" s="57" t="str">
        <f ca="1">OFFSET($Z$3,ROW()-StartRow-1-$AA51*PanelHeight+$AA51*WellsInPlate+(COLUMN()-9)*8,0,1,1)</f>
        <v xml:space="preserve"> </v>
      </c>
      <c r="J50" s="57" t="str">
        <f ca="1">OFFSET($Z$3,ROW()-StartRow-1-$AA51*PanelHeight+$AA51*WellsInPlate+(COLUMN()-9)*8,0,1,1)</f>
        <v xml:space="preserve"> </v>
      </c>
      <c r="K50" s="57" t="str">
        <f ca="1">OFFSET($Z$3,ROW()-StartRow-1-$AA51*PanelHeight+$AA51*WellsInPlate+(COLUMN()-9)*8,0,1,1)</f>
        <v xml:space="preserve"> </v>
      </c>
      <c r="L50" s="57" t="str">
        <f ca="1">OFFSET($Z$3,ROW()-StartRow-1-$AA51*PanelHeight+$AA51*WellsInPlate+(COLUMN()-9)*8,0,1,1)</f>
        <v xml:space="preserve"> </v>
      </c>
      <c r="M50" s="57" t="str">
        <f ca="1">OFFSET($Z$3,ROW()-StartRow-1-$AA51*PanelHeight+$AA51*WellsInPlate+(COLUMN()-9)*8,0,1,1)</f>
        <v xml:space="preserve"> </v>
      </c>
      <c r="N50" s="57" t="str">
        <f ca="1">OFFSET($Z$3,ROW()-StartRow-1-$AA51*PanelHeight+$AA51*WellsInPlate+(COLUMN()-9)*8,0,1,1)</f>
        <v xml:space="preserve"> </v>
      </c>
      <c r="O50" s="57" t="str">
        <f ca="1">OFFSET($Z$3,ROW()-StartRow-1-$AA51*PanelHeight+$AA51*WellsInPlate+(COLUMN()-9)*8,0,1,1)</f>
        <v xml:space="preserve"> </v>
      </c>
      <c r="P50" s="57" t="str">
        <f ca="1">OFFSET($Z$3,ROW()-StartRow-1-$AA51*PanelHeight+$AA51*WellsInPlate+(COLUMN()-9)*8,0,1,1)</f>
        <v xml:space="preserve"> </v>
      </c>
      <c r="Q50" s="57" t="str">
        <f ca="1">OFFSET($Z$3,ROW()-StartRow-1-$AA51*PanelHeight+$AA51*WellsInPlate+(COLUMN()-9)*8,0,1,1)</f>
        <v xml:space="preserve"> </v>
      </c>
      <c r="R50" s="57" t="str">
        <f ca="1">OFFSET($Z$3,ROW()-StartRow-1-$AA51*PanelHeight+$AA51*WellsInPlate+(COLUMN()-9)*8,0,1,1)</f>
        <v xml:space="preserve"> </v>
      </c>
      <c r="S50" s="57" t="str">
        <f ca="1">IF(S49="","","leave empty")</f>
        <v>leave empty</v>
      </c>
      <c r="T50" s="57" t="str">
        <f t="shared" ca="1" si="7"/>
        <v>leave empty</v>
      </c>
      <c r="Z50" s="108" t="str">
        <f>IF(LEN(INDEX($1:$1048576,ROW(),4))&gt;0,INDEX($1:$1048576,ROW(),4)," ")</f>
        <v xml:space="preserve"> </v>
      </c>
      <c r="AA50" s="108">
        <f t="shared" si="5"/>
        <v>3</v>
      </c>
      <c r="AB50" s="108">
        <f ca="1">COUNTBLANK(OFFSET(INDEX($2:$1048576,2,4),AA50*WellsInPlate,0,WellsInPlate,1))</f>
        <v>86</v>
      </c>
      <c r="AC50" s="108">
        <f t="shared" ca="1" si="6"/>
        <v>0</v>
      </c>
      <c r="AD50" s="108" t="e">
        <f>MATCH(AF50,AE:AE,0)</f>
        <v>#N/A</v>
      </c>
      <c r="AE50" s="108" t="b">
        <f>IF(COUNTBLANK(D50)=0,A50)</f>
        <v>0</v>
      </c>
      <c r="AF50" s="108">
        <v>49</v>
      </c>
    </row>
    <row r="51" spans="1:32" ht="12.75" x14ac:dyDescent="0.2">
      <c r="A51" s="94" t="str">
        <f>IF(D51="","",CONCATENATE('Address and samples info'!$B$8," #",'Samples 96'!C51))</f>
        <v/>
      </c>
      <c r="B51" s="95" t="s">
        <v>9</v>
      </c>
      <c r="C51" s="150">
        <v>1</v>
      </c>
      <c r="D51" s="5"/>
      <c r="E51" s="98">
        <v>0.01</v>
      </c>
      <c r="F51" s="53"/>
      <c r="G51" s="51"/>
      <c r="H51" s="104" t="str">
        <f ca="1">IF(AC52=1,"H","")</f>
        <v/>
      </c>
      <c r="I51" s="57" t="str">
        <f ca="1">OFFSET($Z$3,ROW()-StartRow-1-$AA52*PanelHeight+$AA52*WellsInPlate+(COLUMN()-9)*8,0,1,1)</f>
        <v xml:space="preserve"> </v>
      </c>
      <c r="J51" s="57" t="str">
        <f ca="1">OFFSET($Z$3,ROW()-StartRow-1-$AA52*PanelHeight+$AA52*WellsInPlate+(COLUMN()-9)*8,0,1,1)</f>
        <v xml:space="preserve"> </v>
      </c>
      <c r="K51" s="57" t="str">
        <f ca="1">OFFSET($Z$3,ROW()-StartRow-1-$AA52*PanelHeight+$AA52*WellsInPlate+(COLUMN()-9)*8,0,1,1)</f>
        <v xml:space="preserve"> </v>
      </c>
      <c r="L51" s="57" t="str">
        <f ca="1">OFFSET($Z$3,ROW()-StartRow-1-$AA52*PanelHeight+$AA52*WellsInPlate+(COLUMN()-9)*8,0,1,1)</f>
        <v xml:space="preserve"> </v>
      </c>
      <c r="M51" s="57" t="str">
        <f ca="1">OFFSET($Z$3,ROW()-StartRow-1-$AA52*PanelHeight+$AA52*WellsInPlate+(COLUMN()-9)*8,0,1,1)</f>
        <v xml:space="preserve"> </v>
      </c>
      <c r="N51" s="57" t="str">
        <f ca="1">OFFSET($Z$3,ROW()-StartRow-1-$AA52*PanelHeight+$AA52*WellsInPlate+(COLUMN()-9)*8,0,1,1)</f>
        <v xml:space="preserve"> </v>
      </c>
      <c r="O51" s="57" t="str">
        <f ca="1">OFFSET($Z$3,ROW()-StartRow-1-$AA52*PanelHeight+$AA52*WellsInPlate+(COLUMN()-9)*8,0,1,1)</f>
        <v xml:space="preserve"> </v>
      </c>
      <c r="P51" s="57" t="str">
        <f ca="1">OFFSET($Z$3,ROW()-StartRow-1-$AA52*PanelHeight+$AA52*WellsInPlate+(COLUMN()-9)*8,0,1,1)</f>
        <v xml:space="preserve"> </v>
      </c>
      <c r="Q51" s="57" t="str">
        <f ca="1">OFFSET($Z$3,ROW()-StartRow-1-$AA52*PanelHeight+$AA52*WellsInPlate+(COLUMN()-9)*8,0,1,1)</f>
        <v xml:space="preserve"> </v>
      </c>
      <c r="R51" s="57" t="str">
        <f ca="1">OFFSET($Z$3,ROW()-StartRow-1-$AA52*PanelHeight+$AA52*WellsInPlate+(COLUMN()-9)*8,0,1,1)</f>
        <v xml:space="preserve"> </v>
      </c>
      <c r="S51" s="57" t="str">
        <f ca="1">IF(S50="","","leave empty")</f>
        <v>leave empty</v>
      </c>
      <c r="T51" s="57" t="str">
        <f t="shared" ca="1" si="7"/>
        <v>leave empty</v>
      </c>
      <c r="Z51" s="108" t="str">
        <f>IF(LEN(INDEX($1:$1048576,ROW(),4))&gt;0,INDEX($1:$1048576,ROW(),4)," ")</f>
        <v xml:space="preserve"> </v>
      </c>
      <c r="AA51" s="108">
        <f t="shared" si="5"/>
        <v>3</v>
      </c>
      <c r="AB51" s="108">
        <f ca="1">COUNTBLANK(OFFSET(INDEX($2:$1048576,2,4),AA51*WellsInPlate,0,WellsInPlate,1))</f>
        <v>86</v>
      </c>
      <c r="AC51" s="108">
        <f t="shared" ca="1" si="6"/>
        <v>0</v>
      </c>
      <c r="AD51" s="108" t="e">
        <f>MATCH(AF51,AE:AE,0)</f>
        <v>#N/A</v>
      </c>
      <c r="AE51" s="108" t="b">
        <f>IF(COUNTBLANK(D51)=0,A51)</f>
        <v>0</v>
      </c>
      <c r="AF51" s="108">
        <v>50</v>
      </c>
    </row>
    <row r="52" spans="1:32" ht="12.75" x14ac:dyDescent="0.2">
      <c r="A52" s="94" t="str">
        <f>IF(D52="","",CONCATENATE('Address and samples info'!$B$8," #",'Samples 96'!C52))</f>
        <v/>
      </c>
      <c r="B52" s="95" t="s">
        <v>20</v>
      </c>
      <c r="C52" s="150">
        <v>1</v>
      </c>
      <c r="D52" s="5"/>
      <c r="E52" s="98">
        <v>0.01</v>
      </c>
      <c r="F52" s="53"/>
      <c r="G52" s="51"/>
      <c r="Z52" s="108" t="str">
        <f>IF(LEN(INDEX($1:$1048576,ROW(),4))&gt;0,INDEX($1:$1048576,ROW(),4)," ")</f>
        <v xml:space="preserve"> </v>
      </c>
      <c r="AA52" s="108">
        <f t="shared" si="5"/>
        <v>3</v>
      </c>
      <c r="AB52" s="108">
        <f ca="1">COUNTBLANK(OFFSET(INDEX($2:$1048576,2,4),AA52*WellsInPlate,0,WellsInPlate,1))</f>
        <v>86</v>
      </c>
      <c r="AC52" s="108">
        <f t="shared" ca="1" si="6"/>
        <v>0</v>
      </c>
      <c r="AD52" s="108" t="e">
        <f>MATCH(AF52,AE:AE,0)</f>
        <v>#N/A</v>
      </c>
      <c r="AE52" s="108" t="b">
        <f>IF(COUNTBLANK(D52)=0,A52)</f>
        <v>0</v>
      </c>
      <c r="AF52" s="108">
        <v>51</v>
      </c>
    </row>
    <row r="53" spans="1:32" ht="12.75" x14ac:dyDescent="0.2">
      <c r="A53" s="94" t="str">
        <f>IF(D53="","",CONCATENATE('Address and samples info'!$B$8," #",'Samples 96'!C53))</f>
        <v/>
      </c>
      <c r="B53" s="95" t="s">
        <v>31</v>
      </c>
      <c r="C53" s="150">
        <v>1</v>
      </c>
      <c r="D53" s="5"/>
      <c r="E53" s="98">
        <v>0.01</v>
      </c>
      <c r="F53" s="53"/>
      <c r="G53" s="51"/>
      <c r="Z53" s="108" t="str">
        <f>IF(LEN(INDEX($1:$1048576,ROW(),4))&gt;0,INDEX($1:$1048576,ROW(),4)," ")</f>
        <v xml:space="preserve"> </v>
      </c>
      <c r="AA53" s="108">
        <f t="shared" si="5"/>
        <v>3</v>
      </c>
      <c r="AB53" s="108">
        <f ca="1">COUNTBLANK(OFFSET(INDEX($2:$1048576,2,4),AA53*WellsInPlate,0,WellsInPlate,1))</f>
        <v>86</v>
      </c>
      <c r="AC53" s="108">
        <f t="shared" ca="1" si="6"/>
        <v>0</v>
      </c>
      <c r="AD53" s="108" t="e">
        <f>MATCH(AF53,AE:AE,0)</f>
        <v>#N/A</v>
      </c>
      <c r="AE53" s="108" t="b">
        <f>IF(COUNTBLANK(D53)=0,A53)</f>
        <v>0</v>
      </c>
      <c r="AF53" s="108">
        <v>52</v>
      </c>
    </row>
    <row r="54" spans="1:32" ht="12.75" x14ac:dyDescent="0.2">
      <c r="A54" s="94" t="str">
        <f>IF(D54="","",CONCATENATE('Address and samples info'!$B$8," #",'Samples 96'!C54))</f>
        <v/>
      </c>
      <c r="B54" s="95" t="s">
        <v>42</v>
      </c>
      <c r="C54" s="150">
        <v>1</v>
      </c>
      <c r="D54" s="5"/>
      <c r="E54" s="98">
        <v>0.01</v>
      </c>
      <c r="F54" s="53"/>
      <c r="G54" s="51"/>
      <c r="Z54" s="108" t="str">
        <f>IF(LEN(INDEX($1:$1048576,ROW(),4))&gt;0,INDEX($1:$1048576,ROW(),4)," ")</f>
        <v xml:space="preserve"> </v>
      </c>
      <c r="AA54" s="108">
        <f t="shared" si="5"/>
        <v>3</v>
      </c>
      <c r="AB54" s="108">
        <f ca="1">COUNTBLANK(OFFSET(INDEX($2:$1048576,2,4),AA54*WellsInPlate,0,WellsInPlate,1))</f>
        <v>86</v>
      </c>
      <c r="AC54" s="108">
        <f t="shared" ca="1" si="6"/>
        <v>0</v>
      </c>
      <c r="AD54" s="108" t="e">
        <f>MATCH(AF54,AE:AE,0)</f>
        <v>#N/A</v>
      </c>
      <c r="AE54" s="108" t="b">
        <f>IF(COUNTBLANK(D54)=0,A54)</f>
        <v>0</v>
      </c>
      <c r="AF54" s="108">
        <v>53</v>
      </c>
    </row>
    <row r="55" spans="1:32" ht="12.75" x14ac:dyDescent="0.2">
      <c r="A55" s="94" t="str">
        <f>IF(D55="","",CONCATENATE('Address and samples info'!$B$8," #",'Samples 96'!C55))</f>
        <v/>
      </c>
      <c r="B55" s="95" t="s">
        <v>53</v>
      </c>
      <c r="C55" s="150">
        <v>1</v>
      </c>
      <c r="D55" s="5"/>
      <c r="E55" s="98">
        <v>0.01</v>
      </c>
      <c r="F55" s="53"/>
      <c r="G55" s="51"/>
      <c r="I55" s="55" t="str">
        <f ca="1">IF(AC57=1,"Plate "&amp;TEXT(AA57+1,"0"),"")</f>
        <v/>
      </c>
      <c r="Z55" s="108" t="str">
        <f>IF(LEN(INDEX($1:$1048576,ROW(),4))&gt;0,INDEX($1:$1048576,ROW(),4)," ")</f>
        <v xml:space="preserve"> </v>
      </c>
      <c r="AA55" s="108">
        <f t="shared" si="5"/>
        <v>3</v>
      </c>
      <c r="AB55" s="108">
        <f ca="1">COUNTBLANK(OFFSET(INDEX($2:$1048576,2,4),AA55*WellsInPlate,0,WellsInPlate,1))</f>
        <v>86</v>
      </c>
      <c r="AC55" s="108">
        <f t="shared" ca="1" si="6"/>
        <v>0</v>
      </c>
      <c r="AD55" s="108" t="e">
        <f>MATCH(AF55,AE:AE,0)</f>
        <v>#N/A</v>
      </c>
      <c r="AE55" s="108" t="b">
        <f>IF(COUNTBLANK(D55)=0,A55)</f>
        <v>0</v>
      </c>
      <c r="AF55" s="108">
        <v>54</v>
      </c>
    </row>
    <row r="56" spans="1:32" ht="12.75" x14ac:dyDescent="0.2">
      <c r="A56" s="94" t="str">
        <f>IF(D56="","",CONCATENATE('Address and samples info'!$B$8," #",'Samples 96'!C56))</f>
        <v/>
      </c>
      <c r="B56" s="95" t="s">
        <v>64</v>
      </c>
      <c r="C56" s="150">
        <v>1</v>
      </c>
      <c r="D56" s="5"/>
      <c r="E56" s="98">
        <v>0.01</v>
      </c>
      <c r="F56" s="53"/>
      <c r="G56" s="51"/>
      <c r="H56" s="106"/>
      <c r="I56" s="56" t="str">
        <f ca="1">IF($AC57=1,"1","")</f>
        <v/>
      </c>
      <c r="J56" s="56" t="str">
        <f ca="1">IF($AC57=1,"2","")</f>
        <v/>
      </c>
      <c r="K56" s="56" t="str">
        <f ca="1">IF($AC57=1,"3","")</f>
        <v/>
      </c>
      <c r="L56" s="56" t="str">
        <f ca="1">IF($AC57=1,"4","")</f>
        <v/>
      </c>
      <c r="M56" s="56" t="str">
        <f ca="1">IF($AC57=1,"5","")</f>
        <v/>
      </c>
      <c r="N56" s="56" t="str">
        <f ca="1">IF($AC57=1,"6","")</f>
        <v/>
      </c>
      <c r="O56" s="56" t="str">
        <f ca="1">IF($AC57=1,"7","")</f>
        <v/>
      </c>
      <c r="P56" s="56" t="str">
        <f ca="1">IF($AC57=1,"8","")</f>
        <v/>
      </c>
      <c r="Q56" s="56" t="str">
        <f ca="1">IF($AC57=1,"9","")</f>
        <v/>
      </c>
      <c r="R56" s="56" t="str">
        <f ca="1">IF($AC57=1,"10","")</f>
        <v/>
      </c>
      <c r="S56" s="56" t="str">
        <f ca="1">IF($AC57=1,"11","")</f>
        <v/>
      </c>
      <c r="T56" s="56" t="str">
        <f ca="1">IF($AC57=1,"12","")</f>
        <v/>
      </c>
      <c r="Z56" s="108" t="str">
        <f>IF(LEN(INDEX($1:$1048576,ROW(),4))&gt;0,INDEX($1:$1048576,ROW(),4)," ")</f>
        <v xml:space="preserve"> </v>
      </c>
      <c r="AA56" s="108">
        <f t="shared" si="5"/>
        <v>4</v>
      </c>
      <c r="AB56" s="108">
        <f ca="1">COUNTBLANK(OFFSET(INDEX($2:$1048576,2,4),AA56*WellsInPlate,0,WellsInPlate,1))</f>
        <v>86</v>
      </c>
      <c r="AC56" s="108">
        <f t="shared" ca="1" si="6"/>
        <v>0</v>
      </c>
      <c r="AD56" s="108" t="e">
        <f>MATCH(AF56,AE:AE,0)</f>
        <v>#N/A</v>
      </c>
      <c r="AE56" s="108" t="b">
        <f>IF(COUNTBLANK(D56)=0,A56)</f>
        <v>0</v>
      </c>
      <c r="AF56" s="108">
        <v>55</v>
      </c>
    </row>
    <row r="57" spans="1:32" ht="12.75" x14ac:dyDescent="0.2">
      <c r="A57" s="94" t="str">
        <f>IF(D57="","",CONCATENATE('Address and samples info'!$B$8," #",'Samples 96'!C57))</f>
        <v/>
      </c>
      <c r="B57" s="95" t="s">
        <v>75</v>
      </c>
      <c r="C57" s="150">
        <v>1</v>
      </c>
      <c r="D57" s="5"/>
      <c r="E57" s="98">
        <v>0.01</v>
      </c>
      <c r="F57" s="53"/>
      <c r="G57" s="51"/>
      <c r="H57" s="104" t="str">
        <f ca="1">IF(AC58=1,"A","")</f>
        <v/>
      </c>
      <c r="I57" s="57" t="str">
        <f ca="1">OFFSET($Z$3,ROW()-StartRow-1-$AA58*PanelHeight+$AA58*WellsInPlate+(COLUMN()-9)*8,0,1,1)</f>
        <v xml:space="preserve"> </v>
      </c>
      <c r="J57" s="57" t="str">
        <f ca="1">OFFSET($Z$3,ROW()-StartRow-1-$AA58*PanelHeight+$AA58*WellsInPlate+(COLUMN()-9)*8,0,1,1)</f>
        <v xml:space="preserve"> </v>
      </c>
      <c r="K57" s="57" t="str">
        <f ca="1">OFFSET($Z$3,ROW()-StartRow-1-$AA58*PanelHeight+$AA58*WellsInPlate+(COLUMN()-9)*8,0,1,1)</f>
        <v xml:space="preserve"> </v>
      </c>
      <c r="L57" s="57" t="str">
        <f ca="1">OFFSET($Z$3,ROW()-StartRow-1-$AA58*PanelHeight+$AA58*WellsInPlate+(COLUMN()-9)*8,0,1,1)</f>
        <v xml:space="preserve"> </v>
      </c>
      <c r="M57" s="57" t="str">
        <f ca="1">OFFSET($Z$3,ROW()-StartRow-1-$AA58*PanelHeight+$AA58*WellsInPlate+(COLUMN()-9)*8,0,1,1)</f>
        <v xml:space="preserve"> </v>
      </c>
      <c r="N57" s="57" t="str">
        <f ca="1">OFFSET($Z$3,ROW()-StartRow-1-$AA58*PanelHeight+$AA58*WellsInPlate+(COLUMN()-9)*8,0,1,1)</f>
        <v xml:space="preserve"> </v>
      </c>
      <c r="O57" s="57" t="str">
        <f ca="1">OFFSET($Z$3,ROW()-StartRow-1-$AA58*PanelHeight+$AA58*WellsInPlate+(COLUMN()-9)*8,0,1,1)</f>
        <v xml:space="preserve"> </v>
      </c>
      <c r="P57" s="57" t="str">
        <f ca="1">OFFSET($Z$3,ROW()-StartRow-1-$AA58*PanelHeight+$AA58*WellsInPlate+(COLUMN()-9)*8,0,1,1)</f>
        <v xml:space="preserve"> </v>
      </c>
      <c r="Q57" s="57" t="str">
        <f ca="1">OFFSET($Z$3,ROW()-StartRow-1-$AA58*PanelHeight+$AA58*WellsInPlate+(COLUMN()-9)*8,0,1,1)</f>
        <v xml:space="preserve"> </v>
      </c>
      <c r="R57" s="57" t="str">
        <f ca="1">OFFSET($Z$3,ROW()-StartRow-1-$AA58*PanelHeight+$AA58*WellsInPlate+(COLUMN()-9)*8,0,1,1)</f>
        <v xml:space="preserve"> </v>
      </c>
      <c r="S57" s="57" t="str">
        <f ca="1">OFFSET($Z$3,ROW()-StartRow-1-$AA58*PanelHeight+$AA58*WellsInPlate+(COLUMN()-9)*8,0,1,1)</f>
        <v xml:space="preserve"> </v>
      </c>
      <c r="T57" s="58" t="str">
        <f ca="1">IF(COUNTIF(I57:S64," ")&lt;88,"leave empty","")</f>
        <v>leave empty</v>
      </c>
      <c r="Z57" s="108" t="str">
        <f>IF(LEN(INDEX($1:$1048576,ROW(),4))&gt;0,INDEX($1:$1048576,ROW(),4)," ")</f>
        <v xml:space="preserve"> </v>
      </c>
      <c r="AA57" s="108">
        <f t="shared" si="5"/>
        <v>4</v>
      </c>
      <c r="AB57" s="108">
        <f ca="1">COUNTBLANK(OFFSET(INDEX($2:$1048576,2,4),AA57*WellsInPlate,0,WellsInPlate,1))</f>
        <v>86</v>
      </c>
      <c r="AC57" s="108">
        <f t="shared" ca="1" si="6"/>
        <v>0</v>
      </c>
      <c r="AD57" s="108" t="e">
        <f>MATCH(AF57,AE:AE,0)</f>
        <v>#N/A</v>
      </c>
      <c r="AE57" s="108" t="b">
        <f>IF(COUNTBLANK(D57)=0,A57)</f>
        <v>0</v>
      </c>
      <c r="AF57" s="108">
        <v>56</v>
      </c>
    </row>
    <row r="58" spans="1:32" ht="12.75" x14ac:dyDescent="0.2">
      <c r="A58" s="94" t="str">
        <f>IF(D58="","",CONCATENATE('Address and samples info'!$B$8," #",'Samples 96'!C58))</f>
        <v/>
      </c>
      <c r="B58" s="95" t="s">
        <v>85</v>
      </c>
      <c r="C58" s="150">
        <v>1</v>
      </c>
      <c r="D58" s="5"/>
      <c r="E58" s="98">
        <v>0.01</v>
      </c>
      <c r="F58" s="53"/>
      <c r="G58" s="51"/>
      <c r="H58" s="104" t="str">
        <f ca="1">IF(AC59=1,"B","")</f>
        <v/>
      </c>
      <c r="I58" s="57" t="str">
        <f ca="1">OFFSET($Z$3,ROW()-StartRow-1-$AA59*PanelHeight+$AA59*WellsInPlate+(COLUMN()-9)*8,0,1,1)</f>
        <v xml:space="preserve"> </v>
      </c>
      <c r="J58" s="57" t="str">
        <f ca="1">OFFSET($Z$3,ROW()-StartRow-1-$AA59*PanelHeight+$AA59*WellsInPlate+(COLUMN()-9)*8,0,1,1)</f>
        <v xml:space="preserve"> </v>
      </c>
      <c r="K58" s="57" t="str">
        <f ca="1">OFFSET($Z$3,ROW()-StartRow-1-$AA59*PanelHeight+$AA59*WellsInPlate+(COLUMN()-9)*8,0,1,1)</f>
        <v xml:space="preserve"> </v>
      </c>
      <c r="L58" s="57" t="str">
        <f ca="1">OFFSET($Z$3,ROW()-StartRow-1-$AA59*PanelHeight+$AA59*WellsInPlate+(COLUMN()-9)*8,0,1,1)</f>
        <v xml:space="preserve"> </v>
      </c>
      <c r="M58" s="57" t="str">
        <f ca="1">OFFSET($Z$3,ROW()-StartRow-1-$AA59*PanelHeight+$AA59*WellsInPlate+(COLUMN()-9)*8,0,1,1)</f>
        <v xml:space="preserve"> </v>
      </c>
      <c r="N58" s="57" t="str">
        <f ca="1">OFFSET($Z$3,ROW()-StartRow-1-$AA59*PanelHeight+$AA59*WellsInPlate+(COLUMN()-9)*8,0,1,1)</f>
        <v xml:space="preserve"> </v>
      </c>
      <c r="O58" s="57" t="str">
        <f ca="1">OFFSET($Z$3,ROW()-StartRow-1-$AA59*PanelHeight+$AA59*WellsInPlate+(COLUMN()-9)*8,0,1,1)</f>
        <v xml:space="preserve"> </v>
      </c>
      <c r="P58" s="57" t="str">
        <f ca="1">OFFSET($Z$3,ROW()-StartRow-1-$AA59*PanelHeight+$AA59*WellsInPlate+(COLUMN()-9)*8,0,1,1)</f>
        <v xml:space="preserve"> </v>
      </c>
      <c r="Q58" s="57" t="str">
        <f ca="1">OFFSET($Z$3,ROW()-StartRow-1-$AA59*PanelHeight+$AA59*WellsInPlate+(COLUMN()-9)*8,0,1,1)</f>
        <v xml:space="preserve"> </v>
      </c>
      <c r="R58" s="57" t="str">
        <f ca="1">OFFSET($Z$3,ROW()-StartRow-1-$AA59*PanelHeight+$AA59*WellsInPlate+(COLUMN()-9)*8,0,1,1)</f>
        <v xml:space="preserve"> </v>
      </c>
      <c r="S58" s="57" t="str">
        <f ca="1">OFFSET($Z$3,ROW()-StartRow-1-$AA59*PanelHeight+$AA59*WellsInPlate+(COLUMN()-9)*8,0,1,1)</f>
        <v xml:space="preserve"> </v>
      </c>
      <c r="T58" s="57" t="str">
        <f ca="1">IF(T57="","","leave empty")</f>
        <v>leave empty</v>
      </c>
      <c r="Z58" s="108" t="str">
        <f>IF(LEN(INDEX($1:$1048576,ROW(),4))&gt;0,INDEX($1:$1048576,ROW(),4)," ")</f>
        <v xml:space="preserve"> </v>
      </c>
      <c r="AA58" s="108">
        <f t="shared" si="5"/>
        <v>4</v>
      </c>
      <c r="AB58" s="108">
        <f ca="1">COUNTBLANK(OFFSET(INDEX($2:$1048576,2,4),AA58*WellsInPlate,0,WellsInPlate,1))</f>
        <v>86</v>
      </c>
      <c r="AC58" s="108">
        <f t="shared" ca="1" si="6"/>
        <v>0</v>
      </c>
      <c r="AD58" s="108" t="e">
        <f>MATCH(AF58,AE:AE,0)</f>
        <v>#N/A</v>
      </c>
      <c r="AE58" s="108" t="b">
        <f>IF(COUNTBLANK(D58)=0,A58)</f>
        <v>0</v>
      </c>
      <c r="AF58" s="108">
        <v>57</v>
      </c>
    </row>
    <row r="59" spans="1:32" ht="12.75" x14ac:dyDescent="0.2">
      <c r="A59" s="94" t="str">
        <f>IF(D59="","",CONCATENATE('Address and samples info'!$B$8," #",'Samples 96'!C59))</f>
        <v/>
      </c>
      <c r="B59" s="95" t="s">
        <v>10</v>
      </c>
      <c r="C59" s="150">
        <v>1</v>
      </c>
      <c r="D59" s="5"/>
      <c r="E59" s="98">
        <v>0.01</v>
      </c>
      <c r="F59" s="53"/>
      <c r="G59" s="51"/>
      <c r="H59" s="104" t="str">
        <f ca="1">IF(AC60=1,"C","")</f>
        <v/>
      </c>
      <c r="I59" s="57" t="str">
        <f ca="1">OFFSET($Z$3,ROW()-StartRow-1-$AA60*PanelHeight+$AA60*WellsInPlate+(COLUMN()-9)*8,0,1,1)</f>
        <v xml:space="preserve"> </v>
      </c>
      <c r="J59" s="57" t="str">
        <f ca="1">OFFSET($Z$3,ROW()-StartRow-1-$AA60*PanelHeight+$AA60*WellsInPlate+(COLUMN()-9)*8,0,1,1)</f>
        <v xml:space="preserve"> </v>
      </c>
      <c r="K59" s="57" t="str">
        <f ca="1">OFFSET($Z$3,ROW()-StartRow-1-$AA60*PanelHeight+$AA60*WellsInPlate+(COLUMN()-9)*8,0,1,1)</f>
        <v xml:space="preserve"> </v>
      </c>
      <c r="L59" s="57" t="str">
        <f ca="1">OFFSET($Z$3,ROW()-StartRow-1-$AA60*PanelHeight+$AA60*WellsInPlate+(COLUMN()-9)*8,0,1,1)</f>
        <v xml:space="preserve"> </v>
      </c>
      <c r="M59" s="57" t="str">
        <f ca="1">OFFSET($Z$3,ROW()-StartRow-1-$AA60*PanelHeight+$AA60*WellsInPlate+(COLUMN()-9)*8,0,1,1)</f>
        <v xml:space="preserve"> </v>
      </c>
      <c r="N59" s="57" t="str">
        <f ca="1">OFFSET($Z$3,ROW()-StartRow-1-$AA60*PanelHeight+$AA60*WellsInPlate+(COLUMN()-9)*8,0,1,1)</f>
        <v xml:space="preserve"> </v>
      </c>
      <c r="O59" s="57" t="str">
        <f ca="1">OFFSET($Z$3,ROW()-StartRow-1-$AA60*PanelHeight+$AA60*WellsInPlate+(COLUMN()-9)*8,0,1,1)</f>
        <v xml:space="preserve"> </v>
      </c>
      <c r="P59" s="57" t="str">
        <f ca="1">OFFSET($Z$3,ROW()-StartRow-1-$AA60*PanelHeight+$AA60*WellsInPlate+(COLUMN()-9)*8,0,1,1)</f>
        <v xml:space="preserve"> </v>
      </c>
      <c r="Q59" s="57" t="str">
        <f ca="1">OFFSET($Z$3,ROW()-StartRow-1-$AA60*PanelHeight+$AA60*WellsInPlate+(COLUMN()-9)*8,0,1,1)</f>
        <v xml:space="preserve"> </v>
      </c>
      <c r="R59" s="57" t="str">
        <f ca="1">OFFSET($Z$3,ROW()-StartRow-1-$AA60*PanelHeight+$AA60*WellsInPlate+(COLUMN()-9)*8,0,1,1)</f>
        <v xml:space="preserve"> </v>
      </c>
      <c r="S59" s="57" t="str">
        <f ca="1">OFFSET($Z$3,ROW()-StartRow-1-$AA60*PanelHeight+$AA60*WellsInPlate+(COLUMN()-9)*8,0,1,1)</f>
        <v xml:space="preserve"> </v>
      </c>
      <c r="T59" s="57" t="str">
        <f t="shared" ref="T59:T64" ca="1" si="8">IF(T58="","","leave empty")</f>
        <v>leave empty</v>
      </c>
      <c r="Z59" s="108" t="str">
        <f>IF(LEN(INDEX($1:$1048576,ROW(),4))&gt;0,INDEX($1:$1048576,ROW(),4)," ")</f>
        <v xml:space="preserve"> </v>
      </c>
      <c r="AA59" s="108">
        <f t="shared" si="5"/>
        <v>4</v>
      </c>
      <c r="AB59" s="108">
        <f ca="1">COUNTBLANK(OFFSET(INDEX($2:$1048576,2,4),AA59*WellsInPlate,0,WellsInPlate,1))</f>
        <v>86</v>
      </c>
      <c r="AC59" s="108">
        <f t="shared" ca="1" si="6"/>
        <v>0</v>
      </c>
      <c r="AD59" s="108" t="e">
        <f>MATCH(AF59,AE:AE,0)</f>
        <v>#N/A</v>
      </c>
      <c r="AE59" s="108" t="b">
        <f>IF(COUNTBLANK(D59)=0,A59)</f>
        <v>0</v>
      </c>
      <c r="AF59" s="108">
        <v>58</v>
      </c>
    </row>
    <row r="60" spans="1:32" ht="12.75" x14ac:dyDescent="0.2">
      <c r="A60" s="94" t="str">
        <f>IF(D60="","",CONCATENATE('Address and samples info'!$B$8," #",'Samples 96'!C60))</f>
        <v/>
      </c>
      <c r="B60" s="95" t="s">
        <v>21</v>
      </c>
      <c r="C60" s="150">
        <v>1</v>
      </c>
      <c r="D60" s="5"/>
      <c r="E60" s="98">
        <v>0.01</v>
      </c>
      <c r="F60" s="53"/>
      <c r="G60" s="51"/>
      <c r="H60" s="104" t="str">
        <f ca="1">IF(AC61=1,"D","")</f>
        <v/>
      </c>
      <c r="I60" s="57" t="str">
        <f ca="1">OFFSET($Z$3,ROW()-StartRow-1-$AA61*PanelHeight+$AA61*WellsInPlate+(COLUMN()-9)*8,0,1,1)</f>
        <v xml:space="preserve"> </v>
      </c>
      <c r="J60" s="57" t="str">
        <f ca="1">OFFSET($Z$3,ROW()-StartRow-1-$AA61*PanelHeight+$AA61*WellsInPlate+(COLUMN()-9)*8,0,1,1)</f>
        <v xml:space="preserve"> </v>
      </c>
      <c r="K60" s="57" t="str">
        <f ca="1">OFFSET($Z$3,ROW()-StartRow-1-$AA61*PanelHeight+$AA61*WellsInPlate+(COLUMN()-9)*8,0,1,1)</f>
        <v xml:space="preserve"> </v>
      </c>
      <c r="L60" s="57" t="str">
        <f ca="1">OFFSET($Z$3,ROW()-StartRow-1-$AA61*PanelHeight+$AA61*WellsInPlate+(COLUMN()-9)*8,0,1,1)</f>
        <v xml:space="preserve"> </v>
      </c>
      <c r="M60" s="57" t="str">
        <f ca="1">OFFSET($Z$3,ROW()-StartRow-1-$AA61*PanelHeight+$AA61*WellsInPlate+(COLUMN()-9)*8,0,1,1)</f>
        <v xml:space="preserve"> </v>
      </c>
      <c r="N60" s="57" t="str">
        <f ca="1">OFFSET($Z$3,ROW()-StartRow-1-$AA61*PanelHeight+$AA61*WellsInPlate+(COLUMN()-9)*8,0,1,1)</f>
        <v xml:space="preserve"> </v>
      </c>
      <c r="O60" s="57" t="str">
        <f ca="1">OFFSET($Z$3,ROW()-StartRow-1-$AA61*PanelHeight+$AA61*WellsInPlate+(COLUMN()-9)*8,0,1,1)</f>
        <v xml:space="preserve"> </v>
      </c>
      <c r="P60" s="57" t="str">
        <f ca="1">OFFSET($Z$3,ROW()-StartRow-1-$AA61*PanelHeight+$AA61*WellsInPlate+(COLUMN()-9)*8,0,1,1)</f>
        <v xml:space="preserve"> </v>
      </c>
      <c r="Q60" s="57" t="str">
        <f ca="1">OFFSET($Z$3,ROW()-StartRow-1-$AA61*PanelHeight+$AA61*WellsInPlate+(COLUMN()-9)*8,0,1,1)</f>
        <v xml:space="preserve"> </v>
      </c>
      <c r="R60" s="57" t="str">
        <f ca="1">OFFSET($Z$3,ROW()-StartRow-1-$AA61*PanelHeight+$AA61*WellsInPlate+(COLUMN()-9)*8,0,1,1)</f>
        <v xml:space="preserve"> </v>
      </c>
      <c r="S60" s="57" t="str">
        <f ca="1">OFFSET($Z$3,ROW()-StartRow-1-$AA61*PanelHeight+$AA61*WellsInPlate+(COLUMN()-9)*8,0,1,1)</f>
        <v xml:space="preserve"> </v>
      </c>
      <c r="T60" s="57" t="str">
        <f t="shared" ca="1" si="8"/>
        <v>leave empty</v>
      </c>
      <c r="Z60" s="108" t="str">
        <f>IF(LEN(INDEX($1:$1048576,ROW(),4))&gt;0,INDEX($1:$1048576,ROW(),4)," ")</f>
        <v xml:space="preserve"> </v>
      </c>
      <c r="AA60" s="108">
        <f t="shared" si="5"/>
        <v>4</v>
      </c>
      <c r="AB60" s="108">
        <f ca="1">COUNTBLANK(OFFSET(INDEX($2:$1048576,2,4),AA60*WellsInPlate,0,WellsInPlate,1))</f>
        <v>86</v>
      </c>
      <c r="AC60" s="108">
        <f t="shared" ca="1" si="6"/>
        <v>0</v>
      </c>
      <c r="AD60" s="108" t="e">
        <f>MATCH(AF60,AE:AE,0)</f>
        <v>#N/A</v>
      </c>
      <c r="AE60" s="108" t="b">
        <f>IF(COUNTBLANK(D60)=0,A60)</f>
        <v>0</v>
      </c>
      <c r="AF60" s="108">
        <v>59</v>
      </c>
    </row>
    <row r="61" spans="1:32" ht="12.75" x14ac:dyDescent="0.2">
      <c r="A61" s="94" t="str">
        <f>IF(D61="","",CONCATENATE('Address and samples info'!$B$8," #",'Samples 96'!C61))</f>
        <v/>
      </c>
      <c r="B61" s="95" t="s">
        <v>32</v>
      </c>
      <c r="C61" s="150">
        <v>1</v>
      </c>
      <c r="D61" s="5"/>
      <c r="E61" s="98">
        <v>0.01</v>
      </c>
      <c r="F61" s="53"/>
      <c r="G61" s="51"/>
      <c r="H61" s="104" t="str">
        <f ca="1">IF(AC62=1,"E","")</f>
        <v/>
      </c>
      <c r="I61" s="57" t="str">
        <f ca="1">OFFSET($Z$3,ROW()-StartRow-1-$AA62*PanelHeight+$AA62*WellsInPlate+(COLUMN()-9)*8,0,1,1)</f>
        <v xml:space="preserve"> </v>
      </c>
      <c r="J61" s="57" t="str">
        <f ca="1">OFFSET($Z$3,ROW()-StartRow-1-$AA62*PanelHeight+$AA62*WellsInPlate+(COLUMN()-9)*8,0,1,1)</f>
        <v xml:space="preserve"> </v>
      </c>
      <c r="K61" s="57" t="str">
        <f ca="1">OFFSET($Z$3,ROW()-StartRow-1-$AA62*PanelHeight+$AA62*WellsInPlate+(COLUMN()-9)*8,0,1,1)</f>
        <v xml:space="preserve"> </v>
      </c>
      <c r="L61" s="57" t="str">
        <f ca="1">OFFSET($Z$3,ROW()-StartRow-1-$AA62*PanelHeight+$AA62*WellsInPlate+(COLUMN()-9)*8,0,1,1)</f>
        <v xml:space="preserve"> </v>
      </c>
      <c r="M61" s="57" t="str">
        <f ca="1">OFFSET($Z$3,ROW()-StartRow-1-$AA62*PanelHeight+$AA62*WellsInPlate+(COLUMN()-9)*8,0,1,1)</f>
        <v xml:space="preserve"> </v>
      </c>
      <c r="N61" s="57" t="str">
        <f ca="1">OFFSET($Z$3,ROW()-StartRow-1-$AA62*PanelHeight+$AA62*WellsInPlate+(COLUMN()-9)*8,0,1,1)</f>
        <v xml:space="preserve"> </v>
      </c>
      <c r="O61" s="57" t="str">
        <f ca="1">OFFSET($Z$3,ROW()-StartRow-1-$AA62*PanelHeight+$AA62*WellsInPlate+(COLUMN()-9)*8,0,1,1)</f>
        <v xml:space="preserve"> </v>
      </c>
      <c r="P61" s="57" t="str">
        <f ca="1">OFFSET($Z$3,ROW()-StartRow-1-$AA62*PanelHeight+$AA62*WellsInPlate+(COLUMN()-9)*8,0,1,1)</f>
        <v xml:space="preserve"> </v>
      </c>
      <c r="Q61" s="57" t="str">
        <f ca="1">OFFSET($Z$3,ROW()-StartRow-1-$AA62*PanelHeight+$AA62*WellsInPlate+(COLUMN()-9)*8,0,1,1)</f>
        <v xml:space="preserve"> </v>
      </c>
      <c r="R61" s="57" t="str">
        <f ca="1">OFFSET($Z$3,ROW()-StartRow-1-$AA62*PanelHeight+$AA62*WellsInPlate+(COLUMN()-9)*8,0,1,1)</f>
        <v xml:space="preserve"> </v>
      </c>
      <c r="S61" s="57" t="str">
        <f ca="1">OFFSET($Z$3,ROW()-StartRow-1-$AA62*PanelHeight+$AA62*WellsInPlate+(COLUMN()-9)*8,0,1,1)</f>
        <v xml:space="preserve"> </v>
      </c>
      <c r="T61" s="57" t="str">
        <f t="shared" ca="1" si="8"/>
        <v>leave empty</v>
      </c>
      <c r="Z61" s="108" t="str">
        <f>IF(LEN(INDEX($1:$1048576,ROW(),4))&gt;0,INDEX($1:$1048576,ROW(),4)," ")</f>
        <v xml:space="preserve"> </v>
      </c>
      <c r="AA61" s="108">
        <f t="shared" si="5"/>
        <v>4</v>
      </c>
      <c r="AB61" s="108">
        <f ca="1">COUNTBLANK(OFFSET(INDEX($2:$1048576,2,4),AA61*WellsInPlate,0,WellsInPlate,1))</f>
        <v>86</v>
      </c>
      <c r="AC61" s="108">
        <f t="shared" ca="1" si="6"/>
        <v>0</v>
      </c>
      <c r="AD61" s="108" t="e">
        <f>MATCH(AF61,AE:AE,0)</f>
        <v>#N/A</v>
      </c>
      <c r="AE61" s="108" t="b">
        <f>IF(COUNTBLANK(D61)=0,A61)</f>
        <v>0</v>
      </c>
      <c r="AF61" s="108">
        <v>60</v>
      </c>
    </row>
    <row r="62" spans="1:32" ht="12.75" x14ac:dyDescent="0.2">
      <c r="A62" s="94" t="str">
        <f>IF(D62="","",CONCATENATE('Address and samples info'!$B$8," #",'Samples 96'!C62))</f>
        <v/>
      </c>
      <c r="B62" s="95" t="s">
        <v>43</v>
      </c>
      <c r="C62" s="150">
        <v>1</v>
      </c>
      <c r="D62" s="5"/>
      <c r="E62" s="98">
        <v>0.01</v>
      </c>
      <c r="F62" s="53"/>
      <c r="G62" s="51"/>
      <c r="H62" s="104" t="str">
        <f ca="1">IF(AC63=1,"F","")</f>
        <v/>
      </c>
      <c r="I62" s="57" t="str">
        <f ca="1">OFFSET($Z$3,ROW()-StartRow-1-$AA63*PanelHeight+$AA63*WellsInPlate+(COLUMN()-9)*8,0,1,1)</f>
        <v xml:space="preserve"> </v>
      </c>
      <c r="J62" s="57" t="str">
        <f ca="1">OFFSET($Z$3,ROW()-StartRow-1-$AA63*PanelHeight+$AA63*WellsInPlate+(COLUMN()-9)*8,0,1,1)</f>
        <v xml:space="preserve"> </v>
      </c>
      <c r="K62" s="57" t="str">
        <f ca="1">OFFSET($Z$3,ROW()-StartRow-1-$AA63*PanelHeight+$AA63*WellsInPlate+(COLUMN()-9)*8,0,1,1)</f>
        <v xml:space="preserve"> </v>
      </c>
      <c r="L62" s="57" t="str">
        <f ca="1">OFFSET($Z$3,ROW()-StartRow-1-$AA63*PanelHeight+$AA63*WellsInPlate+(COLUMN()-9)*8,0,1,1)</f>
        <v xml:space="preserve"> </v>
      </c>
      <c r="M62" s="57" t="str">
        <f ca="1">OFFSET($Z$3,ROW()-StartRow-1-$AA63*PanelHeight+$AA63*WellsInPlate+(COLUMN()-9)*8,0,1,1)</f>
        <v xml:space="preserve"> </v>
      </c>
      <c r="N62" s="57" t="str">
        <f ca="1">OFFSET($Z$3,ROW()-StartRow-1-$AA63*PanelHeight+$AA63*WellsInPlate+(COLUMN()-9)*8,0,1,1)</f>
        <v xml:space="preserve"> </v>
      </c>
      <c r="O62" s="57" t="str">
        <f ca="1">OFFSET($Z$3,ROW()-StartRow-1-$AA63*PanelHeight+$AA63*WellsInPlate+(COLUMN()-9)*8,0,1,1)</f>
        <v xml:space="preserve"> </v>
      </c>
      <c r="P62" s="57" t="str">
        <f ca="1">OFFSET($Z$3,ROW()-StartRow-1-$AA63*PanelHeight+$AA63*WellsInPlate+(COLUMN()-9)*8,0,1,1)</f>
        <v xml:space="preserve"> </v>
      </c>
      <c r="Q62" s="57" t="str">
        <f ca="1">OFFSET($Z$3,ROW()-StartRow-1-$AA63*PanelHeight+$AA63*WellsInPlate+(COLUMN()-9)*8,0,1,1)</f>
        <v xml:space="preserve"> </v>
      </c>
      <c r="R62" s="57" t="str">
        <f ca="1">OFFSET($Z$3,ROW()-StartRow-1-$AA63*PanelHeight+$AA63*WellsInPlate+(COLUMN()-9)*8,0,1,1)</f>
        <v xml:space="preserve"> </v>
      </c>
      <c r="S62" s="57" t="str">
        <f ca="1">OFFSET($Z$3,ROW()-StartRow-1-$AA63*PanelHeight+$AA63*WellsInPlate+(COLUMN()-9)*8,0,1,1)</f>
        <v xml:space="preserve"> </v>
      </c>
      <c r="T62" s="57" t="str">
        <f t="shared" ca="1" si="8"/>
        <v>leave empty</v>
      </c>
      <c r="Z62" s="108" t="str">
        <f>IF(LEN(INDEX($1:$1048576,ROW(),4))&gt;0,INDEX($1:$1048576,ROW(),4)," ")</f>
        <v xml:space="preserve"> </v>
      </c>
      <c r="AA62" s="108">
        <f t="shared" si="5"/>
        <v>4</v>
      </c>
      <c r="AB62" s="108">
        <f ca="1">COUNTBLANK(OFFSET(INDEX($2:$1048576,2,4),AA62*WellsInPlate,0,WellsInPlate,1))</f>
        <v>86</v>
      </c>
      <c r="AC62" s="108">
        <f t="shared" ca="1" si="6"/>
        <v>0</v>
      </c>
      <c r="AD62" s="108">
        <f>60-COUNTIF(AD2:AD61,"#N/A")</f>
        <v>0</v>
      </c>
      <c r="AE62" s="108" t="b">
        <f>IF(COUNTBLANK(D62)=0,A62)</f>
        <v>0</v>
      </c>
    </row>
    <row r="63" spans="1:32" ht="12.75" x14ac:dyDescent="0.2">
      <c r="A63" s="94" t="str">
        <f>IF(D63="","",CONCATENATE('Address and samples info'!$B$8," #",'Samples 96'!C63))</f>
        <v/>
      </c>
      <c r="B63" s="95" t="s">
        <v>54</v>
      </c>
      <c r="C63" s="150">
        <v>1</v>
      </c>
      <c r="D63" s="5"/>
      <c r="E63" s="98">
        <v>0.01</v>
      </c>
      <c r="F63" s="53"/>
      <c r="G63" s="51"/>
      <c r="H63" s="104" t="str">
        <f ca="1">IF(AC64=1,"G","")</f>
        <v/>
      </c>
      <c r="I63" s="57" t="str">
        <f ca="1">OFFSET($Z$3,ROW()-StartRow-1-$AA64*PanelHeight+$AA64*WellsInPlate+(COLUMN()-9)*8,0,1,1)</f>
        <v xml:space="preserve"> </v>
      </c>
      <c r="J63" s="57" t="str">
        <f ca="1">OFFSET($Z$3,ROW()-StartRow-1-$AA64*PanelHeight+$AA64*WellsInPlate+(COLUMN()-9)*8,0,1,1)</f>
        <v xml:space="preserve"> </v>
      </c>
      <c r="K63" s="57" t="str">
        <f ca="1">OFFSET($Z$3,ROW()-StartRow-1-$AA64*PanelHeight+$AA64*WellsInPlate+(COLUMN()-9)*8,0,1,1)</f>
        <v xml:space="preserve"> </v>
      </c>
      <c r="L63" s="57" t="str">
        <f ca="1">OFFSET($Z$3,ROW()-StartRow-1-$AA64*PanelHeight+$AA64*WellsInPlate+(COLUMN()-9)*8,0,1,1)</f>
        <v xml:space="preserve"> </v>
      </c>
      <c r="M63" s="57" t="str">
        <f ca="1">OFFSET($Z$3,ROW()-StartRow-1-$AA64*PanelHeight+$AA64*WellsInPlate+(COLUMN()-9)*8,0,1,1)</f>
        <v xml:space="preserve"> </v>
      </c>
      <c r="N63" s="57" t="str">
        <f ca="1">OFFSET($Z$3,ROW()-StartRow-1-$AA64*PanelHeight+$AA64*WellsInPlate+(COLUMN()-9)*8,0,1,1)</f>
        <v xml:space="preserve"> </v>
      </c>
      <c r="O63" s="57" t="str">
        <f ca="1">OFFSET($Z$3,ROW()-StartRow-1-$AA64*PanelHeight+$AA64*WellsInPlate+(COLUMN()-9)*8,0,1,1)</f>
        <v xml:space="preserve"> </v>
      </c>
      <c r="P63" s="57" t="str">
        <f ca="1">OFFSET($Z$3,ROW()-StartRow-1-$AA64*PanelHeight+$AA64*WellsInPlate+(COLUMN()-9)*8,0,1,1)</f>
        <v xml:space="preserve"> </v>
      </c>
      <c r="Q63" s="57" t="str">
        <f ca="1">OFFSET($Z$3,ROW()-StartRow-1-$AA64*PanelHeight+$AA64*WellsInPlate+(COLUMN()-9)*8,0,1,1)</f>
        <v xml:space="preserve"> </v>
      </c>
      <c r="R63" s="57" t="str">
        <f ca="1">OFFSET($Z$3,ROW()-StartRow-1-$AA64*PanelHeight+$AA64*WellsInPlate+(COLUMN()-9)*8,0,1,1)</f>
        <v xml:space="preserve"> </v>
      </c>
      <c r="S63" s="57" t="str">
        <f ca="1">IF(S62="","","leave empty")</f>
        <v>leave empty</v>
      </c>
      <c r="T63" s="57" t="str">
        <f t="shared" ca="1" si="8"/>
        <v>leave empty</v>
      </c>
      <c r="Z63" s="108" t="str">
        <f>IF(LEN(INDEX($1:$1048576,ROW(),4))&gt;0,INDEX($1:$1048576,ROW(),4)," ")</f>
        <v xml:space="preserve"> </v>
      </c>
      <c r="AA63" s="108">
        <f t="shared" si="5"/>
        <v>4</v>
      </c>
      <c r="AB63" s="108">
        <f ca="1">COUNTBLANK(OFFSET(INDEX($2:$1048576,2,4),AA63*WellsInPlate,0,WellsInPlate,1))</f>
        <v>86</v>
      </c>
      <c r="AC63" s="108">
        <f t="shared" ca="1" si="6"/>
        <v>0</v>
      </c>
      <c r="AE63" s="108" t="b">
        <f>IF(COUNTBLANK(D63)=0,A63)</f>
        <v>0</v>
      </c>
    </row>
    <row r="64" spans="1:32" ht="12.75" x14ac:dyDescent="0.2">
      <c r="A64" s="94" t="str">
        <f>IF(D64="","",CONCATENATE('Address and samples info'!$B$8," #",'Samples 96'!C64))</f>
        <v/>
      </c>
      <c r="B64" s="95" t="s">
        <v>65</v>
      </c>
      <c r="C64" s="150">
        <v>1</v>
      </c>
      <c r="D64" s="5"/>
      <c r="E64" s="98">
        <v>0.01</v>
      </c>
      <c r="F64" s="53"/>
      <c r="G64" s="51"/>
      <c r="H64" s="104" t="str">
        <f ca="1">IF(AC65=1,"H","")</f>
        <v/>
      </c>
      <c r="I64" s="57" t="str">
        <f ca="1">OFFSET($Z$3,ROW()-StartRow-1-$AA65*PanelHeight+$AA65*WellsInPlate+(COLUMN()-9)*8,0,1,1)</f>
        <v xml:space="preserve"> </v>
      </c>
      <c r="J64" s="57" t="str">
        <f ca="1">OFFSET($Z$3,ROW()-StartRow-1-$AA65*PanelHeight+$AA65*WellsInPlate+(COLUMN()-9)*8,0,1,1)</f>
        <v xml:space="preserve"> </v>
      </c>
      <c r="K64" s="57" t="str">
        <f ca="1">OFFSET($Z$3,ROW()-StartRow-1-$AA65*PanelHeight+$AA65*WellsInPlate+(COLUMN()-9)*8,0,1,1)</f>
        <v xml:space="preserve"> </v>
      </c>
      <c r="L64" s="57" t="str">
        <f ca="1">OFFSET($Z$3,ROW()-StartRow-1-$AA65*PanelHeight+$AA65*WellsInPlate+(COLUMN()-9)*8,0,1,1)</f>
        <v xml:space="preserve"> </v>
      </c>
      <c r="M64" s="57" t="str">
        <f ca="1">OFFSET($Z$3,ROW()-StartRow-1-$AA65*PanelHeight+$AA65*WellsInPlate+(COLUMN()-9)*8,0,1,1)</f>
        <v xml:space="preserve"> </v>
      </c>
      <c r="N64" s="57" t="str">
        <f ca="1">OFFSET($Z$3,ROW()-StartRow-1-$AA65*PanelHeight+$AA65*WellsInPlate+(COLUMN()-9)*8,0,1,1)</f>
        <v xml:space="preserve"> </v>
      </c>
      <c r="O64" s="57" t="str">
        <f ca="1">OFFSET($Z$3,ROW()-StartRow-1-$AA65*PanelHeight+$AA65*WellsInPlate+(COLUMN()-9)*8,0,1,1)</f>
        <v xml:space="preserve"> </v>
      </c>
      <c r="P64" s="57" t="str">
        <f ca="1">OFFSET($Z$3,ROW()-StartRow-1-$AA65*PanelHeight+$AA65*WellsInPlate+(COLUMN()-9)*8,0,1,1)</f>
        <v xml:space="preserve"> </v>
      </c>
      <c r="Q64" s="57" t="str">
        <f ca="1">OFFSET($Z$3,ROW()-StartRow-1-$AA65*PanelHeight+$AA65*WellsInPlate+(COLUMN()-9)*8,0,1,1)</f>
        <v xml:space="preserve"> </v>
      </c>
      <c r="R64" s="57" t="str">
        <f ca="1">OFFSET($Z$3,ROW()-StartRow-1-$AA65*PanelHeight+$AA65*WellsInPlate+(COLUMN()-9)*8,0,1,1)</f>
        <v xml:space="preserve"> </v>
      </c>
      <c r="S64" s="57" t="str">
        <f ca="1">IF(S63="","","leave empty")</f>
        <v>leave empty</v>
      </c>
      <c r="T64" s="57" t="str">
        <f t="shared" ca="1" si="8"/>
        <v>leave empty</v>
      </c>
      <c r="Z64" s="108" t="str">
        <f>IF(LEN(INDEX($1:$1048576,ROW(),4))&gt;0,INDEX($1:$1048576,ROW(),4)," ")</f>
        <v xml:space="preserve"> </v>
      </c>
      <c r="AA64" s="108">
        <f t="shared" si="5"/>
        <v>4</v>
      </c>
      <c r="AB64" s="108">
        <f ca="1">COUNTBLANK(OFFSET(INDEX($2:$1048576,2,4),AA64*WellsInPlate,0,WellsInPlate,1))</f>
        <v>86</v>
      </c>
      <c r="AC64" s="108">
        <f t="shared" ca="1" si="6"/>
        <v>0</v>
      </c>
      <c r="AE64" s="108" t="b">
        <f>IF(COUNTBLANK(D64)=0,A64)</f>
        <v>0</v>
      </c>
    </row>
    <row r="65" spans="1:31" ht="12.75" x14ac:dyDescent="0.2">
      <c r="A65" s="94" t="str">
        <f>IF(D65="","",CONCATENATE('Address and samples info'!$B$8," #",'Samples 96'!C65))</f>
        <v/>
      </c>
      <c r="B65" s="95" t="s">
        <v>76</v>
      </c>
      <c r="C65" s="150">
        <v>1</v>
      </c>
      <c r="D65" s="5"/>
      <c r="E65" s="98">
        <v>0.01</v>
      </c>
      <c r="F65" s="53"/>
      <c r="G65" s="51"/>
      <c r="Z65" s="108" t="str">
        <f>IF(LEN(INDEX($1:$1048576,ROW(),4))&gt;0,INDEX($1:$1048576,ROW(),4)," ")</f>
        <v xml:space="preserve"> </v>
      </c>
      <c r="AA65" s="108">
        <f t="shared" si="5"/>
        <v>4</v>
      </c>
      <c r="AB65" s="108">
        <f ca="1">COUNTBLANK(OFFSET(INDEX($2:$1048576,2,4),AA65*WellsInPlate,0,WellsInPlate,1))</f>
        <v>86</v>
      </c>
      <c r="AC65" s="108">
        <f t="shared" ca="1" si="6"/>
        <v>0</v>
      </c>
      <c r="AE65" s="108" t="b">
        <f>IF(COUNTBLANK(D65)=0,A65)</f>
        <v>0</v>
      </c>
    </row>
    <row r="66" spans="1:31" ht="12.75" x14ac:dyDescent="0.2">
      <c r="A66" s="94" t="str">
        <f>IF(D66="","",CONCATENATE('Address and samples info'!$B$8," #",'Samples 96'!C66))</f>
        <v/>
      </c>
      <c r="B66" s="95" t="s">
        <v>86</v>
      </c>
      <c r="C66" s="150">
        <v>1</v>
      </c>
      <c r="D66" s="5"/>
      <c r="E66" s="98">
        <v>0.01</v>
      </c>
      <c r="F66" s="53"/>
      <c r="G66" s="51"/>
      <c r="Z66" s="108" t="str">
        <f>IF(LEN(INDEX($1:$1048576,ROW(),4))&gt;0,INDEX($1:$1048576,ROW(),4)," ")</f>
        <v xml:space="preserve"> </v>
      </c>
      <c r="AA66" s="108">
        <f t="shared" si="5"/>
        <v>4</v>
      </c>
      <c r="AB66" s="108">
        <f ca="1">COUNTBLANK(OFFSET(INDEX($2:$1048576,2,4),AA66*WellsInPlate,0,WellsInPlate,1))</f>
        <v>86</v>
      </c>
      <c r="AC66" s="108">
        <f t="shared" ca="1" si="6"/>
        <v>0</v>
      </c>
      <c r="AE66" s="108" t="b">
        <f>IF(COUNTBLANK(D66)=0,A66)</f>
        <v>0</v>
      </c>
    </row>
    <row r="67" spans="1:31" ht="12.75" x14ac:dyDescent="0.2">
      <c r="A67" s="94" t="str">
        <f>IF(D67="","",CONCATENATE('Address and samples info'!$B$8," #",'Samples 96'!C67))</f>
        <v/>
      </c>
      <c r="B67" s="95" t="s">
        <v>11</v>
      </c>
      <c r="C67" s="150">
        <v>1</v>
      </c>
      <c r="D67" s="5"/>
      <c r="E67" s="98">
        <v>0.01</v>
      </c>
      <c r="F67" s="53"/>
      <c r="G67" s="51"/>
      <c r="Z67" s="108" t="str">
        <f>IF(LEN(INDEX($1:$1048576,ROW(),4))&gt;0,INDEX($1:$1048576,ROW(),4)," ")</f>
        <v xml:space="preserve"> </v>
      </c>
      <c r="AA67" s="108">
        <f t="shared" si="5"/>
        <v>4</v>
      </c>
      <c r="AB67" s="108">
        <f ca="1">COUNTBLANK(OFFSET(INDEX($2:$1048576,2,4),AA67*WellsInPlate,0,WellsInPlate,1))</f>
        <v>86</v>
      </c>
      <c r="AC67" s="108">
        <f t="shared" ca="1" si="6"/>
        <v>0</v>
      </c>
      <c r="AE67" s="108" t="b">
        <f>IF(COUNTBLANK(D67)=0,A67)</f>
        <v>0</v>
      </c>
    </row>
    <row r="68" spans="1:31" ht="12.75" x14ac:dyDescent="0.2">
      <c r="A68" s="94" t="str">
        <f>IF(D68="","",CONCATENATE('Address and samples info'!$B$8," #",'Samples 96'!C68))</f>
        <v/>
      </c>
      <c r="B68" s="95" t="s">
        <v>22</v>
      </c>
      <c r="C68" s="150">
        <v>1</v>
      </c>
      <c r="D68" s="5"/>
      <c r="E68" s="98">
        <v>0.01</v>
      </c>
      <c r="F68" s="53"/>
      <c r="G68" s="51"/>
      <c r="I68" s="55" t="str">
        <f ca="1">IF(AC70=1,"Plate "&amp;TEXT(AA70+1,"0"),"")</f>
        <v/>
      </c>
      <c r="Z68" s="108" t="str">
        <f>IF(LEN(INDEX($1:$1048576,ROW(),4))&gt;0,INDEX($1:$1048576,ROW(),4)," ")</f>
        <v xml:space="preserve"> </v>
      </c>
      <c r="AA68" s="108">
        <f t="shared" si="5"/>
        <v>4</v>
      </c>
      <c r="AB68" s="108">
        <f ca="1">COUNTBLANK(OFFSET(INDEX($2:$1048576,2,4),AA68*WellsInPlate,0,WellsInPlate,1))</f>
        <v>86</v>
      </c>
      <c r="AC68" s="108">
        <f t="shared" ca="1" si="6"/>
        <v>0</v>
      </c>
      <c r="AE68" s="108" t="b">
        <f>IF(COUNTBLANK(D68)=0,A68)</f>
        <v>0</v>
      </c>
    </row>
    <row r="69" spans="1:31" ht="12.75" x14ac:dyDescent="0.2">
      <c r="A69" s="94" t="str">
        <f>IF(D69="","",CONCATENATE('Address and samples info'!$B$8," #",'Samples 96'!C69))</f>
        <v/>
      </c>
      <c r="B69" s="95" t="s">
        <v>33</v>
      </c>
      <c r="C69" s="150">
        <v>1</v>
      </c>
      <c r="D69" s="5"/>
      <c r="E69" s="98">
        <v>0.01</v>
      </c>
      <c r="F69" s="53"/>
      <c r="G69" s="51"/>
      <c r="H69" s="106"/>
      <c r="I69" s="56" t="str">
        <f ca="1">IF($AC70=1,"1","")</f>
        <v/>
      </c>
      <c r="J69" s="56" t="str">
        <f ca="1">IF($AC70=1,"2","")</f>
        <v/>
      </c>
      <c r="K69" s="56" t="str">
        <f ca="1">IF($AC70=1,"3","")</f>
        <v/>
      </c>
      <c r="L69" s="56" t="str">
        <f ca="1">IF($AC70=1,"4","")</f>
        <v/>
      </c>
      <c r="M69" s="56" t="str">
        <f ca="1">IF($AC70=1,"5","")</f>
        <v/>
      </c>
      <c r="N69" s="56" t="str">
        <f ca="1">IF($AC70=1,"6","")</f>
        <v/>
      </c>
      <c r="O69" s="56" t="str">
        <f ca="1">IF($AC70=1,"7","")</f>
        <v/>
      </c>
      <c r="P69" s="56" t="str">
        <f ca="1">IF($AC70=1,"8","")</f>
        <v/>
      </c>
      <c r="Q69" s="56" t="str">
        <f ca="1">IF($AC70=1,"9","")</f>
        <v/>
      </c>
      <c r="R69" s="56" t="str">
        <f ca="1">IF($AC70=1,"10","")</f>
        <v/>
      </c>
      <c r="S69" s="56" t="str">
        <f ca="1">IF($AC70=1,"11","")</f>
        <v/>
      </c>
      <c r="T69" s="56" t="str">
        <f ca="1">IF($AC70=1,"12","")</f>
        <v/>
      </c>
      <c r="Z69" s="108" t="str">
        <f>IF(LEN(INDEX($1:$1048576,ROW(),4))&gt;0,INDEX($1:$1048576,ROW(),4)," ")</f>
        <v xml:space="preserve"> </v>
      </c>
      <c r="AA69" s="108">
        <f t="shared" ref="AA69" si="9">CEILING((ROW()-StartRow+1)/PanelHeight,1)-1</f>
        <v>5</v>
      </c>
      <c r="AB69" s="108">
        <f ca="1">COUNTBLANK(OFFSET(INDEX($2:$1048576,2,4),AA69*WellsInPlate,0,WellsInPlate,1))</f>
        <v>86</v>
      </c>
      <c r="AC69" s="108">
        <f t="shared" ref="AC69" ca="1" si="10">IF(AB69=WellsInPlate,0,1)</f>
        <v>0</v>
      </c>
      <c r="AE69" s="108" t="b">
        <f>IF(COUNTBLANK(D69)=0,A69)</f>
        <v>0</v>
      </c>
    </row>
    <row r="70" spans="1:31" ht="12.75" x14ac:dyDescent="0.2">
      <c r="A70" s="94" t="str">
        <f>IF(D70="","",CONCATENATE('Address and samples info'!$B$8," #",'Samples 96'!C70))</f>
        <v/>
      </c>
      <c r="B70" s="95" t="s">
        <v>44</v>
      </c>
      <c r="C70" s="150">
        <v>1</v>
      </c>
      <c r="D70" s="5"/>
      <c r="E70" s="98">
        <v>0.01</v>
      </c>
      <c r="F70" s="53"/>
      <c r="G70" s="51"/>
      <c r="H70" s="104" t="str">
        <f ca="1">IF(AC71=1,"A","")</f>
        <v/>
      </c>
      <c r="I70" s="57" t="str">
        <f ca="1">OFFSET($Z$3,ROW()-StartRow-1-$AA71*PanelHeight+$AA71*WellsInPlate+(COLUMN()-9)*8,0,1,1)</f>
        <v xml:space="preserve"> </v>
      </c>
      <c r="J70" s="57" t="str">
        <f ca="1">OFFSET($Z$3,ROW()-StartRow-1-$AA71*PanelHeight+$AA71*WellsInPlate+(COLUMN()-9)*8,0,1,1)</f>
        <v xml:space="preserve"> </v>
      </c>
      <c r="K70" s="57" t="str">
        <f ca="1">OFFSET($Z$3,ROW()-StartRow-1-$AA71*PanelHeight+$AA71*WellsInPlate+(COLUMN()-9)*8,0,1,1)</f>
        <v xml:space="preserve"> </v>
      </c>
      <c r="L70" s="57" t="str">
        <f ca="1">OFFSET($Z$3,ROW()-StartRow-1-$AA71*PanelHeight+$AA71*WellsInPlate+(COLUMN()-9)*8,0,1,1)</f>
        <v xml:space="preserve"> </v>
      </c>
      <c r="M70" s="57" t="str">
        <f ca="1">OFFSET($Z$3,ROW()-StartRow-1-$AA71*PanelHeight+$AA71*WellsInPlate+(COLUMN()-9)*8,0,1,1)</f>
        <v xml:space="preserve"> </v>
      </c>
      <c r="N70" s="57" t="str">
        <f ca="1">OFFSET($Z$3,ROW()-StartRow-1-$AA71*PanelHeight+$AA71*WellsInPlate+(COLUMN()-9)*8,0,1,1)</f>
        <v xml:space="preserve"> </v>
      </c>
      <c r="O70" s="57" t="str">
        <f ca="1">OFFSET($Z$3,ROW()-StartRow-1-$AA71*PanelHeight+$AA71*WellsInPlate+(COLUMN()-9)*8,0,1,1)</f>
        <v xml:space="preserve"> </v>
      </c>
      <c r="P70" s="57" t="str">
        <f ca="1">OFFSET($Z$3,ROW()-StartRow-1-$AA71*PanelHeight+$AA71*WellsInPlate+(COLUMN()-9)*8,0,1,1)</f>
        <v xml:space="preserve"> </v>
      </c>
      <c r="Q70" s="57" t="str">
        <f ca="1">OFFSET($Z$3,ROW()-StartRow-1-$AA71*PanelHeight+$AA71*WellsInPlate+(COLUMN()-9)*8,0,1,1)</f>
        <v xml:space="preserve"> </v>
      </c>
      <c r="R70" s="57" t="str">
        <f ca="1">OFFSET($Z$3,ROW()-StartRow-1-$AA71*PanelHeight+$AA71*WellsInPlate+(COLUMN()-9)*8,0,1,1)</f>
        <v xml:space="preserve"> </v>
      </c>
      <c r="S70" s="57" t="str">
        <f ca="1">OFFSET($Z$3,ROW()-StartRow-1-$AA71*PanelHeight+$AA71*WellsInPlate+(COLUMN()-9)*8,0,1,1)</f>
        <v xml:space="preserve"> </v>
      </c>
      <c r="T70" s="58" t="str">
        <f ca="1">IF(COUNTIF(I70:S77," ")&lt;88,"leave empty","")</f>
        <v>leave empty</v>
      </c>
      <c r="Z70" s="108" t="str">
        <f>IF(LEN(INDEX($1:$1048576,ROW(),4))&gt;0,INDEX($1:$1048576,ROW(),4)," ")</f>
        <v xml:space="preserve"> </v>
      </c>
      <c r="AA70" s="108">
        <f t="shared" ref="AA70:AA101" si="11">CEILING((ROW()-StartRow+1)/PanelHeight,1)-1</f>
        <v>5</v>
      </c>
      <c r="AB70" s="108">
        <f ca="1">COUNTBLANK(OFFSET(INDEX($2:$1048576,2,4),AA70*WellsInPlate,0,WellsInPlate,1))</f>
        <v>86</v>
      </c>
      <c r="AC70" s="108">
        <f t="shared" ref="AC70:AC101" ca="1" si="12">IF(AB70=WellsInPlate,0,1)</f>
        <v>0</v>
      </c>
      <c r="AE70" s="108" t="b">
        <f>IF(COUNTBLANK(D70)=0,A70)</f>
        <v>0</v>
      </c>
    </row>
    <row r="71" spans="1:31" ht="12.75" x14ac:dyDescent="0.2">
      <c r="A71" s="94" t="str">
        <f>IF(D71="","",CONCATENATE('Address and samples info'!$B$8," #",'Samples 96'!C71))</f>
        <v/>
      </c>
      <c r="B71" s="95" t="s">
        <v>55</v>
      </c>
      <c r="C71" s="150">
        <v>1</v>
      </c>
      <c r="D71" s="5"/>
      <c r="E71" s="98">
        <v>0.01</v>
      </c>
      <c r="F71" s="53"/>
      <c r="G71" s="51"/>
      <c r="H71" s="104" t="str">
        <f ca="1">IF(AC72=1,"B","")</f>
        <v/>
      </c>
      <c r="I71" s="57" t="str">
        <f ca="1">OFFSET($Z$3,ROW()-StartRow-1-$AA72*PanelHeight+$AA72*WellsInPlate+(COLUMN()-9)*8,0,1,1)</f>
        <v xml:space="preserve"> </v>
      </c>
      <c r="J71" s="57" t="str">
        <f ca="1">OFFSET($Z$3,ROW()-StartRow-1-$AA72*PanelHeight+$AA72*WellsInPlate+(COLUMN()-9)*8,0,1,1)</f>
        <v xml:space="preserve"> </v>
      </c>
      <c r="K71" s="57" t="str">
        <f ca="1">OFFSET($Z$3,ROW()-StartRow-1-$AA72*PanelHeight+$AA72*WellsInPlate+(COLUMN()-9)*8,0,1,1)</f>
        <v xml:space="preserve"> </v>
      </c>
      <c r="L71" s="57" t="str">
        <f ca="1">OFFSET($Z$3,ROW()-StartRow-1-$AA72*PanelHeight+$AA72*WellsInPlate+(COLUMN()-9)*8,0,1,1)</f>
        <v xml:space="preserve"> </v>
      </c>
      <c r="M71" s="57" t="str">
        <f ca="1">OFFSET($Z$3,ROW()-StartRow-1-$AA72*PanelHeight+$AA72*WellsInPlate+(COLUMN()-9)*8,0,1,1)</f>
        <v xml:space="preserve"> </v>
      </c>
      <c r="N71" s="57" t="str">
        <f ca="1">OFFSET($Z$3,ROW()-StartRow-1-$AA72*PanelHeight+$AA72*WellsInPlate+(COLUMN()-9)*8,0,1,1)</f>
        <v xml:space="preserve"> </v>
      </c>
      <c r="O71" s="57" t="str">
        <f ca="1">OFFSET($Z$3,ROW()-StartRow-1-$AA72*PanelHeight+$AA72*WellsInPlate+(COLUMN()-9)*8,0,1,1)</f>
        <v xml:space="preserve"> </v>
      </c>
      <c r="P71" s="57" t="str">
        <f ca="1">OFFSET($Z$3,ROW()-StartRow-1-$AA72*PanelHeight+$AA72*WellsInPlate+(COLUMN()-9)*8,0,1,1)</f>
        <v xml:space="preserve"> </v>
      </c>
      <c r="Q71" s="57" t="str">
        <f ca="1">OFFSET($Z$3,ROW()-StartRow-1-$AA72*PanelHeight+$AA72*WellsInPlate+(COLUMN()-9)*8,0,1,1)</f>
        <v xml:space="preserve"> </v>
      </c>
      <c r="R71" s="57" t="str">
        <f ca="1">OFFSET($Z$3,ROW()-StartRow-1-$AA72*PanelHeight+$AA72*WellsInPlate+(COLUMN()-9)*8,0,1,1)</f>
        <v xml:space="preserve"> </v>
      </c>
      <c r="S71" s="57" t="str">
        <f ca="1">OFFSET($Z$3,ROW()-StartRow-1-$AA72*PanelHeight+$AA72*WellsInPlate+(COLUMN()-9)*8,0,1,1)</f>
        <v xml:space="preserve"> </v>
      </c>
      <c r="T71" s="57" t="str">
        <f ca="1">IF(T70="","","leave empty")</f>
        <v>leave empty</v>
      </c>
      <c r="Z71" s="108" t="str">
        <f>IF(LEN(INDEX($1:$1048576,ROW(),4))&gt;0,INDEX($1:$1048576,ROW(),4)," ")</f>
        <v xml:space="preserve"> </v>
      </c>
      <c r="AA71" s="108">
        <f t="shared" si="11"/>
        <v>5</v>
      </c>
      <c r="AB71" s="108">
        <f ca="1">COUNTBLANK(OFFSET(INDEX($2:$1048576,2,4),AA71*WellsInPlate,0,WellsInPlate,1))</f>
        <v>86</v>
      </c>
      <c r="AC71" s="108">
        <f t="shared" ca="1" si="12"/>
        <v>0</v>
      </c>
      <c r="AE71" s="108" t="b">
        <f>IF(COUNTBLANK(D71)=0,A71)</f>
        <v>0</v>
      </c>
    </row>
    <row r="72" spans="1:31" ht="12.75" x14ac:dyDescent="0.2">
      <c r="A72" s="94" t="str">
        <f>IF(D72="","",CONCATENATE('Address and samples info'!$B$8," #",'Samples 96'!C72))</f>
        <v/>
      </c>
      <c r="B72" s="95" t="s">
        <v>66</v>
      </c>
      <c r="C72" s="150">
        <v>1</v>
      </c>
      <c r="D72" s="5"/>
      <c r="E72" s="98">
        <v>0.01</v>
      </c>
      <c r="F72" s="53"/>
      <c r="G72" s="51"/>
      <c r="H72" s="104" t="str">
        <f ca="1">IF(AC73=1,"C","")</f>
        <v/>
      </c>
      <c r="I72" s="57" t="str">
        <f ca="1">OFFSET($Z$3,ROW()-StartRow-1-$AA73*PanelHeight+$AA73*WellsInPlate+(COLUMN()-9)*8,0,1,1)</f>
        <v xml:space="preserve"> </v>
      </c>
      <c r="J72" s="57" t="str">
        <f ca="1">OFFSET($Z$3,ROW()-StartRow-1-$AA73*PanelHeight+$AA73*WellsInPlate+(COLUMN()-9)*8,0,1,1)</f>
        <v xml:space="preserve"> </v>
      </c>
      <c r="K72" s="57" t="str">
        <f ca="1">OFFSET($Z$3,ROW()-StartRow-1-$AA73*PanelHeight+$AA73*WellsInPlate+(COLUMN()-9)*8,0,1,1)</f>
        <v xml:space="preserve"> </v>
      </c>
      <c r="L72" s="57" t="str">
        <f ca="1">OFFSET($Z$3,ROW()-StartRow-1-$AA73*PanelHeight+$AA73*WellsInPlate+(COLUMN()-9)*8,0,1,1)</f>
        <v xml:space="preserve"> </v>
      </c>
      <c r="M72" s="57" t="str">
        <f ca="1">OFFSET($Z$3,ROW()-StartRow-1-$AA73*PanelHeight+$AA73*WellsInPlate+(COLUMN()-9)*8,0,1,1)</f>
        <v xml:space="preserve"> </v>
      </c>
      <c r="N72" s="57" t="str">
        <f ca="1">OFFSET($Z$3,ROW()-StartRow-1-$AA73*PanelHeight+$AA73*WellsInPlate+(COLUMN()-9)*8,0,1,1)</f>
        <v xml:space="preserve"> </v>
      </c>
      <c r="O72" s="57" t="str">
        <f ca="1">OFFSET($Z$3,ROW()-StartRow-1-$AA73*PanelHeight+$AA73*WellsInPlate+(COLUMN()-9)*8,0,1,1)</f>
        <v xml:space="preserve"> </v>
      </c>
      <c r="P72" s="57" t="str">
        <f ca="1">OFFSET($Z$3,ROW()-StartRow-1-$AA73*PanelHeight+$AA73*WellsInPlate+(COLUMN()-9)*8,0,1,1)</f>
        <v xml:space="preserve"> </v>
      </c>
      <c r="Q72" s="57" t="str">
        <f ca="1">OFFSET($Z$3,ROW()-StartRow-1-$AA73*PanelHeight+$AA73*WellsInPlate+(COLUMN()-9)*8,0,1,1)</f>
        <v xml:space="preserve"> </v>
      </c>
      <c r="R72" s="57" t="str">
        <f ca="1">OFFSET($Z$3,ROW()-StartRow-1-$AA73*PanelHeight+$AA73*WellsInPlate+(COLUMN()-9)*8,0,1,1)</f>
        <v xml:space="preserve"> </v>
      </c>
      <c r="S72" s="57" t="str">
        <f ca="1">OFFSET($Z$3,ROW()-StartRow-1-$AA73*PanelHeight+$AA73*WellsInPlate+(COLUMN()-9)*8,0,1,1)</f>
        <v xml:space="preserve"> </v>
      </c>
      <c r="T72" s="57" t="str">
        <f t="shared" ref="T72:T77" ca="1" si="13">IF(T71="","","leave empty")</f>
        <v>leave empty</v>
      </c>
      <c r="Z72" s="108" t="str">
        <f>IF(LEN(INDEX($1:$1048576,ROW(),4))&gt;0,INDEX($1:$1048576,ROW(),4)," ")</f>
        <v xml:space="preserve"> </v>
      </c>
      <c r="AA72" s="108">
        <f t="shared" si="11"/>
        <v>5</v>
      </c>
      <c r="AB72" s="108">
        <f ca="1">COUNTBLANK(OFFSET(INDEX($2:$1048576,2,4),AA72*WellsInPlate,0,WellsInPlate,1))</f>
        <v>86</v>
      </c>
      <c r="AC72" s="108">
        <f t="shared" ca="1" si="12"/>
        <v>0</v>
      </c>
      <c r="AE72" s="108" t="b">
        <f>IF(COUNTBLANK(D72)=0,A72)</f>
        <v>0</v>
      </c>
    </row>
    <row r="73" spans="1:31" ht="12.75" x14ac:dyDescent="0.2">
      <c r="A73" s="94" t="str">
        <f>IF(D73="","",CONCATENATE('Address and samples info'!$B$8," #",'Samples 96'!C73))</f>
        <v/>
      </c>
      <c r="B73" s="95" t="s">
        <v>77</v>
      </c>
      <c r="C73" s="150">
        <v>1</v>
      </c>
      <c r="D73" s="5"/>
      <c r="E73" s="98">
        <v>0.01</v>
      </c>
      <c r="F73" s="53"/>
      <c r="G73" s="51"/>
      <c r="H73" s="104" t="str">
        <f ca="1">IF(AC74=1,"D","")</f>
        <v/>
      </c>
      <c r="I73" s="57" t="str">
        <f ca="1">OFFSET($Z$3,ROW()-StartRow-1-$AA74*PanelHeight+$AA74*WellsInPlate+(COLUMN()-9)*8,0,1,1)</f>
        <v xml:space="preserve"> </v>
      </c>
      <c r="J73" s="57" t="str">
        <f ca="1">OFFSET($Z$3,ROW()-StartRow-1-$AA74*PanelHeight+$AA74*WellsInPlate+(COLUMN()-9)*8,0,1,1)</f>
        <v xml:space="preserve"> </v>
      </c>
      <c r="K73" s="57" t="str">
        <f ca="1">OFFSET($Z$3,ROW()-StartRow-1-$AA74*PanelHeight+$AA74*WellsInPlate+(COLUMN()-9)*8,0,1,1)</f>
        <v xml:space="preserve"> </v>
      </c>
      <c r="L73" s="57" t="str">
        <f ca="1">OFFSET($Z$3,ROW()-StartRow-1-$AA74*PanelHeight+$AA74*WellsInPlate+(COLUMN()-9)*8,0,1,1)</f>
        <v xml:space="preserve"> </v>
      </c>
      <c r="M73" s="57" t="str">
        <f ca="1">OFFSET($Z$3,ROW()-StartRow-1-$AA74*PanelHeight+$AA74*WellsInPlate+(COLUMN()-9)*8,0,1,1)</f>
        <v xml:space="preserve"> </v>
      </c>
      <c r="N73" s="57" t="str">
        <f ca="1">OFFSET($Z$3,ROW()-StartRow-1-$AA74*PanelHeight+$AA74*WellsInPlate+(COLUMN()-9)*8,0,1,1)</f>
        <v xml:space="preserve"> </v>
      </c>
      <c r="O73" s="57" t="str">
        <f ca="1">OFFSET($Z$3,ROW()-StartRow-1-$AA74*PanelHeight+$AA74*WellsInPlate+(COLUMN()-9)*8,0,1,1)</f>
        <v xml:space="preserve"> </v>
      </c>
      <c r="P73" s="57" t="str">
        <f ca="1">OFFSET($Z$3,ROW()-StartRow-1-$AA74*PanelHeight+$AA74*WellsInPlate+(COLUMN()-9)*8,0,1,1)</f>
        <v xml:space="preserve"> </v>
      </c>
      <c r="Q73" s="57" t="str">
        <f ca="1">OFFSET($Z$3,ROW()-StartRow-1-$AA74*PanelHeight+$AA74*WellsInPlate+(COLUMN()-9)*8,0,1,1)</f>
        <v xml:space="preserve"> </v>
      </c>
      <c r="R73" s="57" t="str">
        <f ca="1">OFFSET($Z$3,ROW()-StartRow-1-$AA74*PanelHeight+$AA74*WellsInPlate+(COLUMN()-9)*8,0,1,1)</f>
        <v xml:space="preserve"> </v>
      </c>
      <c r="S73" s="57" t="str">
        <f ca="1">OFFSET($Z$3,ROW()-StartRow-1-$AA74*PanelHeight+$AA74*WellsInPlate+(COLUMN()-9)*8,0,1,1)</f>
        <v xml:space="preserve"> </v>
      </c>
      <c r="T73" s="57" t="str">
        <f t="shared" ca="1" si="13"/>
        <v>leave empty</v>
      </c>
      <c r="Z73" s="108" t="str">
        <f>IF(LEN(INDEX($1:$1048576,ROW(),4))&gt;0,INDEX($1:$1048576,ROW(),4)," ")</f>
        <v xml:space="preserve"> </v>
      </c>
      <c r="AA73" s="108">
        <f t="shared" si="11"/>
        <v>5</v>
      </c>
      <c r="AB73" s="108">
        <f ca="1">COUNTBLANK(OFFSET(INDEX($2:$1048576,2,4),AA73*WellsInPlate,0,WellsInPlate,1))</f>
        <v>86</v>
      </c>
      <c r="AC73" s="108">
        <f t="shared" ca="1" si="12"/>
        <v>0</v>
      </c>
      <c r="AE73" s="108" t="b">
        <f>IF(COUNTBLANK(D73)=0,A73)</f>
        <v>0</v>
      </c>
    </row>
    <row r="74" spans="1:31" ht="12.75" x14ac:dyDescent="0.2">
      <c r="A74" s="94" t="str">
        <f>IF(D74="","",CONCATENATE('Address and samples info'!$B$8," #",'Samples 96'!C74))</f>
        <v/>
      </c>
      <c r="B74" s="95" t="s">
        <v>87</v>
      </c>
      <c r="C74" s="150">
        <v>1</v>
      </c>
      <c r="D74" s="5"/>
      <c r="E74" s="98">
        <v>0.01</v>
      </c>
      <c r="F74" s="53"/>
      <c r="G74" s="51"/>
      <c r="H74" s="104" t="str">
        <f ca="1">IF(AC75=1,"E","")</f>
        <v/>
      </c>
      <c r="I74" s="57" t="str">
        <f ca="1">OFFSET($Z$3,ROW()-StartRow-1-$AA75*PanelHeight+$AA75*WellsInPlate+(COLUMN()-9)*8,0,1,1)</f>
        <v xml:space="preserve"> </v>
      </c>
      <c r="J74" s="57" t="str">
        <f ca="1">OFFSET($Z$3,ROW()-StartRow-1-$AA75*PanelHeight+$AA75*WellsInPlate+(COLUMN()-9)*8,0,1,1)</f>
        <v xml:space="preserve"> </v>
      </c>
      <c r="K74" s="57" t="str">
        <f ca="1">OFFSET($Z$3,ROW()-StartRow-1-$AA75*PanelHeight+$AA75*WellsInPlate+(COLUMN()-9)*8,0,1,1)</f>
        <v xml:space="preserve"> </v>
      </c>
      <c r="L74" s="57" t="str">
        <f ca="1">OFFSET($Z$3,ROW()-StartRow-1-$AA75*PanelHeight+$AA75*WellsInPlate+(COLUMN()-9)*8,0,1,1)</f>
        <v xml:space="preserve"> </v>
      </c>
      <c r="M74" s="57" t="str">
        <f ca="1">OFFSET($Z$3,ROW()-StartRow-1-$AA75*PanelHeight+$AA75*WellsInPlate+(COLUMN()-9)*8,0,1,1)</f>
        <v xml:space="preserve"> </v>
      </c>
      <c r="N74" s="57" t="str">
        <f ca="1">OFFSET($Z$3,ROW()-StartRow-1-$AA75*PanelHeight+$AA75*WellsInPlate+(COLUMN()-9)*8,0,1,1)</f>
        <v xml:space="preserve"> </v>
      </c>
      <c r="O74" s="57" t="str">
        <f ca="1">OFFSET($Z$3,ROW()-StartRow-1-$AA75*PanelHeight+$AA75*WellsInPlate+(COLUMN()-9)*8,0,1,1)</f>
        <v xml:space="preserve"> </v>
      </c>
      <c r="P74" s="57" t="str">
        <f ca="1">OFFSET($Z$3,ROW()-StartRow-1-$AA75*PanelHeight+$AA75*WellsInPlate+(COLUMN()-9)*8,0,1,1)</f>
        <v xml:space="preserve"> </v>
      </c>
      <c r="Q74" s="57" t="str">
        <f ca="1">OFFSET($Z$3,ROW()-StartRow-1-$AA75*PanelHeight+$AA75*WellsInPlate+(COLUMN()-9)*8,0,1,1)</f>
        <v xml:space="preserve"> </v>
      </c>
      <c r="R74" s="57" t="str">
        <f ca="1">OFFSET($Z$3,ROW()-StartRow-1-$AA75*PanelHeight+$AA75*WellsInPlate+(COLUMN()-9)*8,0,1,1)</f>
        <v xml:space="preserve"> </v>
      </c>
      <c r="S74" s="57" t="str">
        <f ca="1">OFFSET($Z$3,ROW()-StartRow-1-$AA75*PanelHeight+$AA75*WellsInPlate+(COLUMN()-9)*8,0,1,1)</f>
        <v xml:space="preserve"> </v>
      </c>
      <c r="T74" s="57" t="str">
        <f t="shared" ca="1" si="13"/>
        <v>leave empty</v>
      </c>
      <c r="Z74" s="108" t="str">
        <f>IF(LEN(INDEX($1:$1048576,ROW(),4))&gt;0,INDEX($1:$1048576,ROW(),4)," ")</f>
        <v xml:space="preserve"> </v>
      </c>
      <c r="AA74" s="108">
        <f t="shared" si="11"/>
        <v>5</v>
      </c>
      <c r="AB74" s="108">
        <f ca="1">COUNTBLANK(OFFSET(INDEX($2:$1048576,2,4),AA74*WellsInPlate,0,WellsInPlate,1))</f>
        <v>86</v>
      </c>
      <c r="AC74" s="108">
        <f t="shared" ca="1" si="12"/>
        <v>0</v>
      </c>
      <c r="AE74" s="108" t="b">
        <f>IF(COUNTBLANK(D74)=0,A74)</f>
        <v>0</v>
      </c>
    </row>
    <row r="75" spans="1:31" ht="12.75" x14ac:dyDescent="0.2">
      <c r="A75" s="94" t="str">
        <f>IF(D75="","",CONCATENATE('Address and samples info'!$B$8," #",'Samples 96'!C75))</f>
        <v/>
      </c>
      <c r="B75" s="95" t="s">
        <v>12</v>
      </c>
      <c r="C75" s="150">
        <v>1</v>
      </c>
      <c r="D75" s="5"/>
      <c r="E75" s="98">
        <v>0.01</v>
      </c>
      <c r="F75" s="53"/>
      <c r="G75" s="51"/>
      <c r="H75" s="104" t="str">
        <f ca="1">IF(AC76=1,"F","")</f>
        <v/>
      </c>
      <c r="I75" s="57" t="str">
        <f ca="1">OFFSET($Z$3,ROW()-StartRow-1-$AA76*PanelHeight+$AA76*WellsInPlate+(COLUMN()-9)*8,0,1,1)</f>
        <v xml:space="preserve"> </v>
      </c>
      <c r="J75" s="57" t="str">
        <f ca="1">OFFSET($Z$3,ROW()-StartRow-1-$AA76*PanelHeight+$AA76*WellsInPlate+(COLUMN()-9)*8,0,1,1)</f>
        <v xml:space="preserve"> </v>
      </c>
      <c r="K75" s="57" t="str">
        <f ca="1">OFFSET($Z$3,ROW()-StartRow-1-$AA76*PanelHeight+$AA76*WellsInPlate+(COLUMN()-9)*8,0,1,1)</f>
        <v xml:space="preserve"> </v>
      </c>
      <c r="L75" s="57" t="str">
        <f ca="1">OFFSET($Z$3,ROW()-StartRow-1-$AA76*PanelHeight+$AA76*WellsInPlate+(COLUMN()-9)*8,0,1,1)</f>
        <v xml:space="preserve"> </v>
      </c>
      <c r="M75" s="57" t="str">
        <f ca="1">OFFSET($Z$3,ROW()-StartRow-1-$AA76*PanelHeight+$AA76*WellsInPlate+(COLUMN()-9)*8,0,1,1)</f>
        <v xml:space="preserve"> </v>
      </c>
      <c r="N75" s="57" t="str">
        <f ca="1">OFFSET($Z$3,ROW()-StartRow-1-$AA76*PanelHeight+$AA76*WellsInPlate+(COLUMN()-9)*8,0,1,1)</f>
        <v xml:space="preserve"> </v>
      </c>
      <c r="O75" s="57" t="str">
        <f ca="1">OFFSET($Z$3,ROW()-StartRow-1-$AA76*PanelHeight+$AA76*WellsInPlate+(COLUMN()-9)*8,0,1,1)</f>
        <v xml:space="preserve"> </v>
      </c>
      <c r="P75" s="57" t="str">
        <f ca="1">OFFSET($Z$3,ROW()-StartRow-1-$AA76*PanelHeight+$AA76*WellsInPlate+(COLUMN()-9)*8,0,1,1)</f>
        <v xml:space="preserve"> </v>
      </c>
      <c r="Q75" s="57" t="str">
        <f ca="1">OFFSET($Z$3,ROW()-StartRow-1-$AA76*PanelHeight+$AA76*WellsInPlate+(COLUMN()-9)*8,0,1,1)</f>
        <v xml:space="preserve"> </v>
      </c>
      <c r="R75" s="57" t="str">
        <f ca="1">OFFSET($Z$3,ROW()-StartRow-1-$AA76*PanelHeight+$AA76*WellsInPlate+(COLUMN()-9)*8,0,1,1)</f>
        <v xml:space="preserve"> </v>
      </c>
      <c r="S75" s="57" t="str">
        <f ca="1">OFFSET($Z$3,ROW()-StartRow-1-$AA76*PanelHeight+$AA76*WellsInPlate+(COLUMN()-9)*8,0,1,1)</f>
        <v xml:space="preserve"> </v>
      </c>
      <c r="T75" s="57" t="str">
        <f t="shared" ca="1" si="13"/>
        <v>leave empty</v>
      </c>
      <c r="Z75" s="108" t="str">
        <f>IF(LEN(INDEX($1:$1048576,ROW(),4))&gt;0,INDEX($1:$1048576,ROW(),4)," ")</f>
        <v xml:space="preserve"> </v>
      </c>
      <c r="AA75" s="108">
        <f t="shared" si="11"/>
        <v>5</v>
      </c>
      <c r="AB75" s="108">
        <f ca="1">COUNTBLANK(OFFSET(INDEX($2:$1048576,2,4),AA75*WellsInPlate,0,WellsInPlate,1))</f>
        <v>86</v>
      </c>
      <c r="AC75" s="108">
        <f t="shared" ca="1" si="12"/>
        <v>0</v>
      </c>
      <c r="AE75" s="108" t="b">
        <f>IF(COUNTBLANK(D75)=0,A75)</f>
        <v>0</v>
      </c>
    </row>
    <row r="76" spans="1:31" ht="12.75" x14ac:dyDescent="0.2">
      <c r="A76" s="94" t="str">
        <f>IF(D76="","",CONCATENATE('Address and samples info'!$B$8," #",'Samples 96'!C76))</f>
        <v/>
      </c>
      <c r="B76" s="95" t="s">
        <v>23</v>
      </c>
      <c r="C76" s="150">
        <v>1</v>
      </c>
      <c r="D76" s="5"/>
      <c r="E76" s="98">
        <v>0.01</v>
      </c>
      <c r="F76" s="53"/>
      <c r="G76" s="51"/>
      <c r="H76" s="104" t="str">
        <f ca="1">IF(AC77=1,"G","")</f>
        <v/>
      </c>
      <c r="I76" s="57" t="str">
        <f ca="1">OFFSET($Z$3,ROW()-StartRow-1-$AA77*PanelHeight+$AA77*WellsInPlate+(COLUMN()-9)*8,0,1,1)</f>
        <v xml:space="preserve"> </v>
      </c>
      <c r="J76" s="57" t="str">
        <f ca="1">OFFSET($Z$3,ROW()-StartRow-1-$AA77*PanelHeight+$AA77*WellsInPlate+(COLUMN()-9)*8,0,1,1)</f>
        <v xml:space="preserve"> </v>
      </c>
      <c r="K76" s="57" t="str">
        <f ca="1">OFFSET($Z$3,ROW()-StartRow-1-$AA77*PanelHeight+$AA77*WellsInPlate+(COLUMN()-9)*8,0,1,1)</f>
        <v xml:space="preserve"> </v>
      </c>
      <c r="L76" s="57" t="str">
        <f ca="1">OFFSET($Z$3,ROW()-StartRow-1-$AA77*PanelHeight+$AA77*WellsInPlate+(COLUMN()-9)*8,0,1,1)</f>
        <v xml:space="preserve"> </v>
      </c>
      <c r="M76" s="57" t="str">
        <f ca="1">OFFSET($Z$3,ROW()-StartRow-1-$AA77*PanelHeight+$AA77*WellsInPlate+(COLUMN()-9)*8,0,1,1)</f>
        <v xml:space="preserve"> </v>
      </c>
      <c r="N76" s="57" t="str">
        <f ca="1">OFFSET($Z$3,ROW()-StartRow-1-$AA77*PanelHeight+$AA77*WellsInPlate+(COLUMN()-9)*8,0,1,1)</f>
        <v xml:space="preserve"> </v>
      </c>
      <c r="O76" s="57" t="str">
        <f ca="1">OFFSET($Z$3,ROW()-StartRow-1-$AA77*PanelHeight+$AA77*WellsInPlate+(COLUMN()-9)*8,0,1,1)</f>
        <v xml:space="preserve"> </v>
      </c>
      <c r="P76" s="57" t="str">
        <f ca="1">OFFSET($Z$3,ROW()-StartRow-1-$AA77*PanelHeight+$AA77*WellsInPlate+(COLUMN()-9)*8,0,1,1)</f>
        <v xml:space="preserve"> </v>
      </c>
      <c r="Q76" s="57" t="str">
        <f ca="1">OFFSET($Z$3,ROW()-StartRow-1-$AA77*PanelHeight+$AA77*WellsInPlate+(COLUMN()-9)*8,0,1,1)</f>
        <v xml:space="preserve"> </v>
      </c>
      <c r="R76" s="57" t="str">
        <f ca="1">OFFSET($Z$3,ROW()-StartRow-1-$AA77*PanelHeight+$AA77*WellsInPlate+(COLUMN()-9)*8,0,1,1)</f>
        <v xml:space="preserve"> </v>
      </c>
      <c r="S76" s="57" t="str">
        <f ca="1">IF(S75="","","leave empty")</f>
        <v>leave empty</v>
      </c>
      <c r="T76" s="57" t="str">
        <f t="shared" ca="1" si="13"/>
        <v>leave empty</v>
      </c>
      <c r="Z76" s="108" t="str">
        <f>IF(LEN(INDEX($1:$1048576,ROW(),4))&gt;0,INDEX($1:$1048576,ROW(),4)," ")</f>
        <v xml:space="preserve"> </v>
      </c>
      <c r="AA76" s="108">
        <f t="shared" si="11"/>
        <v>5</v>
      </c>
      <c r="AB76" s="108">
        <f ca="1">COUNTBLANK(OFFSET(INDEX($2:$1048576,2,4),AA76*WellsInPlate,0,WellsInPlate,1))</f>
        <v>86</v>
      </c>
      <c r="AC76" s="108">
        <f t="shared" ca="1" si="12"/>
        <v>0</v>
      </c>
      <c r="AE76" s="108" t="b">
        <f>IF(COUNTBLANK(D76)=0,A76)</f>
        <v>0</v>
      </c>
    </row>
    <row r="77" spans="1:31" ht="12.75" x14ac:dyDescent="0.2">
      <c r="A77" s="94" t="str">
        <f>IF(D77="","",CONCATENATE('Address and samples info'!$B$8," #",'Samples 96'!C77))</f>
        <v/>
      </c>
      <c r="B77" s="95" t="s">
        <v>34</v>
      </c>
      <c r="C77" s="150">
        <v>1</v>
      </c>
      <c r="D77" s="5"/>
      <c r="E77" s="98">
        <v>0.01</v>
      </c>
      <c r="F77" s="53"/>
      <c r="G77" s="51"/>
      <c r="H77" s="104" t="str">
        <f ca="1">IF(AC78=1,"H","")</f>
        <v/>
      </c>
      <c r="I77" s="57" t="str">
        <f ca="1">OFFSET($Z$3,ROW()-StartRow-1-$AA78*PanelHeight+$AA78*WellsInPlate+(COLUMN()-9)*8,0,1,1)</f>
        <v xml:space="preserve"> </v>
      </c>
      <c r="J77" s="57" t="str">
        <f ca="1">OFFSET($Z$3,ROW()-StartRow-1-$AA78*PanelHeight+$AA78*WellsInPlate+(COLUMN()-9)*8,0,1,1)</f>
        <v xml:space="preserve"> </v>
      </c>
      <c r="K77" s="57" t="str">
        <f ca="1">OFFSET($Z$3,ROW()-StartRow-1-$AA78*PanelHeight+$AA78*WellsInPlate+(COLUMN()-9)*8,0,1,1)</f>
        <v xml:space="preserve"> </v>
      </c>
      <c r="L77" s="57" t="str">
        <f ca="1">OFFSET($Z$3,ROW()-StartRow-1-$AA78*PanelHeight+$AA78*WellsInPlate+(COLUMN()-9)*8,0,1,1)</f>
        <v xml:space="preserve"> </v>
      </c>
      <c r="M77" s="57" t="str">
        <f ca="1">OFFSET($Z$3,ROW()-StartRow-1-$AA78*PanelHeight+$AA78*WellsInPlate+(COLUMN()-9)*8,0,1,1)</f>
        <v xml:space="preserve"> </v>
      </c>
      <c r="N77" s="57" t="str">
        <f ca="1">OFFSET($Z$3,ROW()-StartRow-1-$AA78*PanelHeight+$AA78*WellsInPlate+(COLUMN()-9)*8,0,1,1)</f>
        <v xml:space="preserve"> </v>
      </c>
      <c r="O77" s="57" t="str">
        <f ca="1">OFFSET($Z$3,ROW()-StartRow-1-$AA78*PanelHeight+$AA78*WellsInPlate+(COLUMN()-9)*8,0,1,1)</f>
        <v xml:space="preserve"> </v>
      </c>
      <c r="P77" s="57" t="str">
        <f ca="1">OFFSET($Z$3,ROW()-StartRow-1-$AA78*PanelHeight+$AA78*WellsInPlate+(COLUMN()-9)*8,0,1,1)</f>
        <v xml:space="preserve"> </v>
      </c>
      <c r="Q77" s="57" t="str">
        <f ca="1">OFFSET($Z$3,ROW()-StartRow-1-$AA78*PanelHeight+$AA78*WellsInPlate+(COLUMN()-9)*8,0,1,1)</f>
        <v xml:space="preserve"> </v>
      </c>
      <c r="R77" s="57" t="str">
        <f ca="1">OFFSET($Z$3,ROW()-StartRow-1-$AA78*PanelHeight+$AA78*WellsInPlate+(COLUMN()-9)*8,0,1,1)</f>
        <v xml:space="preserve"> </v>
      </c>
      <c r="S77" s="57" t="str">
        <f ca="1">IF(S76="","","leave empty")</f>
        <v>leave empty</v>
      </c>
      <c r="T77" s="57" t="str">
        <f t="shared" ca="1" si="13"/>
        <v>leave empty</v>
      </c>
      <c r="Z77" s="108" t="str">
        <f>IF(LEN(INDEX($1:$1048576,ROW(),4))&gt;0,INDEX($1:$1048576,ROW(),4)," ")</f>
        <v xml:space="preserve"> </v>
      </c>
      <c r="AA77" s="108">
        <f t="shared" si="11"/>
        <v>5</v>
      </c>
      <c r="AB77" s="108">
        <f ca="1">COUNTBLANK(OFFSET(INDEX($2:$1048576,2,4),AA77*WellsInPlate,0,WellsInPlate,1))</f>
        <v>86</v>
      </c>
      <c r="AC77" s="108">
        <f ca="1">IF(AB77=WellsInPlate,0,1)</f>
        <v>0</v>
      </c>
      <c r="AE77" s="108" t="b">
        <f>IF(COUNTBLANK(D77)=0,A77)</f>
        <v>0</v>
      </c>
    </row>
    <row r="78" spans="1:31" ht="12.75" x14ac:dyDescent="0.2">
      <c r="A78" s="94" t="str">
        <f>IF(D78="","",CONCATENATE('Address and samples info'!$B$8," #",'Samples 96'!C78))</f>
        <v/>
      </c>
      <c r="B78" s="95" t="s">
        <v>45</v>
      </c>
      <c r="C78" s="150">
        <v>1</v>
      </c>
      <c r="D78" s="5"/>
      <c r="E78" s="98">
        <v>0.01</v>
      </c>
      <c r="F78" s="53"/>
      <c r="G78" s="51"/>
      <c r="Z78" s="108" t="str">
        <f>IF(LEN(INDEX($1:$1048576,ROW(),4))&gt;0,INDEX($1:$1048576,ROW(),4)," ")</f>
        <v xml:space="preserve"> </v>
      </c>
      <c r="AA78" s="108">
        <f t="shared" si="11"/>
        <v>5</v>
      </c>
      <c r="AB78" s="108">
        <f ca="1">COUNTBLANK(OFFSET(INDEX($2:$1048576,2,4),AA78*WellsInPlate,0,WellsInPlate,1))</f>
        <v>86</v>
      </c>
      <c r="AC78" s="108">
        <f t="shared" ca="1" si="12"/>
        <v>0</v>
      </c>
      <c r="AE78" s="108" t="b">
        <f>IF(COUNTBLANK(D78)=0,A78)</f>
        <v>0</v>
      </c>
    </row>
    <row r="79" spans="1:31" ht="12.75" x14ac:dyDescent="0.2">
      <c r="A79" s="94" t="str">
        <f>IF(D79="","",CONCATENATE('Address and samples info'!$B$8," #",'Samples 96'!C79))</f>
        <v/>
      </c>
      <c r="B79" s="95" t="s">
        <v>56</v>
      </c>
      <c r="C79" s="150">
        <v>1</v>
      </c>
      <c r="D79" s="5"/>
      <c r="E79" s="98">
        <v>0.01</v>
      </c>
      <c r="F79" s="53"/>
      <c r="G79" s="51"/>
      <c r="Z79" s="108" t="str">
        <f>IF(LEN(INDEX($1:$1048576,ROW(),4))&gt;0,INDEX($1:$1048576,ROW(),4)," ")</f>
        <v xml:space="preserve"> </v>
      </c>
      <c r="AA79" s="108">
        <f t="shared" si="11"/>
        <v>5</v>
      </c>
      <c r="AB79" s="108">
        <f ca="1">COUNTBLANK(OFFSET(INDEX($2:$1048576,2,4),AA79*WellsInPlate,0,WellsInPlate,1))</f>
        <v>86</v>
      </c>
      <c r="AC79" s="108">
        <f t="shared" ca="1" si="12"/>
        <v>0</v>
      </c>
      <c r="AE79" s="108" t="b">
        <f>IF(COUNTBLANK(D79)=0,A79)</f>
        <v>0</v>
      </c>
    </row>
    <row r="80" spans="1:31" ht="12.75" x14ac:dyDescent="0.2">
      <c r="A80" s="94" t="str">
        <f>IF(D80="","",CONCATENATE('Address and samples info'!$B$8," #",'Samples 96'!C80))</f>
        <v/>
      </c>
      <c r="B80" s="95" t="s">
        <v>67</v>
      </c>
      <c r="C80" s="150">
        <v>1</v>
      </c>
      <c r="D80" s="5"/>
      <c r="E80" s="98">
        <v>0.01</v>
      </c>
      <c r="F80" s="53"/>
      <c r="G80" s="51"/>
      <c r="Z80" s="108" t="str">
        <f>IF(LEN(INDEX($1:$1048576,ROW(),4))&gt;0,INDEX($1:$1048576,ROW(),4)," ")</f>
        <v xml:space="preserve"> </v>
      </c>
      <c r="AA80" s="108">
        <f t="shared" si="11"/>
        <v>5</v>
      </c>
      <c r="AB80" s="108">
        <f ca="1">COUNTBLANK(OFFSET(INDEX($2:$1048576,2,4),AA80*WellsInPlate,0,WellsInPlate,1))</f>
        <v>86</v>
      </c>
      <c r="AC80" s="108">
        <f t="shared" ca="1" si="12"/>
        <v>0</v>
      </c>
      <c r="AE80" s="108" t="b">
        <f>IF(COUNTBLANK(D80)=0,A80)</f>
        <v>0</v>
      </c>
    </row>
    <row r="81" spans="1:31" ht="12.75" x14ac:dyDescent="0.2">
      <c r="A81" s="94" t="str">
        <f>IF(D81="","",CONCATENATE('Address and samples info'!$B$8," #",'Samples 96'!C81))</f>
        <v/>
      </c>
      <c r="B81" s="95" t="s">
        <v>78</v>
      </c>
      <c r="C81" s="150">
        <v>1</v>
      </c>
      <c r="D81" s="5"/>
      <c r="E81" s="98">
        <v>0.01</v>
      </c>
      <c r="F81" s="53"/>
      <c r="G81" s="51"/>
      <c r="I81" s="55" t="str">
        <f ca="1">IF(AC83=1,"Plate "&amp;TEXT(AA83+1,"0"),"")</f>
        <v/>
      </c>
      <c r="Z81" s="108" t="str">
        <f>IF(LEN(INDEX($1:$1048576,ROW(),4))&gt;0,INDEX($1:$1048576,ROW(),4)," ")</f>
        <v xml:space="preserve"> </v>
      </c>
      <c r="AA81" s="108">
        <f t="shared" si="11"/>
        <v>5</v>
      </c>
      <c r="AB81" s="108">
        <f ca="1">COUNTBLANK(OFFSET(INDEX($2:$1048576,2,4),AA81*WellsInPlate,0,WellsInPlate,1))</f>
        <v>86</v>
      </c>
      <c r="AC81" s="108">
        <f t="shared" ca="1" si="12"/>
        <v>0</v>
      </c>
      <c r="AE81" s="108" t="b">
        <f>IF(COUNTBLANK(D81)=0,A81)</f>
        <v>0</v>
      </c>
    </row>
    <row r="82" spans="1:31" ht="12.75" x14ac:dyDescent="0.2">
      <c r="A82" s="94" t="str">
        <f>IF(D82="","",CONCATENATE('Address and samples info'!$B$8," #",'Samples 96'!C82))</f>
        <v/>
      </c>
      <c r="B82" s="95" t="s">
        <v>88</v>
      </c>
      <c r="C82" s="150">
        <v>1</v>
      </c>
      <c r="D82" s="5"/>
      <c r="E82" s="98">
        <v>0.01</v>
      </c>
      <c r="F82" s="53"/>
      <c r="G82" s="51"/>
      <c r="H82" s="106"/>
      <c r="I82" s="56" t="str">
        <f ca="1">IF($AC83=1,"1","")</f>
        <v/>
      </c>
      <c r="J82" s="56" t="str">
        <f ca="1">IF($AC83=1,"2","")</f>
        <v/>
      </c>
      <c r="K82" s="56" t="str">
        <f ca="1">IF($AC83=1,"3","")</f>
        <v/>
      </c>
      <c r="L82" s="56" t="str">
        <f ca="1">IF($AC83=1,"4","")</f>
        <v/>
      </c>
      <c r="M82" s="56" t="str">
        <f ca="1">IF($AC83=1,"5","")</f>
        <v/>
      </c>
      <c r="N82" s="56" t="str">
        <f ca="1">IF($AC83=1,"6","")</f>
        <v/>
      </c>
      <c r="O82" s="56" t="str">
        <f ca="1">IF($AC83=1,"7","")</f>
        <v/>
      </c>
      <c r="P82" s="56" t="str">
        <f ca="1">IF($AC83=1,"8","")</f>
        <v/>
      </c>
      <c r="Q82" s="56" t="str">
        <f ca="1">IF($AC83=1,"9","")</f>
        <v/>
      </c>
      <c r="R82" s="56" t="str">
        <f ca="1">IF($AC83=1,"10","")</f>
        <v/>
      </c>
      <c r="S82" s="56" t="str">
        <f ca="1">IF($AC83=1,"11","")</f>
        <v/>
      </c>
      <c r="T82" s="56" t="str">
        <f ca="1">IF($AC83=1,"12","")</f>
        <v/>
      </c>
      <c r="Z82" s="108" t="str">
        <f>IF(LEN(INDEX($1:$1048576,ROW(),4))&gt;0,INDEX($1:$1048576,ROW(),4)," ")</f>
        <v xml:space="preserve"> </v>
      </c>
      <c r="AA82" s="108">
        <f t="shared" si="11"/>
        <v>6</v>
      </c>
      <c r="AB82" s="108">
        <f ca="1">COUNTBLANK(OFFSET(INDEX($2:$1048576,2,4),AA82*WellsInPlate,0,WellsInPlate,1))</f>
        <v>86</v>
      </c>
      <c r="AC82" s="108">
        <f t="shared" ca="1" si="12"/>
        <v>0</v>
      </c>
      <c r="AE82" s="108" t="b">
        <f>IF(COUNTBLANK(D82)=0,A82)</f>
        <v>0</v>
      </c>
    </row>
    <row r="83" spans="1:31" ht="12.75" x14ac:dyDescent="0.2">
      <c r="A83" s="94" t="str">
        <f>IF(D83="","",CONCATENATE('Address and samples info'!$B$8," #",'Samples 96'!C83))</f>
        <v/>
      </c>
      <c r="B83" s="95" t="s">
        <v>13</v>
      </c>
      <c r="C83" s="150">
        <v>1</v>
      </c>
      <c r="D83" s="5"/>
      <c r="E83" s="98">
        <v>0.01</v>
      </c>
      <c r="F83" s="53"/>
      <c r="G83" s="51"/>
      <c r="H83" s="104" t="str">
        <f ca="1">IF(AC84=1,"A","")</f>
        <v/>
      </c>
      <c r="I83" s="57" t="str">
        <f ca="1">OFFSET($Z$3,ROW()-StartRow-1-$AA84*PanelHeight+$AA84*WellsInPlate+(COLUMN()-9)*8,0,1,1)</f>
        <v xml:space="preserve"> </v>
      </c>
      <c r="J83" s="57" t="str">
        <f ca="1">OFFSET($Z$3,ROW()-StartRow-1-$AA84*PanelHeight+$AA84*WellsInPlate+(COLUMN()-9)*8,0,1,1)</f>
        <v xml:space="preserve"> </v>
      </c>
      <c r="K83" s="57" t="str">
        <f ca="1">OFFSET($Z$3,ROW()-StartRow-1-$AA84*PanelHeight+$AA84*WellsInPlate+(COLUMN()-9)*8,0,1,1)</f>
        <v xml:space="preserve"> </v>
      </c>
      <c r="L83" s="57" t="str">
        <f ca="1">OFFSET($Z$3,ROW()-StartRow-1-$AA84*PanelHeight+$AA84*WellsInPlate+(COLUMN()-9)*8,0,1,1)</f>
        <v xml:space="preserve"> </v>
      </c>
      <c r="M83" s="57" t="str">
        <f ca="1">OFFSET($Z$3,ROW()-StartRow-1-$AA84*PanelHeight+$AA84*WellsInPlate+(COLUMN()-9)*8,0,1,1)</f>
        <v xml:space="preserve"> </v>
      </c>
      <c r="N83" s="57" t="str">
        <f ca="1">OFFSET($Z$3,ROW()-StartRow-1-$AA84*PanelHeight+$AA84*WellsInPlate+(COLUMN()-9)*8,0,1,1)</f>
        <v xml:space="preserve"> </v>
      </c>
      <c r="O83" s="57" t="str">
        <f ca="1">OFFSET($Z$3,ROW()-StartRow-1-$AA84*PanelHeight+$AA84*WellsInPlate+(COLUMN()-9)*8,0,1,1)</f>
        <v xml:space="preserve"> </v>
      </c>
      <c r="P83" s="57" t="str">
        <f ca="1">OFFSET($Z$3,ROW()-StartRow-1-$AA84*PanelHeight+$AA84*WellsInPlate+(COLUMN()-9)*8,0,1,1)</f>
        <v xml:space="preserve"> </v>
      </c>
      <c r="Q83" s="57" t="str">
        <f ca="1">OFFSET($Z$3,ROW()-StartRow-1-$AA84*PanelHeight+$AA84*WellsInPlate+(COLUMN()-9)*8,0,1,1)</f>
        <v xml:space="preserve"> </v>
      </c>
      <c r="R83" s="57" t="str">
        <f ca="1">OFFSET($Z$3,ROW()-StartRow-1-$AA84*PanelHeight+$AA84*WellsInPlate+(COLUMN()-9)*8,0,1,1)</f>
        <v xml:space="preserve"> </v>
      </c>
      <c r="S83" s="57" t="str">
        <f ca="1">OFFSET($Z$3,ROW()-StartRow-1-$AA84*PanelHeight+$AA84*WellsInPlate+(COLUMN()-9)*8,0,1,1)</f>
        <v xml:space="preserve"> </v>
      </c>
      <c r="T83" s="58" t="str">
        <f ca="1">IF(COUNTIF(I83:S90," ")&lt;88,"leave empty","")</f>
        <v>leave empty</v>
      </c>
      <c r="Z83" s="108" t="str">
        <f>IF(LEN(INDEX($1:$1048576,ROW(),4))&gt;0,INDEX($1:$1048576,ROW(),4)," ")</f>
        <v xml:space="preserve"> </v>
      </c>
      <c r="AA83" s="108">
        <f t="shared" si="11"/>
        <v>6</v>
      </c>
      <c r="AB83" s="108">
        <f ca="1">COUNTBLANK(OFFSET(INDEX($2:$1048576,2,4),AA83*WellsInPlate,0,WellsInPlate,1))</f>
        <v>86</v>
      </c>
      <c r="AC83" s="108">
        <f t="shared" ca="1" si="12"/>
        <v>0</v>
      </c>
      <c r="AE83" s="108" t="b">
        <f>IF(COUNTBLANK(D83)=0,A83)</f>
        <v>0</v>
      </c>
    </row>
    <row r="84" spans="1:31" ht="12.75" x14ac:dyDescent="0.2">
      <c r="A84" s="94" t="str">
        <f>IF(D84="","",CONCATENATE('Address and samples info'!$B$8," #",'Samples 96'!C84))</f>
        <v/>
      </c>
      <c r="B84" s="95" t="s">
        <v>24</v>
      </c>
      <c r="C84" s="150">
        <v>1</v>
      </c>
      <c r="D84" s="5"/>
      <c r="E84" s="98">
        <v>0.01</v>
      </c>
      <c r="F84" s="53"/>
      <c r="G84" s="51"/>
      <c r="H84" s="104" t="str">
        <f ca="1">IF(AC85=1,"B","")</f>
        <v/>
      </c>
      <c r="I84" s="57" t="str">
        <f ca="1">OFFSET($Z$3,ROW()-StartRow-1-$AA85*PanelHeight+$AA85*WellsInPlate+(COLUMN()-9)*8,0,1,1)</f>
        <v xml:space="preserve"> </v>
      </c>
      <c r="J84" s="57" t="str">
        <f ca="1">OFFSET($Z$3,ROW()-StartRow-1-$AA85*PanelHeight+$AA85*WellsInPlate+(COLUMN()-9)*8,0,1,1)</f>
        <v xml:space="preserve"> </v>
      </c>
      <c r="K84" s="57" t="str">
        <f ca="1">OFFSET($Z$3,ROW()-StartRow-1-$AA85*PanelHeight+$AA85*WellsInPlate+(COLUMN()-9)*8,0,1,1)</f>
        <v xml:space="preserve"> </v>
      </c>
      <c r="L84" s="57" t="str">
        <f ca="1">OFFSET($Z$3,ROW()-StartRow-1-$AA85*PanelHeight+$AA85*WellsInPlate+(COLUMN()-9)*8,0,1,1)</f>
        <v xml:space="preserve"> </v>
      </c>
      <c r="M84" s="57" t="str">
        <f ca="1">OFFSET($Z$3,ROW()-StartRow-1-$AA85*PanelHeight+$AA85*WellsInPlate+(COLUMN()-9)*8,0,1,1)</f>
        <v xml:space="preserve"> </v>
      </c>
      <c r="N84" s="57" t="str">
        <f ca="1">OFFSET($Z$3,ROW()-StartRow-1-$AA85*PanelHeight+$AA85*WellsInPlate+(COLUMN()-9)*8,0,1,1)</f>
        <v xml:space="preserve"> </v>
      </c>
      <c r="O84" s="57" t="str">
        <f ca="1">OFFSET($Z$3,ROW()-StartRow-1-$AA85*PanelHeight+$AA85*WellsInPlate+(COLUMN()-9)*8,0,1,1)</f>
        <v xml:space="preserve"> </v>
      </c>
      <c r="P84" s="57" t="str">
        <f ca="1">OFFSET($Z$3,ROW()-StartRow-1-$AA85*PanelHeight+$AA85*WellsInPlate+(COLUMN()-9)*8,0,1,1)</f>
        <v xml:space="preserve"> </v>
      </c>
      <c r="Q84" s="57" t="str">
        <f ca="1">OFFSET($Z$3,ROW()-StartRow-1-$AA85*PanelHeight+$AA85*WellsInPlate+(COLUMN()-9)*8,0,1,1)</f>
        <v xml:space="preserve"> </v>
      </c>
      <c r="R84" s="57" t="str">
        <f ca="1">OFFSET($Z$3,ROW()-StartRow-1-$AA85*PanelHeight+$AA85*WellsInPlate+(COLUMN()-9)*8,0,1,1)</f>
        <v xml:space="preserve"> </v>
      </c>
      <c r="S84" s="57" t="str">
        <f ca="1">OFFSET($Z$3,ROW()-StartRow-1-$AA85*PanelHeight+$AA85*WellsInPlate+(COLUMN()-9)*8,0,1,1)</f>
        <v xml:space="preserve"> </v>
      </c>
      <c r="T84" s="57" t="str">
        <f ca="1">IF(T83="","","leave empty")</f>
        <v>leave empty</v>
      </c>
      <c r="Z84" s="108" t="str">
        <f>IF(LEN(INDEX($1:$1048576,ROW(),4))&gt;0,INDEX($1:$1048576,ROW(),4)," ")</f>
        <v xml:space="preserve"> </v>
      </c>
      <c r="AA84" s="108">
        <f t="shared" si="11"/>
        <v>6</v>
      </c>
      <c r="AB84" s="108">
        <f ca="1">COUNTBLANK(OFFSET(INDEX($2:$1048576,2,4),AA84*WellsInPlate,0,WellsInPlate,1))</f>
        <v>86</v>
      </c>
      <c r="AC84" s="108">
        <f t="shared" ca="1" si="12"/>
        <v>0</v>
      </c>
      <c r="AE84" s="108" t="b">
        <f>IF(COUNTBLANK(D84)=0,A84)</f>
        <v>0</v>
      </c>
    </row>
    <row r="85" spans="1:31" ht="12.75" x14ac:dyDescent="0.2">
      <c r="A85" s="94" t="str">
        <f>IF(D85="","",CONCATENATE('Address and samples info'!$B$8," #",'Samples 96'!C85))</f>
        <v/>
      </c>
      <c r="B85" s="95" t="s">
        <v>35</v>
      </c>
      <c r="C85" s="150">
        <v>1</v>
      </c>
      <c r="D85" s="5"/>
      <c r="E85" s="98">
        <v>0.01</v>
      </c>
      <c r="F85" s="53"/>
      <c r="G85" s="51"/>
      <c r="H85" s="104" t="str">
        <f ca="1">IF(AC86=1,"C","")</f>
        <v/>
      </c>
      <c r="I85" s="57" t="str">
        <f ca="1">OFFSET($Z$3,ROW()-StartRow-1-$AA86*PanelHeight+$AA86*WellsInPlate+(COLUMN()-9)*8,0,1,1)</f>
        <v xml:space="preserve"> </v>
      </c>
      <c r="J85" s="57" t="str">
        <f ca="1">OFFSET($Z$3,ROW()-StartRow-1-$AA86*PanelHeight+$AA86*WellsInPlate+(COLUMN()-9)*8,0,1,1)</f>
        <v xml:space="preserve"> </v>
      </c>
      <c r="K85" s="57" t="str">
        <f ca="1">OFFSET($Z$3,ROW()-StartRow-1-$AA86*PanelHeight+$AA86*WellsInPlate+(COLUMN()-9)*8,0,1,1)</f>
        <v xml:space="preserve"> </v>
      </c>
      <c r="L85" s="57" t="str">
        <f ca="1">OFFSET($Z$3,ROW()-StartRow-1-$AA86*PanelHeight+$AA86*WellsInPlate+(COLUMN()-9)*8,0,1,1)</f>
        <v xml:space="preserve"> </v>
      </c>
      <c r="M85" s="57" t="str">
        <f ca="1">OFFSET($Z$3,ROW()-StartRow-1-$AA86*PanelHeight+$AA86*WellsInPlate+(COLUMN()-9)*8,0,1,1)</f>
        <v xml:space="preserve"> </v>
      </c>
      <c r="N85" s="57" t="str">
        <f ca="1">OFFSET($Z$3,ROW()-StartRow-1-$AA86*PanelHeight+$AA86*WellsInPlate+(COLUMN()-9)*8,0,1,1)</f>
        <v xml:space="preserve"> </v>
      </c>
      <c r="O85" s="57" t="str">
        <f ca="1">OFFSET($Z$3,ROW()-StartRow-1-$AA86*PanelHeight+$AA86*WellsInPlate+(COLUMN()-9)*8,0,1,1)</f>
        <v xml:space="preserve"> </v>
      </c>
      <c r="P85" s="57" t="str">
        <f ca="1">OFFSET($Z$3,ROW()-StartRow-1-$AA86*PanelHeight+$AA86*WellsInPlate+(COLUMN()-9)*8,0,1,1)</f>
        <v xml:space="preserve"> </v>
      </c>
      <c r="Q85" s="57" t="str">
        <f ca="1">OFFSET($Z$3,ROW()-StartRow-1-$AA86*PanelHeight+$AA86*WellsInPlate+(COLUMN()-9)*8,0,1,1)</f>
        <v xml:space="preserve"> </v>
      </c>
      <c r="R85" s="57" t="str">
        <f ca="1">OFFSET($Z$3,ROW()-StartRow-1-$AA86*PanelHeight+$AA86*WellsInPlate+(COLUMN()-9)*8,0,1,1)</f>
        <v xml:space="preserve"> </v>
      </c>
      <c r="S85" s="57" t="str">
        <f ca="1">OFFSET($Z$3,ROW()-StartRow-1-$AA86*PanelHeight+$AA86*WellsInPlate+(COLUMN()-9)*8,0,1,1)</f>
        <v xml:space="preserve"> </v>
      </c>
      <c r="T85" s="57" t="str">
        <f t="shared" ref="T85:T90" ca="1" si="14">IF(T84="","","leave empty")</f>
        <v>leave empty</v>
      </c>
      <c r="Z85" s="108" t="str">
        <f>IF(LEN(INDEX($1:$1048576,ROW(),4))&gt;0,INDEX($1:$1048576,ROW(),4)," ")</f>
        <v xml:space="preserve"> </v>
      </c>
      <c r="AA85" s="108">
        <f t="shared" si="11"/>
        <v>6</v>
      </c>
      <c r="AB85" s="108">
        <f ca="1">COUNTBLANK(OFFSET(INDEX($2:$1048576,2,4),AA85*WellsInPlate,0,WellsInPlate,1))</f>
        <v>86</v>
      </c>
      <c r="AC85" s="108">
        <f t="shared" ca="1" si="12"/>
        <v>0</v>
      </c>
      <c r="AE85" s="108" t="b">
        <f>IF(COUNTBLANK(D85)=0,A85)</f>
        <v>0</v>
      </c>
    </row>
    <row r="86" spans="1:31" ht="12.75" x14ac:dyDescent="0.2">
      <c r="A86" s="94" t="str">
        <f>IF(D86="","",CONCATENATE('Address and samples info'!$B$8," #",'Samples 96'!C86))</f>
        <v/>
      </c>
      <c r="B86" s="95" t="s">
        <v>46</v>
      </c>
      <c r="C86" s="150">
        <v>1</v>
      </c>
      <c r="D86" s="5"/>
      <c r="E86" s="98">
        <v>0.01</v>
      </c>
      <c r="F86" s="53"/>
      <c r="G86" s="51"/>
      <c r="H86" s="104" t="str">
        <f ca="1">IF(AC87=1,"D","")</f>
        <v/>
      </c>
      <c r="I86" s="57" t="str">
        <f ca="1">OFFSET($Z$3,ROW()-StartRow-1-$AA87*PanelHeight+$AA87*WellsInPlate+(COLUMN()-9)*8,0,1,1)</f>
        <v xml:space="preserve"> </v>
      </c>
      <c r="J86" s="57" t="str">
        <f ca="1">OFFSET($Z$3,ROW()-StartRow-1-$AA87*PanelHeight+$AA87*WellsInPlate+(COLUMN()-9)*8,0,1,1)</f>
        <v xml:space="preserve"> </v>
      </c>
      <c r="K86" s="57" t="str">
        <f ca="1">OFFSET($Z$3,ROW()-StartRow-1-$AA87*PanelHeight+$AA87*WellsInPlate+(COLUMN()-9)*8,0,1,1)</f>
        <v xml:space="preserve"> </v>
      </c>
      <c r="L86" s="57" t="str">
        <f ca="1">OFFSET($Z$3,ROW()-StartRow-1-$AA87*PanelHeight+$AA87*WellsInPlate+(COLUMN()-9)*8,0,1,1)</f>
        <v xml:space="preserve"> </v>
      </c>
      <c r="M86" s="57" t="str">
        <f ca="1">OFFSET($Z$3,ROW()-StartRow-1-$AA87*PanelHeight+$AA87*WellsInPlate+(COLUMN()-9)*8,0,1,1)</f>
        <v xml:space="preserve"> </v>
      </c>
      <c r="N86" s="57" t="str">
        <f ca="1">OFFSET($Z$3,ROW()-StartRow-1-$AA87*PanelHeight+$AA87*WellsInPlate+(COLUMN()-9)*8,0,1,1)</f>
        <v xml:space="preserve"> </v>
      </c>
      <c r="O86" s="57" t="str">
        <f ca="1">OFFSET($Z$3,ROW()-StartRow-1-$AA87*PanelHeight+$AA87*WellsInPlate+(COLUMN()-9)*8,0,1,1)</f>
        <v xml:space="preserve"> </v>
      </c>
      <c r="P86" s="57" t="str">
        <f ca="1">OFFSET($Z$3,ROW()-StartRow-1-$AA87*PanelHeight+$AA87*WellsInPlate+(COLUMN()-9)*8,0,1,1)</f>
        <v xml:space="preserve"> </v>
      </c>
      <c r="Q86" s="57" t="str">
        <f ca="1">OFFSET($Z$3,ROW()-StartRow-1-$AA87*PanelHeight+$AA87*WellsInPlate+(COLUMN()-9)*8,0,1,1)</f>
        <v xml:space="preserve"> </v>
      </c>
      <c r="R86" s="57" t="str">
        <f ca="1">OFFSET($Z$3,ROW()-StartRow-1-$AA87*PanelHeight+$AA87*WellsInPlate+(COLUMN()-9)*8,0,1,1)</f>
        <v xml:space="preserve"> </v>
      </c>
      <c r="S86" s="57" t="str">
        <f ca="1">OFFSET($Z$3,ROW()-StartRow-1-$AA87*PanelHeight+$AA87*WellsInPlate+(COLUMN()-9)*8,0,1,1)</f>
        <v xml:space="preserve"> </v>
      </c>
      <c r="T86" s="57" t="str">
        <f t="shared" ca="1" si="14"/>
        <v>leave empty</v>
      </c>
      <c r="Z86" s="108" t="str">
        <f>IF(LEN(INDEX($1:$1048576,ROW(),4))&gt;0,INDEX($1:$1048576,ROW(),4)," ")</f>
        <v xml:space="preserve"> </v>
      </c>
      <c r="AA86" s="108">
        <f t="shared" si="11"/>
        <v>6</v>
      </c>
      <c r="AB86" s="108">
        <f ca="1">COUNTBLANK(OFFSET(INDEX($2:$1048576,2,4),AA86*WellsInPlate,0,WellsInPlate,1))</f>
        <v>86</v>
      </c>
      <c r="AC86" s="108">
        <f t="shared" ca="1" si="12"/>
        <v>0</v>
      </c>
      <c r="AE86" s="108" t="b">
        <f>IF(COUNTBLANK(D86)=0,A86)</f>
        <v>0</v>
      </c>
    </row>
    <row r="87" spans="1:31" ht="12.75" x14ac:dyDescent="0.2">
      <c r="A87" s="94" t="str">
        <f>IF(D87="","",CONCATENATE('Address and samples info'!$B$8," #",'Samples 96'!C87))</f>
        <v/>
      </c>
      <c r="B87" s="95" t="s">
        <v>57</v>
      </c>
      <c r="C87" s="150">
        <v>1</v>
      </c>
      <c r="D87" s="5"/>
      <c r="E87" s="98">
        <v>0.01</v>
      </c>
      <c r="F87" s="53"/>
      <c r="G87" s="51"/>
      <c r="H87" s="104" t="str">
        <f ca="1">IF(AC88=1,"E","")</f>
        <v/>
      </c>
      <c r="I87" s="57" t="str">
        <f ca="1">OFFSET($Z$3,ROW()-StartRow-1-$AA88*PanelHeight+$AA88*WellsInPlate+(COLUMN()-9)*8,0,1,1)</f>
        <v xml:space="preserve"> </v>
      </c>
      <c r="J87" s="57" t="str">
        <f ca="1">OFFSET($Z$3,ROW()-StartRow-1-$AA88*PanelHeight+$AA88*WellsInPlate+(COLUMN()-9)*8,0,1,1)</f>
        <v xml:space="preserve"> </v>
      </c>
      <c r="K87" s="57" t="str">
        <f ca="1">OFFSET($Z$3,ROW()-StartRow-1-$AA88*PanelHeight+$AA88*WellsInPlate+(COLUMN()-9)*8,0,1,1)</f>
        <v xml:space="preserve"> </v>
      </c>
      <c r="L87" s="57" t="str">
        <f ca="1">OFFSET($Z$3,ROW()-StartRow-1-$AA88*PanelHeight+$AA88*WellsInPlate+(COLUMN()-9)*8,0,1,1)</f>
        <v xml:space="preserve"> </v>
      </c>
      <c r="M87" s="57" t="str">
        <f ca="1">OFFSET($Z$3,ROW()-StartRow-1-$AA88*PanelHeight+$AA88*WellsInPlate+(COLUMN()-9)*8,0,1,1)</f>
        <v xml:space="preserve"> </v>
      </c>
      <c r="N87" s="57" t="str">
        <f ca="1">OFFSET($Z$3,ROW()-StartRow-1-$AA88*PanelHeight+$AA88*WellsInPlate+(COLUMN()-9)*8,0,1,1)</f>
        <v xml:space="preserve"> </v>
      </c>
      <c r="O87" s="57" t="str">
        <f ca="1">OFFSET($Z$3,ROW()-StartRow-1-$AA88*PanelHeight+$AA88*WellsInPlate+(COLUMN()-9)*8,0,1,1)</f>
        <v xml:space="preserve"> </v>
      </c>
      <c r="P87" s="57" t="str">
        <f ca="1">OFFSET($Z$3,ROW()-StartRow-1-$AA88*PanelHeight+$AA88*WellsInPlate+(COLUMN()-9)*8,0,1,1)</f>
        <v xml:space="preserve"> </v>
      </c>
      <c r="Q87" s="57" t="str">
        <f ca="1">OFFSET($Z$3,ROW()-StartRow-1-$AA88*PanelHeight+$AA88*WellsInPlate+(COLUMN()-9)*8,0,1,1)</f>
        <v xml:space="preserve"> </v>
      </c>
      <c r="R87" s="57" t="str">
        <f ca="1">OFFSET($Z$3,ROW()-StartRow-1-$AA88*PanelHeight+$AA88*WellsInPlate+(COLUMN()-9)*8,0,1,1)</f>
        <v xml:space="preserve"> </v>
      </c>
      <c r="S87" s="57" t="str">
        <f ca="1">OFFSET($Z$3,ROW()-StartRow-1-$AA88*PanelHeight+$AA88*WellsInPlate+(COLUMN()-9)*8,0,1,1)</f>
        <v xml:space="preserve"> </v>
      </c>
      <c r="T87" s="57" t="str">
        <f t="shared" ca="1" si="14"/>
        <v>leave empty</v>
      </c>
      <c r="Z87" s="108" t="str">
        <f>IF(LEN(INDEX($1:$1048576,ROW(),4))&gt;0,INDEX($1:$1048576,ROW(),4)," ")</f>
        <v xml:space="preserve"> </v>
      </c>
      <c r="AA87" s="108">
        <f t="shared" si="11"/>
        <v>6</v>
      </c>
      <c r="AB87" s="108">
        <f ca="1">COUNTBLANK(OFFSET(INDEX($2:$1048576,2,4),AA87*WellsInPlate,0,WellsInPlate,1))</f>
        <v>86</v>
      </c>
      <c r="AC87" s="108">
        <f t="shared" ca="1" si="12"/>
        <v>0</v>
      </c>
      <c r="AE87" s="108" t="b">
        <f>IF(COUNTBLANK(D87)=0,A87)</f>
        <v>0</v>
      </c>
    </row>
    <row r="88" spans="1:31" ht="12.75" x14ac:dyDescent="0.2">
      <c r="A88" s="94" t="str">
        <f>IF(D88="","",CONCATENATE('Address and samples info'!$B$8," #",'Samples 96'!C88))</f>
        <v/>
      </c>
      <c r="B88" s="95" t="s">
        <v>68</v>
      </c>
      <c r="C88" s="150">
        <v>1</v>
      </c>
      <c r="D88" s="5"/>
      <c r="E88" s="98">
        <v>0.01</v>
      </c>
      <c r="F88" s="53"/>
      <c r="G88" s="51"/>
      <c r="H88" s="104" t="str">
        <f ca="1">IF(AC89=1,"F","")</f>
        <v/>
      </c>
      <c r="I88" s="57" t="str">
        <f ca="1">OFFSET($Z$3,ROW()-StartRow-1-$AA89*PanelHeight+$AA89*WellsInPlate+(COLUMN()-9)*8,0,1,1)</f>
        <v xml:space="preserve"> </v>
      </c>
      <c r="J88" s="57" t="str">
        <f ca="1">OFFSET($Z$3,ROW()-StartRow-1-$AA89*PanelHeight+$AA89*WellsInPlate+(COLUMN()-9)*8,0,1,1)</f>
        <v xml:space="preserve"> </v>
      </c>
      <c r="K88" s="57" t="str">
        <f ca="1">OFFSET($Z$3,ROW()-StartRow-1-$AA89*PanelHeight+$AA89*WellsInPlate+(COLUMN()-9)*8,0,1,1)</f>
        <v xml:space="preserve"> </v>
      </c>
      <c r="L88" s="57" t="str">
        <f ca="1">OFFSET($Z$3,ROW()-StartRow-1-$AA89*PanelHeight+$AA89*WellsInPlate+(COLUMN()-9)*8,0,1,1)</f>
        <v xml:space="preserve"> </v>
      </c>
      <c r="M88" s="57" t="str">
        <f ca="1">OFFSET($Z$3,ROW()-StartRow-1-$AA89*PanelHeight+$AA89*WellsInPlate+(COLUMN()-9)*8,0,1,1)</f>
        <v xml:space="preserve"> </v>
      </c>
      <c r="N88" s="57" t="str">
        <f ca="1">OFFSET($Z$3,ROW()-StartRow-1-$AA89*PanelHeight+$AA89*WellsInPlate+(COLUMN()-9)*8,0,1,1)</f>
        <v xml:space="preserve"> </v>
      </c>
      <c r="O88" s="57" t="str">
        <f ca="1">OFFSET($Z$3,ROW()-StartRow-1-$AA89*PanelHeight+$AA89*WellsInPlate+(COLUMN()-9)*8,0,1,1)</f>
        <v xml:space="preserve"> </v>
      </c>
      <c r="P88" s="57" t="str">
        <f ca="1">OFFSET($Z$3,ROW()-StartRow-1-$AA89*PanelHeight+$AA89*WellsInPlate+(COLUMN()-9)*8,0,1,1)</f>
        <v xml:space="preserve"> </v>
      </c>
      <c r="Q88" s="57" t="str">
        <f ca="1">OFFSET($Z$3,ROW()-StartRow-1-$AA89*PanelHeight+$AA89*WellsInPlate+(COLUMN()-9)*8,0,1,1)</f>
        <v xml:space="preserve"> </v>
      </c>
      <c r="R88" s="57" t="str">
        <f ca="1">OFFSET($Z$3,ROW()-StartRow-1-$AA89*PanelHeight+$AA89*WellsInPlate+(COLUMN()-9)*8,0,1,1)</f>
        <v xml:space="preserve"> </v>
      </c>
      <c r="S88" s="57" t="str">
        <f ca="1">OFFSET($Z$3,ROW()-StartRow-1-$AA89*PanelHeight+$AA89*WellsInPlate+(COLUMN()-9)*8,0,1,1)</f>
        <v xml:space="preserve"> </v>
      </c>
      <c r="T88" s="57" t="str">
        <f t="shared" ca="1" si="14"/>
        <v>leave empty</v>
      </c>
      <c r="Z88" s="108" t="str">
        <f>IF(LEN(INDEX($1:$1048576,ROW(),4))&gt;0,INDEX($1:$1048576,ROW(),4)," ")</f>
        <v xml:space="preserve"> </v>
      </c>
      <c r="AA88" s="108">
        <f t="shared" si="11"/>
        <v>6</v>
      </c>
      <c r="AB88" s="108">
        <f ca="1">COUNTBLANK(OFFSET(INDEX($2:$1048576,2,4),AA88*WellsInPlate,0,WellsInPlate,1))</f>
        <v>86</v>
      </c>
      <c r="AC88" s="108">
        <f t="shared" ca="1" si="12"/>
        <v>0</v>
      </c>
      <c r="AE88" s="108" t="b">
        <f>IF(COUNTBLANK(D88)=0,A88)</f>
        <v>0</v>
      </c>
    </row>
    <row r="89" spans="1:31" ht="12.75" x14ac:dyDescent="0.2">
      <c r="A89" s="94" t="str">
        <f>IF(D89="","",CONCATENATE('Address and samples info'!$B$8," #",'Samples 96'!C89))</f>
        <v/>
      </c>
      <c r="B89" s="95" t="s">
        <v>3</v>
      </c>
      <c r="C89" s="150">
        <v>2</v>
      </c>
      <c r="D89" s="5"/>
      <c r="E89" s="98">
        <v>0.01</v>
      </c>
      <c r="F89" s="53"/>
      <c r="G89" s="51"/>
      <c r="H89" s="104" t="str">
        <f ca="1">IF(AC90=1,"G","")</f>
        <v/>
      </c>
      <c r="I89" s="57" t="str">
        <f ca="1">OFFSET($Z$3,ROW()-StartRow-1-$AA90*PanelHeight+$AA90*WellsInPlate+(COLUMN()-9)*8,0,1,1)</f>
        <v xml:space="preserve"> </v>
      </c>
      <c r="J89" s="57" t="str">
        <f ca="1">OFFSET($Z$3,ROW()-StartRow-1-$AA90*PanelHeight+$AA90*WellsInPlate+(COLUMN()-9)*8,0,1,1)</f>
        <v xml:space="preserve"> </v>
      </c>
      <c r="K89" s="57" t="str">
        <f ca="1">OFFSET($Z$3,ROW()-StartRow-1-$AA90*PanelHeight+$AA90*WellsInPlate+(COLUMN()-9)*8,0,1,1)</f>
        <v xml:space="preserve"> </v>
      </c>
      <c r="L89" s="57" t="str">
        <f ca="1">OFFSET($Z$3,ROW()-StartRow-1-$AA90*PanelHeight+$AA90*WellsInPlate+(COLUMN()-9)*8,0,1,1)</f>
        <v xml:space="preserve"> </v>
      </c>
      <c r="M89" s="57" t="str">
        <f ca="1">OFFSET($Z$3,ROW()-StartRow-1-$AA90*PanelHeight+$AA90*WellsInPlate+(COLUMN()-9)*8,0,1,1)</f>
        <v xml:space="preserve"> </v>
      </c>
      <c r="N89" s="57" t="str">
        <f ca="1">OFFSET($Z$3,ROW()-StartRow-1-$AA90*PanelHeight+$AA90*WellsInPlate+(COLUMN()-9)*8,0,1,1)</f>
        <v xml:space="preserve"> </v>
      </c>
      <c r="O89" s="57" t="str">
        <f ca="1">OFFSET($Z$3,ROW()-StartRow-1-$AA90*PanelHeight+$AA90*WellsInPlate+(COLUMN()-9)*8,0,1,1)</f>
        <v xml:space="preserve"> </v>
      </c>
      <c r="P89" s="57" t="str">
        <f ca="1">OFFSET($Z$3,ROW()-StartRow-1-$AA90*PanelHeight+$AA90*WellsInPlate+(COLUMN()-9)*8,0,1,1)</f>
        <v xml:space="preserve"> </v>
      </c>
      <c r="Q89" s="57" t="str">
        <f ca="1">OFFSET($Z$3,ROW()-StartRow-1-$AA90*PanelHeight+$AA90*WellsInPlate+(COLUMN()-9)*8,0,1,1)</f>
        <v xml:space="preserve"> </v>
      </c>
      <c r="R89" s="57" t="str">
        <f ca="1">OFFSET($Z$3,ROW()-StartRow-1-$AA90*PanelHeight+$AA90*WellsInPlate+(COLUMN()-9)*8,0,1,1)</f>
        <v xml:space="preserve"> </v>
      </c>
      <c r="S89" s="57" t="str">
        <f ca="1">IF(S88="","","leave empty")</f>
        <v>leave empty</v>
      </c>
      <c r="T89" s="57" t="str">
        <f t="shared" ca="1" si="14"/>
        <v>leave empty</v>
      </c>
      <c r="Z89" s="108" t="str">
        <f>IF(LEN(INDEX($1:$1048576,ROW(),4))&gt;0,INDEX($1:$1048576,ROW(),4)," ")</f>
        <v xml:space="preserve"> </v>
      </c>
      <c r="AA89" s="108">
        <f t="shared" si="11"/>
        <v>6</v>
      </c>
      <c r="AB89" s="108">
        <f ca="1">COUNTBLANK(OFFSET(INDEX($2:$1048576,2,4),AA89*WellsInPlate,0,WellsInPlate,1))</f>
        <v>86</v>
      </c>
      <c r="AC89" s="108">
        <f t="shared" ca="1" si="12"/>
        <v>0</v>
      </c>
      <c r="AE89" s="108" t="b">
        <f>IF(COUNTBLANK(D89)=0,A89)</f>
        <v>0</v>
      </c>
    </row>
    <row r="90" spans="1:31" ht="12.75" x14ac:dyDescent="0.2">
      <c r="A90" s="94" t="str">
        <f>IF(D90="","",CONCATENATE('Address and samples info'!$B$8," #",'Samples 96'!C90))</f>
        <v/>
      </c>
      <c r="B90" s="95" t="s">
        <v>14</v>
      </c>
      <c r="C90" s="150">
        <v>2</v>
      </c>
      <c r="D90" s="5"/>
      <c r="E90" s="98">
        <v>0.01</v>
      </c>
      <c r="F90" s="53"/>
      <c r="G90" s="51"/>
      <c r="H90" s="104" t="str">
        <f ca="1">IF(AC91=1,"H","")</f>
        <v/>
      </c>
      <c r="I90" s="57" t="str">
        <f ca="1">OFFSET($Z$3,ROW()-StartRow-1-$AA91*PanelHeight+$AA91*WellsInPlate+(COLUMN()-9)*8,0,1,1)</f>
        <v xml:space="preserve"> </v>
      </c>
      <c r="J90" s="57" t="str">
        <f ca="1">OFFSET($Z$3,ROW()-StartRow-1-$AA91*PanelHeight+$AA91*WellsInPlate+(COLUMN()-9)*8,0,1,1)</f>
        <v xml:space="preserve"> </v>
      </c>
      <c r="K90" s="57" t="str">
        <f ca="1">OFFSET($Z$3,ROW()-StartRow-1-$AA91*PanelHeight+$AA91*WellsInPlate+(COLUMN()-9)*8,0,1,1)</f>
        <v xml:space="preserve"> </v>
      </c>
      <c r="L90" s="57" t="str">
        <f ca="1">OFFSET($Z$3,ROW()-StartRow-1-$AA91*PanelHeight+$AA91*WellsInPlate+(COLUMN()-9)*8,0,1,1)</f>
        <v xml:space="preserve"> </v>
      </c>
      <c r="M90" s="57" t="str">
        <f ca="1">OFFSET($Z$3,ROW()-StartRow-1-$AA91*PanelHeight+$AA91*WellsInPlate+(COLUMN()-9)*8,0,1,1)</f>
        <v xml:space="preserve"> </v>
      </c>
      <c r="N90" s="57" t="str">
        <f ca="1">OFFSET($Z$3,ROW()-StartRow-1-$AA91*PanelHeight+$AA91*WellsInPlate+(COLUMN()-9)*8,0,1,1)</f>
        <v xml:space="preserve"> </v>
      </c>
      <c r="O90" s="57" t="str">
        <f ca="1">OFFSET($Z$3,ROW()-StartRow-1-$AA91*PanelHeight+$AA91*WellsInPlate+(COLUMN()-9)*8,0,1,1)</f>
        <v xml:space="preserve"> </v>
      </c>
      <c r="P90" s="57" t="str">
        <f ca="1">OFFSET($Z$3,ROW()-StartRow-1-$AA91*PanelHeight+$AA91*WellsInPlate+(COLUMN()-9)*8,0,1,1)</f>
        <v xml:space="preserve"> </v>
      </c>
      <c r="Q90" s="57" t="str">
        <f ca="1">OFFSET($Z$3,ROW()-StartRow-1-$AA91*PanelHeight+$AA91*WellsInPlate+(COLUMN()-9)*8,0,1,1)</f>
        <v xml:space="preserve"> </v>
      </c>
      <c r="R90" s="57" t="str">
        <f ca="1">OFFSET($Z$3,ROW()-StartRow-1-$AA91*PanelHeight+$AA91*WellsInPlate+(COLUMN()-9)*8,0,1,1)</f>
        <v xml:space="preserve"> </v>
      </c>
      <c r="S90" s="57" t="str">
        <f ca="1">IF(S89="","","leave empty")</f>
        <v>leave empty</v>
      </c>
      <c r="T90" s="57" t="str">
        <f t="shared" ca="1" si="14"/>
        <v>leave empty</v>
      </c>
      <c r="Z90" s="108" t="str">
        <f>IF(LEN(INDEX($1:$1048576,ROW(),4))&gt;0,INDEX($1:$1048576,ROW(),4)," ")</f>
        <v xml:space="preserve"> </v>
      </c>
      <c r="AA90" s="108">
        <f t="shared" si="11"/>
        <v>6</v>
      </c>
      <c r="AB90" s="108">
        <f ca="1">COUNTBLANK(OFFSET(INDEX($2:$1048576,2,4),AA90*WellsInPlate,0,WellsInPlate,1))</f>
        <v>86</v>
      </c>
      <c r="AC90" s="108">
        <f t="shared" ca="1" si="12"/>
        <v>0</v>
      </c>
      <c r="AE90" s="108" t="b">
        <f>IF(COUNTBLANK(D90)=0,A90)</f>
        <v>0</v>
      </c>
    </row>
    <row r="91" spans="1:31" ht="12.75" x14ac:dyDescent="0.2">
      <c r="A91" s="94" t="str">
        <f>IF(D91="","",CONCATENATE('Address and samples info'!$B$8," #",'Samples 96'!C91))</f>
        <v/>
      </c>
      <c r="B91" s="95" t="s">
        <v>25</v>
      </c>
      <c r="C91" s="150">
        <v>2</v>
      </c>
      <c r="D91" s="5"/>
      <c r="E91" s="98">
        <v>0.01</v>
      </c>
      <c r="F91" s="53"/>
      <c r="G91" s="51"/>
      <c r="Z91" s="108" t="str">
        <f>IF(LEN(INDEX($1:$1048576,ROW(),4))&gt;0,INDEX($1:$1048576,ROW(),4)," ")</f>
        <v xml:space="preserve"> </v>
      </c>
      <c r="AA91" s="108">
        <f t="shared" si="11"/>
        <v>6</v>
      </c>
      <c r="AB91" s="108">
        <f ca="1">COUNTBLANK(OFFSET(INDEX($2:$1048576,2,4),AA91*WellsInPlate,0,WellsInPlate,1))</f>
        <v>86</v>
      </c>
      <c r="AC91" s="108">
        <f t="shared" ca="1" si="12"/>
        <v>0</v>
      </c>
      <c r="AE91" s="108" t="b">
        <f>IF(COUNTBLANK(D91)=0,A91)</f>
        <v>0</v>
      </c>
    </row>
    <row r="92" spans="1:31" ht="12.75" x14ac:dyDescent="0.2">
      <c r="A92" s="94" t="str">
        <f>IF(D92="","",CONCATENATE('Address and samples info'!$B$8," #",'Samples 96'!C92))</f>
        <v/>
      </c>
      <c r="B92" s="95" t="s">
        <v>36</v>
      </c>
      <c r="C92" s="150">
        <v>2</v>
      </c>
      <c r="D92" s="5"/>
      <c r="E92" s="98">
        <v>0.01</v>
      </c>
      <c r="F92" s="53"/>
      <c r="G92" s="51"/>
      <c r="Z92" s="108" t="str">
        <f>IF(LEN(INDEX($1:$1048576,ROW(),4))&gt;0,INDEX($1:$1048576,ROW(),4)," ")</f>
        <v xml:space="preserve"> </v>
      </c>
      <c r="AA92" s="108">
        <f t="shared" si="11"/>
        <v>6</v>
      </c>
      <c r="AB92" s="108">
        <f ca="1">COUNTBLANK(OFFSET(INDEX($2:$1048576,2,4),AA92*WellsInPlate,0,WellsInPlate,1))</f>
        <v>86</v>
      </c>
      <c r="AC92" s="108">
        <f t="shared" ca="1" si="12"/>
        <v>0</v>
      </c>
      <c r="AE92" s="108" t="b">
        <f>IF(COUNTBLANK(D92)=0,A92)</f>
        <v>0</v>
      </c>
    </row>
    <row r="93" spans="1:31" ht="12.75" x14ac:dyDescent="0.2">
      <c r="A93" s="94" t="str">
        <f>IF(D93="","",CONCATENATE('Address and samples info'!$B$8," #",'Samples 96'!C93))</f>
        <v/>
      </c>
      <c r="B93" s="95" t="s">
        <v>47</v>
      </c>
      <c r="C93" s="150">
        <v>2</v>
      </c>
      <c r="D93" s="5"/>
      <c r="E93" s="98">
        <v>0.01</v>
      </c>
      <c r="F93" s="53"/>
      <c r="G93" s="51"/>
      <c r="Z93" s="108" t="str">
        <f>IF(LEN(INDEX($1:$1048576,ROW(),4))&gt;0,INDEX($1:$1048576,ROW(),4)," ")</f>
        <v xml:space="preserve"> </v>
      </c>
      <c r="AA93" s="108">
        <f t="shared" si="11"/>
        <v>6</v>
      </c>
      <c r="AB93" s="108">
        <f ca="1">COUNTBLANK(OFFSET(INDEX($2:$1048576,2,4),AA93*WellsInPlate,0,WellsInPlate,1))</f>
        <v>86</v>
      </c>
      <c r="AC93" s="108">
        <f t="shared" ca="1" si="12"/>
        <v>0</v>
      </c>
      <c r="AE93" s="108" t="b">
        <f>IF(COUNTBLANK(D93)=0,A93)</f>
        <v>0</v>
      </c>
    </row>
    <row r="94" spans="1:31" ht="12.75" x14ac:dyDescent="0.2">
      <c r="A94" s="94" t="str">
        <f>IF(D94="","",CONCATENATE('Address and samples info'!$B$8," #",'Samples 96'!C94))</f>
        <v/>
      </c>
      <c r="B94" s="95" t="s">
        <v>58</v>
      </c>
      <c r="C94" s="150">
        <v>2</v>
      </c>
      <c r="D94" s="5"/>
      <c r="E94" s="98">
        <v>0.01</v>
      </c>
      <c r="F94" s="53"/>
      <c r="G94" s="51"/>
      <c r="I94" s="55" t="str">
        <f ca="1">IF(AC96=1,"Plate "&amp;TEXT(AA96+1,"0"),"")</f>
        <v/>
      </c>
      <c r="Z94" s="108" t="str">
        <f>IF(LEN(INDEX($1:$1048576,ROW(),4))&gt;0,INDEX($1:$1048576,ROW(),4)," ")</f>
        <v xml:space="preserve"> </v>
      </c>
      <c r="AA94" s="108">
        <f t="shared" si="11"/>
        <v>6</v>
      </c>
      <c r="AB94" s="108">
        <f ca="1">COUNTBLANK(OFFSET(INDEX($2:$1048576,2,4),AA94*WellsInPlate,0,WellsInPlate,1))</f>
        <v>86</v>
      </c>
      <c r="AC94" s="108">
        <f t="shared" ca="1" si="12"/>
        <v>0</v>
      </c>
      <c r="AE94" s="108" t="b">
        <f>IF(COUNTBLANK(D94)=0,A94)</f>
        <v>0</v>
      </c>
    </row>
    <row r="95" spans="1:31" ht="12.75" x14ac:dyDescent="0.2">
      <c r="A95" s="94" t="str">
        <f>IF(D95="","",CONCATENATE('Address and samples info'!$B$8," #",'Samples 96'!C95))</f>
        <v/>
      </c>
      <c r="B95" s="95" t="s">
        <v>69</v>
      </c>
      <c r="C95" s="150">
        <v>2</v>
      </c>
      <c r="D95" s="5"/>
      <c r="E95" s="98">
        <v>0.01</v>
      </c>
      <c r="F95" s="53"/>
      <c r="G95" s="51"/>
      <c r="H95" s="106"/>
      <c r="I95" s="56" t="str">
        <f ca="1">IF($AC96=1,"1","")</f>
        <v/>
      </c>
      <c r="J95" s="56" t="str">
        <f ca="1">IF($AC96=1,"2","")</f>
        <v/>
      </c>
      <c r="K95" s="56" t="str">
        <f ca="1">IF($AC96=1,"3","")</f>
        <v/>
      </c>
      <c r="L95" s="56" t="str">
        <f ca="1">IF($AC96=1,"4","")</f>
        <v/>
      </c>
      <c r="M95" s="56" t="str">
        <f ca="1">IF($AC96=1,"5","")</f>
        <v/>
      </c>
      <c r="N95" s="56" t="str">
        <f ca="1">IF($AC96=1,"6","")</f>
        <v/>
      </c>
      <c r="O95" s="56" t="str">
        <f ca="1">IF($AC96=1,"7","")</f>
        <v/>
      </c>
      <c r="P95" s="56" t="str">
        <f ca="1">IF($AC96=1,"8","")</f>
        <v/>
      </c>
      <c r="Q95" s="56" t="str">
        <f ca="1">IF($AC96=1,"9","")</f>
        <v/>
      </c>
      <c r="R95" s="56" t="str">
        <f ca="1">IF($AC96=1,"10","")</f>
        <v/>
      </c>
      <c r="S95" s="56" t="str">
        <f ca="1">IF($AC96=1,"11","")</f>
        <v/>
      </c>
      <c r="T95" s="56" t="str">
        <f ca="1">IF($AC96=1,"12","")</f>
        <v/>
      </c>
      <c r="Z95" s="108" t="str">
        <f>IF(LEN(INDEX($1:$1048576,ROW(),4))&gt;0,INDEX($1:$1048576,ROW(),4)," ")</f>
        <v xml:space="preserve"> </v>
      </c>
      <c r="AA95" s="108">
        <f t="shared" si="11"/>
        <v>7</v>
      </c>
      <c r="AB95" s="108">
        <f ca="1">COUNTBLANK(OFFSET(INDEX($2:$1048576,2,4),AA95*WellsInPlate,0,WellsInPlate,1))</f>
        <v>86</v>
      </c>
      <c r="AC95" s="108">
        <f t="shared" ca="1" si="12"/>
        <v>0</v>
      </c>
      <c r="AE95" s="108" t="b">
        <f>IF(COUNTBLANK(D95)=0,A95)</f>
        <v>0</v>
      </c>
    </row>
    <row r="96" spans="1:31" ht="12.75" x14ac:dyDescent="0.2">
      <c r="A96" s="94" t="str">
        <f>IF(D96="","",CONCATENATE('Address and samples info'!$B$8," #",'Samples 96'!C96))</f>
        <v/>
      </c>
      <c r="B96" s="95" t="s">
        <v>79</v>
      </c>
      <c r="C96" s="150">
        <v>2</v>
      </c>
      <c r="D96" s="5"/>
      <c r="E96" s="98">
        <v>0.01</v>
      </c>
      <c r="F96" s="53"/>
      <c r="G96" s="51"/>
      <c r="H96" s="104" t="str">
        <f ca="1">IF(AC97=1,"A","")</f>
        <v/>
      </c>
      <c r="I96" s="57" t="str">
        <f ca="1">OFFSET($Z$3,ROW()-StartRow-1-$AA97*PanelHeight+$AA97*WellsInPlate+(COLUMN()-9)*8,0,1,1)</f>
        <v xml:space="preserve"> </v>
      </c>
      <c r="J96" s="57" t="str">
        <f ca="1">OFFSET($Z$3,ROW()-StartRow-1-$AA97*PanelHeight+$AA97*WellsInPlate+(COLUMN()-9)*8,0,1,1)</f>
        <v xml:space="preserve"> </v>
      </c>
      <c r="K96" s="57" t="str">
        <f ca="1">OFFSET($Z$3,ROW()-StartRow-1-$AA97*PanelHeight+$AA97*WellsInPlate+(COLUMN()-9)*8,0,1,1)</f>
        <v xml:space="preserve"> </v>
      </c>
      <c r="L96" s="57" t="str">
        <f ca="1">OFFSET($Z$3,ROW()-StartRow-1-$AA97*PanelHeight+$AA97*WellsInPlate+(COLUMN()-9)*8,0,1,1)</f>
        <v xml:space="preserve"> </v>
      </c>
      <c r="M96" s="57" t="str">
        <f ca="1">OFFSET($Z$3,ROW()-StartRow-1-$AA97*PanelHeight+$AA97*WellsInPlate+(COLUMN()-9)*8,0,1,1)</f>
        <v xml:space="preserve"> </v>
      </c>
      <c r="N96" s="57" t="str">
        <f ca="1">OFFSET($Z$3,ROW()-StartRow-1-$AA97*PanelHeight+$AA97*WellsInPlate+(COLUMN()-9)*8,0,1,1)</f>
        <v xml:space="preserve"> </v>
      </c>
      <c r="O96" s="57" t="str">
        <f ca="1">OFFSET($Z$3,ROW()-StartRow-1-$AA97*PanelHeight+$AA97*WellsInPlate+(COLUMN()-9)*8,0,1,1)</f>
        <v xml:space="preserve"> </v>
      </c>
      <c r="P96" s="57" t="str">
        <f ca="1">OFFSET($Z$3,ROW()-StartRow-1-$AA97*PanelHeight+$AA97*WellsInPlate+(COLUMN()-9)*8,0,1,1)</f>
        <v xml:space="preserve"> </v>
      </c>
      <c r="Q96" s="57" t="str">
        <f ca="1">OFFSET($Z$3,ROW()-StartRow-1-$AA97*PanelHeight+$AA97*WellsInPlate+(COLUMN()-9)*8,0,1,1)</f>
        <v xml:space="preserve"> </v>
      </c>
      <c r="R96" s="57" t="str">
        <f ca="1">OFFSET($Z$3,ROW()-StartRow-1-$AA97*PanelHeight+$AA97*WellsInPlate+(COLUMN()-9)*8,0,1,1)</f>
        <v xml:space="preserve"> </v>
      </c>
      <c r="S96" s="57" t="str">
        <f ca="1">OFFSET($Z$3,ROW()-StartRow-1-$AA97*PanelHeight+$AA97*WellsInPlate+(COLUMN()-9)*8,0,1,1)</f>
        <v xml:space="preserve"> </v>
      </c>
      <c r="T96" s="58" t="str">
        <f ca="1">IF(COUNTIF(I96:S103," ")&lt;88,"leave empty","")</f>
        <v>leave empty</v>
      </c>
      <c r="Z96" s="108" t="str">
        <f>IF(LEN(INDEX($1:$1048576,ROW(),4))&gt;0,INDEX($1:$1048576,ROW(),4)," ")</f>
        <v xml:space="preserve"> </v>
      </c>
      <c r="AA96" s="108">
        <f t="shared" si="11"/>
        <v>7</v>
      </c>
      <c r="AB96" s="108">
        <f ca="1">COUNTBLANK(OFFSET(INDEX($2:$1048576,2,4),AA96*WellsInPlate,0,WellsInPlate,1))</f>
        <v>86</v>
      </c>
      <c r="AC96" s="108">
        <f t="shared" ca="1" si="12"/>
        <v>0</v>
      </c>
      <c r="AE96" s="108" t="b">
        <f>IF(COUNTBLANK(D96)=0,A96)</f>
        <v>0</v>
      </c>
    </row>
    <row r="97" spans="1:31" ht="12.75" x14ac:dyDescent="0.2">
      <c r="A97" s="94" t="str">
        <f>IF(D97="","",CONCATENATE('Address and samples info'!$B$8," #",'Samples 96'!C97))</f>
        <v/>
      </c>
      <c r="B97" s="95" t="s">
        <v>4</v>
      </c>
      <c r="C97" s="150">
        <v>2</v>
      </c>
      <c r="D97" s="5"/>
      <c r="E97" s="98">
        <v>0.01</v>
      </c>
      <c r="F97" s="53"/>
      <c r="G97" s="59"/>
      <c r="H97" s="104" t="str">
        <f ca="1">IF(AC98=1,"B","")</f>
        <v/>
      </c>
      <c r="I97" s="57" t="str">
        <f ca="1">OFFSET($Z$3,ROW()-StartRow-1-$AA98*PanelHeight+$AA98*WellsInPlate+(COLUMN()-9)*8,0,1,1)</f>
        <v xml:space="preserve"> </v>
      </c>
      <c r="J97" s="57" t="str">
        <f ca="1">OFFSET($Z$3,ROW()-StartRow-1-$AA98*PanelHeight+$AA98*WellsInPlate+(COLUMN()-9)*8,0,1,1)</f>
        <v xml:space="preserve"> </v>
      </c>
      <c r="K97" s="57" t="str">
        <f ca="1">OFFSET($Z$3,ROW()-StartRow-1-$AA98*PanelHeight+$AA98*WellsInPlate+(COLUMN()-9)*8,0,1,1)</f>
        <v xml:space="preserve"> </v>
      </c>
      <c r="L97" s="57" t="str">
        <f ca="1">OFFSET($Z$3,ROW()-StartRow-1-$AA98*PanelHeight+$AA98*WellsInPlate+(COLUMN()-9)*8,0,1,1)</f>
        <v xml:space="preserve"> </v>
      </c>
      <c r="M97" s="57" t="str">
        <f ca="1">OFFSET($Z$3,ROW()-StartRow-1-$AA98*PanelHeight+$AA98*WellsInPlate+(COLUMN()-9)*8,0,1,1)</f>
        <v xml:space="preserve"> </v>
      </c>
      <c r="N97" s="57" t="str">
        <f ca="1">OFFSET($Z$3,ROW()-StartRow-1-$AA98*PanelHeight+$AA98*WellsInPlate+(COLUMN()-9)*8,0,1,1)</f>
        <v xml:space="preserve"> </v>
      </c>
      <c r="O97" s="57" t="str">
        <f ca="1">OFFSET($Z$3,ROW()-StartRow-1-$AA98*PanelHeight+$AA98*WellsInPlate+(COLUMN()-9)*8,0,1,1)</f>
        <v xml:space="preserve"> </v>
      </c>
      <c r="P97" s="57" t="str">
        <f ca="1">OFFSET($Z$3,ROW()-StartRow-1-$AA98*PanelHeight+$AA98*WellsInPlate+(COLUMN()-9)*8,0,1,1)</f>
        <v xml:space="preserve"> </v>
      </c>
      <c r="Q97" s="57" t="str">
        <f ca="1">OFFSET($Z$3,ROW()-StartRow-1-$AA98*PanelHeight+$AA98*WellsInPlate+(COLUMN()-9)*8,0,1,1)</f>
        <v xml:space="preserve"> </v>
      </c>
      <c r="R97" s="57" t="str">
        <f ca="1">OFFSET($Z$3,ROW()-StartRow-1-$AA98*PanelHeight+$AA98*WellsInPlate+(COLUMN()-9)*8,0,1,1)</f>
        <v xml:space="preserve"> </v>
      </c>
      <c r="S97" s="57" t="str">
        <f ca="1">OFFSET($Z$3,ROW()-StartRow-1-$AA98*PanelHeight+$AA98*WellsInPlate+(COLUMN()-9)*8,0,1,1)</f>
        <v xml:space="preserve"> </v>
      </c>
      <c r="T97" s="57" t="str">
        <f ca="1">IF(T96="","","leave empty")</f>
        <v>leave empty</v>
      </c>
      <c r="Z97" s="108" t="str">
        <f>IF(LEN(INDEX($1:$1048576,ROW(),4))&gt;0,INDEX($1:$1048576,ROW(),4)," ")</f>
        <v xml:space="preserve"> </v>
      </c>
      <c r="AA97" s="108">
        <f t="shared" si="11"/>
        <v>7</v>
      </c>
      <c r="AB97" s="108">
        <f ca="1">COUNTBLANK(OFFSET(INDEX($2:$1048576,2,4),AA97*WellsInPlate,0,WellsInPlate,1))</f>
        <v>86</v>
      </c>
      <c r="AC97" s="108">
        <f t="shared" ca="1" si="12"/>
        <v>0</v>
      </c>
      <c r="AE97" s="108" t="b">
        <f>IF(COUNTBLANK(D97)=0,A97)</f>
        <v>0</v>
      </c>
    </row>
    <row r="98" spans="1:31" ht="12.75" x14ac:dyDescent="0.2">
      <c r="A98" s="94" t="str">
        <f>IF(D98="","",CONCATENATE('Address and samples info'!$B$8," #",'Samples 96'!C98))</f>
        <v/>
      </c>
      <c r="B98" s="95" t="s">
        <v>15</v>
      </c>
      <c r="C98" s="150">
        <v>2</v>
      </c>
      <c r="D98" s="5"/>
      <c r="E98" s="98">
        <v>0.01</v>
      </c>
      <c r="F98" s="53"/>
      <c r="G98" s="59"/>
      <c r="H98" s="104" t="str">
        <f ca="1">IF(AC99=1,"C","")</f>
        <v/>
      </c>
      <c r="I98" s="57" t="str">
        <f ca="1">OFFSET($Z$3,ROW()-StartRow-1-$AA99*PanelHeight+$AA99*WellsInPlate+(COLUMN()-9)*8,0,1,1)</f>
        <v xml:space="preserve"> </v>
      </c>
      <c r="J98" s="57" t="str">
        <f ca="1">OFFSET($Z$3,ROW()-StartRow-1-$AA99*PanelHeight+$AA99*WellsInPlate+(COLUMN()-9)*8,0,1,1)</f>
        <v xml:space="preserve"> </v>
      </c>
      <c r="K98" s="57" t="str">
        <f ca="1">OFFSET($Z$3,ROW()-StartRow-1-$AA99*PanelHeight+$AA99*WellsInPlate+(COLUMN()-9)*8,0,1,1)</f>
        <v xml:space="preserve"> </v>
      </c>
      <c r="L98" s="57" t="str">
        <f ca="1">OFFSET($Z$3,ROW()-StartRow-1-$AA99*PanelHeight+$AA99*WellsInPlate+(COLUMN()-9)*8,0,1,1)</f>
        <v xml:space="preserve"> </v>
      </c>
      <c r="M98" s="57" t="str">
        <f ca="1">OFFSET($Z$3,ROW()-StartRow-1-$AA99*PanelHeight+$AA99*WellsInPlate+(COLUMN()-9)*8,0,1,1)</f>
        <v xml:space="preserve"> </v>
      </c>
      <c r="N98" s="57" t="str">
        <f ca="1">OFFSET($Z$3,ROW()-StartRow-1-$AA99*PanelHeight+$AA99*WellsInPlate+(COLUMN()-9)*8,0,1,1)</f>
        <v xml:space="preserve"> </v>
      </c>
      <c r="O98" s="57" t="str">
        <f ca="1">OFFSET($Z$3,ROW()-StartRow-1-$AA99*PanelHeight+$AA99*WellsInPlate+(COLUMN()-9)*8,0,1,1)</f>
        <v xml:space="preserve"> </v>
      </c>
      <c r="P98" s="57" t="str">
        <f ca="1">OFFSET($Z$3,ROW()-StartRow-1-$AA99*PanelHeight+$AA99*WellsInPlate+(COLUMN()-9)*8,0,1,1)</f>
        <v xml:space="preserve"> </v>
      </c>
      <c r="Q98" s="57" t="str">
        <f ca="1">OFFSET($Z$3,ROW()-StartRow-1-$AA99*PanelHeight+$AA99*WellsInPlate+(COLUMN()-9)*8,0,1,1)</f>
        <v xml:space="preserve"> </v>
      </c>
      <c r="R98" s="57" t="str">
        <f ca="1">OFFSET($Z$3,ROW()-StartRow-1-$AA99*PanelHeight+$AA99*WellsInPlate+(COLUMN()-9)*8,0,1,1)</f>
        <v xml:space="preserve"> </v>
      </c>
      <c r="S98" s="57" t="str">
        <f ca="1">OFFSET($Z$3,ROW()-StartRow-1-$AA99*PanelHeight+$AA99*WellsInPlate+(COLUMN()-9)*8,0,1,1)</f>
        <v xml:space="preserve"> </v>
      </c>
      <c r="T98" s="57" t="str">
        <f t="shared" ref="T98:T103" ca="1" si="15">IF(T97="","","leave empty")</f>
        <v>leave empty</v>
      </c>
      <c r="Z98" s="108" t="str">
        <f>IF(LEN(INDEX($1:$1048576,ROW(),4))&gt;0,INDEX($1:$1048576,ROW(),4)," ")</f>
        <v xml:space="preserve"> </v>
      </c>
      <c r="AA98" s="108">
        <f t="shared" si="11"/>
        <v>7</v>
      </c>
      <c r="AB98" s="108">
        <f ca="1">COUNTBLANK(OFFSET(INDEX($2:$1048576,2,4),AA98*WellsInPlate,0,WellsInPlate,1))</f>
        <v>86</v>
      </c>
      <c r="AC98" s="108">
        <f t="shared" ca="1" si="12"/>
        <v>0</v>
      </c>
      <c r="AE98" s="108" t="b">
        <f>IF(COUNTBLANK(D98)=0,A98)</f>
        <v>0</v>
      </c>
    </row>
    <row r="99" spans="1:31" ht="12.75" x14ac:dyDescent="0.2">
      <c r="A99" s="94" t="str">
        <f>IF(D99="","",CONCATENATE('Address and samples info'!$B$8," #",'Samples 96'!C99))</f>
        <v/>
      </c>
      <c r="B99" s="95" t="s">
        <v>26</v>
      </c>
      <c r="C99" s="150">
        <v>2</v>
      </c>
      <c r="D99" s="5"/>
      <c r="E99" s="98">
        <v>0.01</v>
      </c>
      <c r="F99" s="53"/>
      <c r="G99" s="59"/>
      <c r="H99" s="104" t="str">
        <f ca="1">IF(AC100=1,"D","")</f>
        <v/>
      </c>
      <c r="I99" s="57" t="str">
        <f ca="1">OFFSET($Z$3,ROW()-StartRow-1-$AA100*PanelHeight+$AA100*WellsInPlate+(COLUMN()-9)*8,0,1,1)</f>
        <v xml:space="preserve"> </v>
      </c>
      <c r="J99" s="57" t="str">
        <f ca="1">OFFSET($Z$3,ROW()-StartRow-1-$AA100*PanelHeight+$AA100*WellsInPlate+(COLUMN()-9)*8,0,1,1)</f>
        <v xml:space="preserve"> </v>
      </c>
      <c r="K99" s="57" t="str">
        <f ca="1">OFFSET($Z$3,ROW()-StartRow-1-$AA100*PanelHeight+$AA100*WellsInPlate+(COLUMN()-9)*8,0,1,1)</f>
        <v xml:space="preserve"> </v>
      </c>
      <c r="L99" s="57" t="str">
        <f ca="1">OFFSET($Z$3,ROW()-StartRow-1-$AA100*PanelHeight+$AA100*WellsInPlate+(COLUMN()-9)*8,0,1,1)</f>
        <v xml:space="preserve"> </v>
      </c>
      <c r="M99" s="57" t="str">
        <f ca="1">OFFSET($Z$3,ROW()-StartRow-1-$AA100*PanelHeight+$AA100*WellsInPlate+(COLUMN()-9)*8,0,1,1)</f>
        <v xml:space="preserve"> </v>
      </c>
      <c r="N99" s="57" t="str">
        <f ca="1">OFFSET($Z$3,ROW()-StartRow-1-$AA100*PanelHeight+$AA100*WellsInPlate+(COLUMN()-9)*8,0,1,1)</f>
        <v xml:space="preserve"> </v>
      </c>
      <c r="O99" s="57" t="str">
        <f ca="1">OFFSET($Z$3,ROW()-StartRow-1-$AA100*PanelHeight+$AA100*WellsInPlate+(COLUMN()-9)*8,0,1,1)</f>
        <v xml:space="preserve"> </v>
      </c>
      <c r="P99" s="57" t="str">
        <f ca="1">OFFSET($Z$3,ROW()-StartRow-1-$AA100*PanelHeight+$AA100*WellsInPlate+(COLUMN()-9)*8,0,1,1)</f>
        <v xml:space="preserve"> </v>
      </c>
      <c r="Q99" s="57" t="str">
        <f ca="1">OFFSET($Z$3,ROW()-StartRow-1-$AA100*PanelHeight+$AA100*WellsInPlate+(COLUMN()-9)*8,0,1,1)</f>
        <v xml:space="preserve"> </v>
      </c>
      <c r="R99" s="57" t="str">
        <f ca="1">OFFSET($Z$3,ROW()-StartRow-1-$AA100*PanelHeight+$AA100*WellsInPlate+(COLUMN()-9)*8,0,1,1)</f>
        <v xml:space="preserve"> </v>
      </c>
      <c r="S99" s="57" t="str">
        <f ca="1">OFFSET($Z$3,ROW()-StartRow-1-$AA100*PanelHeight+$AA100*WellsInPlate+(COLUMN()-9)*8,0,1,1)</f>
        <v xml:space="preserve"> </v>
      </c>
      <c r="T99" s="57" t="str">
        <f t="shared" ca="1" si="15"/>
        <v>leave empty</v>
      </c>
      <c r="Z99" s="108" t="str">
        <f>IF(LEN(INDEX($1:$1048576,ROW(),4))&gt;0,INDEX($1:$1048576,ROW(),4)," ")</f>
        <v xml:space="preserve"> </v>
      </c>
      <c r="AA99" s="108">
        <f t="shared" si="11"/>
        <v>7</v>
      </c>
      <c r="AB99" s="108">
        <f ca="1">COUNTBLANK(OFFSET(INDEX($2:$1048576,2,4),AA99*WellsInPlate,0,WellsInPlate,1))</f>
        <v>86</v>
      </c>
      <c r="AC99" s="108">
        <f t="shared" ca="1" si="12"/>
        <v>0</v>
      </c>
      <c r="AE99" s="108" t="b">
        <f>IF(COUNTBLANK(D99)=0,A99)</f>
        <v>0</v>
      </c>
    </row>
    <row r="100" spans="1:31" ht="12.75" x14ac:dyDescent="0.2">
      <c r="A100" s="94" t="str">
        <f>IF(D100="","",CONCATENATE('Address and samples info'!$B$8," #",'Samples 96'!C100))</f>
        <v/>
      </c>
      <c r="B100" s="95" t="s">
        <v>37</v>
      </c>
      <c r="C100" s="150">
        <v>2</v>
      </c>
      <c r="D100" s="5"/>
      <c r="E100" s="98">
        <v>0.01</v>
      </c>
      <c r="F100" s="53"/>
      <c r="G100" s="59"/>
      <c r="H100" s="104" t="str">
        <f ca="1">IF(AC101=1,"E","")</f>
        <v/>
      </c>
      <c r="I100" s="57" t="str">
        <f ca="1">OFFSET($Z$3,ROW()-StartRow-1-$AA101*PanelHeight+$AA101*WellsInPlate+(COLUMN()-9)*8,0,1,1)</f>
        <v xml:space="preserve"> </v>
      </c>
      <c r="J100" s="57" t="str">
        <f ca="1">OFFSET($Z$3,ROW()-StartRow-1-$AA101*PanelHeight+$AA101*WellsInPlate+(COLUMN()-9)*8,0,1,1)</f>
        <v xml:space="preserve"> </v>
      </c>
      <c r="K100" s="57" t="str">
        <f ca="1">OFFSET($Z$3,ROW()-StartRow-1-$AA101*PanelHeight+$AA101*WellsInPlate+(COLUMN()-9)*8,0,1,1)</f>
        <v xml:space="preserve"> </v>
      </c>
      <c r="L100" s="57" t="str">
        <f ca="1">OFFSET($Z$3,ROW()-StartRow-1-$AA101*PanelHeight+$AA101*WellsInPlate+(COLUMN()-9)*8,0,1,1)</f>
        <v xml:space="preserve"> </v>
      </c>
      <c r="M100" s="57" t="str">
        <f ca="1">OFFSET($Z$3,ROW()-StartRow-1-$AA101*PanelHeight+$AA101*WellsInPlate+(COLUMN()-9)*8,0,1,1)</f>
        <v xml:space="preserve"> </v>
      </c>
      <c r="N100" s="57" t="str">
        <f ca="1">OFFSET($Z$3,ROW()-StartRow-1-$AA101*PanelHeight+$AA101*WellsInPlate+(COLUMN()-9)*8,0,1,1)</f>
        <v xml:space="preserve"> </v>
      </c>
      <c r="O100" s="57" t="str">
        <f ca="1">OFFSET($Z$3,ROW()-StartRow-1-$AA101*PanelHeight+$AA101*WellsInPlate+(COLUMN()-9)*8,0,1,1)</f>
        <v xml:space="preserve"> </v>
      </c>
      <c r="P100" s="57" t="str">
        <f ca="1">OFFSET($Z$3,ROW()-StartRow-1-$AA101*PanelHeight+$AA101*WellsInPlate+(COLUMN()-9)*8,0,1,1)</f>
        <v xml:space="preserve"> </v>
      </c>
      <c r="Q100" s="57" t="str">
        <f ca="1">OFFSET($Z$3,ROW()-StartRow-1-$AA101*PanelHeight+$AA101*WellsInPlate+(COLUMN()-9)*8,0,1,1)</f>
        <v xml:space="preserve"> </v>
      </c>
      <c r="R100" s="57" t="str">
        <f ca="1">OFFSET($Z$3,ROW()-StartRow-1-$AA101*PanelHeight+$AA101*WellsInPlate+(COLUMN()-9)*8,0,1,1)</f>
        <v xml:space="preserve"> </v>
      </c>
      <c r="S100" s="57" t="str">
        <f ca="1">OFFSET($Z$3,ROW()-StartRow-1-$AA101*PanelHeight+$AA101*WellsInPlate+(COLUMN()-9)*8,0,1,1)</f>
        <v xml:space="preserve"> </v>
      </c>
      <c r="T100" s="57" t="str">
        <f t="shared" ca="1" si="15"/>
        <v>leave empty</v>
      </c>
      <c r="Z100" s="108" t="str">
        <f>IF(LEN(INDEX($1:$1048576,ROW(),4))&gt;0,INDEX($1:$1048576,ROW(),4)," ")</f>
        <v xml:space="preserve"> </v>
      </c>
      <c r="AA100" s="108">
        <f t="shared" si="11"/>
        <v>7</v>
      </c>
      <c r="AB100" s="108">
        <f ca="1">COUNTBLANK(OFFSET(INDEX($2:$1048576,2,4),AA100*WellsInPlate,0,WellsInPlate,1))</f>
        <v>86</v>
      </c>
      <c r="AC100" s="108">
        <f t="shared" ca="1" si="12"/>
        <v>0</v>
      </c>
      <c r="AE100" s="108" t="b">
        <f>IF(COUNTBLANK(D100)=0,A100)</f>
        <v>0</v>
      </c>
    </row>
    <row r="101" spans="1:31" ht="12.75" x14ac:dyDescent="0.2">
      <c r="A101" s="94" t="str">
        <f>IF(D101="","",CONCATENATE('Address and samples info'!$B$8," #",'Samples 96'!C101))</f>
        <v/>
      </c>
      <c r="B101" s="95" t="s">
        <v>48</v>
      </c>
      <c r="C101" s="150">
        <v>2</v>
      </c>
      <c r="D101" s="5"/>
      <c r="E101" s="98">
        <v>0.01</v>
      </c>
      <c r="F101" s="53"/>
      <c r="G101" s="59"/>
      <c r="H101" s="104" t="str">
        <f ca="1">IF(AC102=1,"F","")</f>
        <v/>
      </c>
      <c r="I101" s="57" t="str">
        <f ca="1">OFFSET($Z$3,ROW()-StartRow-1-$AA102*PanelHeight+$AA102*WellsInPlate+(COLUMN()-9)*8,0,1,1)</f>
        <v xml:space="preserve"> </v>
      </c>
      <c r="J101" s="57" t="str">
        <f ca="1">OFFSET($Z$3,ROW()-StartRow-1-$AA102*PanelHeight+$AA102*WellsInPlate+(COLUMN()-9)*8,0,1,1)</f>
        <v xml:space="preserve"> </v>
      </c>
      <c r="K101" s="57" t="str">
        <f ca="1">OFFSET($Z$3,ROW()-StartRow-1-$AA102*PanelHeight+$AA102*WellsInPlate+(COLUMN()-9)*8,0,1,1)</f>
        <v xml:space="preserve"> </v>
      </c>
      <c r="L101" s="57" t="str">
        <f ca="1">OFFSET($Z$3,ROW()-StartRow-1-$AA102*PanelHeight+$AA102*WellsInPlate+(COLUMN()-9)*8,0,1,1)</f>
        <v xml:space="preserve"> </v>
      </c>
      <c r="M101" s="57" t="str">
        <f ca="1">OFFSET($Z$3,ROW()-StartRow-1-$AA102*PanelHeight+$AA102*WellsInPlate+(COLUMN()-9)*8,0,1,1)</f>
        <v xml:space="preserve"> </v>
      </c>
      <c r="N101" s="57" t="str">
        <f ca="1">OFFSET($Z$3,ROW()-StartRow-1-$AA102*PanelHeight+$AA102*WellsInPlate+(COLUMN()-9)*8,0,1,1)</f>
        <v xml:space="preserve"> </v>
      </c>
      <c r="O101" s="57" t="str">
        <f ca="1">OFFSET($Z$3,ROW()-StartRow-1-$AA102*PanelHeight+$AA102*WellsInPlate+(COLUMN()-9)*8,0,1,1)</f>
        <v xml:space="preserve"> </v>
      </c>
      <c r="P101" s="57" t="str">
        <f ca="1">OFFSET($Z$3,ROW()-StartRow-1-$AA102*PanelHeight+$AA102*WellsInPlate+(COLUMN()-9)*8,0,1,1)</f>
        <v xml:space="preserve"> </v>
      </c>
      <c r="Q101" s="57" t="str">
        <f ca="1">OFFSET($Z$3,ROW()-StartRow-1-$AA102*PanelHeight+$AA102*WellsInPlate+(COLUMN()-9)*8,0,1,1)</f>
        <v xml:space="preserve"> </v>
      </c>
      <c r="R101" s="57" t="str">
        <f ca="1">OFFSET($Z$3,ROW()-StartRow-1-$AA102*PanelHeight+$AA102*WellsInPlate+(COLUMN()-9)*8,0,1,1)</f>
        <v xml:space="preserve"> </v>
      </c>
      <c r="S101" s="57" t="str">
        <f ca="1">OFFSET($Z$3,ROW()-StartRow-1-$AA102*PanelHeight+$AA102*WellsInPlate+(COLUMN()-9)*8,0,1,1)</f>
        <v xml:space="preserve"> </v>
      </c>
      <c r="T101" s="57" t="str">
        <f t="shared" ca="1" si="15"/>
        <v>leave empty</v>
      </c>
      <c r="Z101" s="108" t="str">
        <f>IF(LEN(INDEX($1:$1048576,ROW(),4))&gt;0,INDEX($1:$1048576,ROW(),4)," ")</f>
        <v xml:space="preserve"> </v>
      </c>
      <c r="AA101" s="108">
        <f t="shared" si="11"/>
        <v>7</v>
      </c>
      <c r="AB101" s="108">
        <f ca="1">COUNTBLANK(OFFSET(INDEX($2:$1048576,2,4),AA101*WellsInPlate,0,WellsInPlate,1))</f>
        <v>86</v>
      </c>
      <c r="AC101" s="108">
        <f t="shared" ca="1" si="12"/>
        <v>0</v>
      </c>
      <c r="AE101" s="108" t="b">
        <f>IF(COUNTBLANK(D101)=0,A101)</f>
        <v>0</v>
      </c>
    </row>
    <row r="102" spans="1:31" ht="12.75" x14ac:dyDescent="0.2">
      <c r="A102" s="94" t="str">
        <f>IF(D102="","",CONCATENATE('Address and samples info'!$B$8," #",'Samples 96'!C102))</f>
        <v/>
      </c>
      <c r="B102" s="95" t="s">
        <v>59</v>
      </c>
      <c r="C102" s="150">
        <v>2</v>
      </c>
      <c r="D102" s="5"/>
      <c r="E102" s="98">
        <v>0.01</v>
      </c>
      <c r="F102" s="53"/>
      <c r="G102" s="59"/>
      <c r="H102" s="104" t="str">
        <f ca="1">IF(AC103=1,"G","")</f>
        <v/>
      </c>
      <c r="I102" s="57" t="str">
        <f ca="1">OFFSET($Z$3,ROW()-StartRow-1-$AA103*PanelHeight+$AA103*WellsInPlate+(COLUMN()-9)*8,0,1,1)</f>
        <v xml:space="preserve"> </v>
      </c>
      <c r="J102" s="57" t="str">
        <f ca="1">OFFSET($Z$3,ROW()-StartRow-1-$AA103*PanelHeight+$AA103*WellsInPlate+(COLUMN()-9)*8,0,1,1)</f>
        <v xml:space="preserve"> </v>
      </c>
      <c r="K102" s="57" t="str">
        <f ca="1">OFFSET($Z$3,ROW()-StartRow-1-$AA103*PanelHeight+$AA103*WellsInPlate+(COLUMN()-9)*8,0,1,1)</f>
        <v xml:space="preserve"> </v>
      </c>
      <c r="L102" s="57" t="str">
        <f ca="1">OFFSET($Z$3,ROW()-StartRow-1-$AA103*PanelHeight+$AA103*WellsInPlate+(COLUMN()-9)*8,0,1,1)</f>
        <v xml:space="preserve"> </v>
      </c>
      <c r="M102" s="57" t="str">
        <f ca="1">OFFSET($Z$3,ROW()-StartRow-1-$AA103*PanelHeight+$AA103*WellsInPlate+(COLUMN()-9)*8,0,1,1)</f>
        <v xml:space="preserve"> </v>
      </c>
      <c r="N102" s="57" t="str">
        <f ca="1">OFFSET($Z$3,ROW()-StartRow-1-$AA103*PanelHeight+$AA103*WellsInPlate+(COLUMN()-9)*8,0,1,1)</f>
        <v xml:space="preserve"> </v>
      </c>
      <c r="O102" s="57" t="str">
        <f ca="1">OFFSET($Z$3,ROW()-StartRow-1-$AA103*PanelHeight+$AA103*WellsInPlate+(COLUMN()-9)*8,0,1,1)</f>
        <v xml:space="preserve"> </v>
      </c>
      <c r="P102" s="57" t="str">
        <f ca="1">OFFSET($Z$3,ROW()-StartRow-1-$AA103*PanelHeight+$AA103*WellsInPlate+(COLUMN()-9)*8,0,1,1)</f>
        <v xml:space="preserve"> </v>
      </c>
      <c r="Q102" s="57" t="str">
        <f ca="1">OFFSET($Z$3,ROW()-StartRow-1-$AA103*PanelHeight+$AA103*WellsInPlate+(COLUMN()-9)*8,0,1,1)</f>
        <v xml:space="preserve"> </v>
      </c>
      <c r="R102" s="57" t="str">
        <f ca="1">OFFSET($Z$3,ROW()-StartRow-1-$AA103*PanelHeight+$AA103*WellsInPlate+(COLUMN()-9)*8,0,1,1)</f>
        <v xml:space="preserve"> </v>
      </c>
      <c r="S102" s="57" t="str">
        <f ca="1">IF(S101="","","leave empty")</f>
        <v>leave empty</v>
      </c>
      <c r="T102" s="57" t="str">
        <f t="shared" ca="1" si="15"/>
        <v>leave empty</v>
      </c>
      <c r="Z102" s="108" t="str">
        <f>IF(LEN(INDEX($1:$1048576,ROW(),4))&gt;0,INDEX($1:$1048576,ROW(),4)," ")</f>
        <v xml:space="preserve"> </v>
      </c>
      <c r="AA102" s="108">
        <f t="shared" ref="AA102:AA132" si="16">CEILING((ROW()-StartRow+1)/PanelHeight,1)-1</f>
        <v>7</v>
      </c>
      <c r="AB102" s="108">
        <f ca="1">COUNTBLANK(OFFSET(INDEX($2:$1048576,2,4),AA102*WellsInPlate,0,WellsInPlate,1))</f>
        <v>86</v>
      </c>
      <c r="AC102" s="108">
        <f t="shared" ref="AC102:AC132" ca="1" si="17">IF(AB102=WellsInPlate,0,1)</f>
        <v>0</v>
      </c>
      <c r="AE102" s="108" t="b">
        <f>IF(COUNTBLANK(D102)=0,A102)</f>
        <v>0</v>
      </c>
    </row>
    <row r="103" spans="1:31" ht="12.75" x14ac:dyDescent="0.2">
      <c r="A103" s="94" t="str">
        <f>IF(D103="","",CONCATENATE('Address and samples info'!$B$8," #",'Samples 96'!C103))</f>
        <v/>
      </c>
      <c r="B103" s="95" t="s">
        <v>70</v>
      </c>
      <c r="C103" s="150">
        <v>2</v>
      </c>
      <c r="D103" s="5"/>
      <c r="E103" s="98">
        <v>0.01</v>
      </c>
      <c r="F103" s="53"/>
      <c r="G103" s="59"/>
      <c r="H103" s="104" t="str">
        <f ca="1">IF(AC104=1,"H","")</f>
        <v/>
      </c>
      <c r="I103" s="57" t="str">
        <f ca="1">OFFSET($Z$3,ROW()-StartRow-1-$AA104*PanelHeight+$AA104*WellsInPlate+(COLUMN()-9)*8,0,1,1)</f>
        <v xml:space="preserve"> </v>
      </c>
      <c r="J103" s="57" t="str">
        <f ca="1">OFFSET($Z$3,ROW()-StartRow-1-$AA104*PanelHeight+$AA104*WellsInPlate+(COLUMN()-9)*8,0,1,1)</f>
        <v xml:space="preserve"> </v>
      </c>
      <c r="K103" s="57" t="str">
        <f ca="1">OFFSET($Z$3,ROW()-StartRow-1-$AA104*PanelHeight+$AA104*WellsInPlate+(COLUMN()-9)*8,0,1,1)</f>
        <v xml:space="preserve"> </v>
      </c>
      <c r="L103" s="57" t="str">
        <f ca="1">OFFSET($Z$3,ROW()-StartRow-1-$AA104*PanelHeight+$AA104*WellsInPlate+(COLUMN()-9)*8,0,1,1)</f>
        <v xml:space="preserve"> </v>
      </c>
      <c r="M103" s="57" t="str">
        <f ca="1">OFFSET($Z$3,ROW()-StartRow-1-$AA104*PanelHeight+$AA104*WellsInPlate+(COLUMN()-9)*8,0,1,1)</f>
        <v xml:space="preserve"> </v>
      </c>
      <c r="N103" s="57" t="str">
        <f ca="1">OFFSET($Z$3,ROW()-StartRow-1-$AA104*PanelHeight+$AA104*WellsInPlate+(COLUMN()-9)*8,0,1,1)</f>
        <v xml:space="preserve"> </v>
      </c>
      <c r="O103" s="57" t="str">
        <f ca="1">OFFSET($Z$3,ROW()-StartRow-1-$AA104*PanelHeight+$AA104*WellsInPlate+(COLUMN()-9)*8,0,1,1)</f>
        <v xml:space="preserve"> </v>
      </c>
      <c r="P103" s="57" t="str">
        <f ca="1">OFFSET($Z$3,ROW()-StartRow-1-$AA104*PanelHeight+$AA104*WellsInPlate+(COLUMN()-9)*8,0,1,1)</f>
        <v xml:space="preserve"> </v>
      </c>
      <c r="Q103" s="57" t="str">
        <f ca="1">OFFSET($Z$3,ROW()-StartRow-1-$AA104*PanelHeight+$AA104*WellsInPlate+(COLUMN()-9)*8,0,1,1)</f>
        <v xml:space="preserve"> </v>
      </c>
      <c r="R103" s="57" t="str">
        <f ca="1">OFFSET($Z$3,ROW()-StartRow-1-$AA104*PanelHeight+$AA104*WellsInPlate+(COLUMN()-9)*8,0,1,1)</f>
        <v xml:space="preserve"> </v>
      </c>
      <c r="S103" s="57" t="str">
        <f ca="1">IF(S102="","","leave empty")</f>
        <v>leave empty</v>
      </c>
      <c r="T103" s="57" t="str">
        <f t="shared" ca="1" si="15"/>
        <v>leave empty</v>
      </c>
      <c r="Z103" s="108" t="str">
        <f>IF(LEN(INDEX($1:$1048576,ROW(),4))&gt;0,INDEX($1:$1048576,ROW(),4)," ")</f>
        <v xml:space="preserve"> </v>
      </c>
      <c r="AA103" s="108">
        <f t="shared" si="16"/>
        <v>7</v>
      </c>
      <c r="AB103" s="108">
        <f ca="1">COUNTBLANK(OFFSET(INDEX($2:$1048576,2,4),AA103*WellsInPlate,0,WellsInPlate,1))</f>
        <v>86</v>
      </c>
      <c r="AC103" s="108">
        <f t="shared" ca="1" si="17"/>
        <v>0</v>
      </c>
      <c r="AE103" s="108" t="b">
        <f>IF(COUNTBLANK(D103)=0,A103)</f>
        <v>0</v>
      </c>
    </row>
    <row r="104" spans="1:31" ht="12.75" x14ac:dyDescent="0.2">
      <c r="A104" s="94" t="str">
        <f>IF(D104="","",CONCATENATE('Address and samples info'!$B$8," #",'Samples 96'!C104))</f>
        <v/>
      </c>
      <c r="B104" s="95" t="s">
        <v>80</v>
      </c>
      <c r="C104" s="150">
        <v>2</v>
      </c>
      <c r="D104" s="5"/>
      <c r="E104" s="98">
        <v>0.01</v>
      </c>
      <c r="F104" s="53"/>
      <c r="G104" s="59"/>
      <c r="Z104" s="108" t="str">
        <f>IF(LEN(INDEX($1:$1048576,ROW(),4))&gt;0,INDEX($1:$1048576,ROW(),4)," ")</f>
        <v xml:space="preserve"> </v>
      </c>
      <c r="AA104" s="108">
        <f t="shared" si="16"/>
        <v>7</v>
      </c>
      <c r="AB104" s="108">
        <f ca="1">COUNTBLANK(OFFSET(INDEX($2:$1048576,2,4),AA104*WellsInPlate,0,WellsInPlate,1))</f>
        <v>86</v>
      </c>
      <c r="AC104" s="108">
        <f t="shared" ca="1" si="17"/>
        <v>0</v>
      </c>
      <c r="AE104" s="108" t="b">
        <f>IF(COUNTBLANK(D104)=0,A104)</f>
        <v>0</v>
      </c>
    </row>
    <row r="105" spans="1:31" ht="12.75" x14ac:dyDescent="0.2">
      <c r="A105" s="94" t="str">
        <f>IF(D105="","",CONCATENATE('Address and samples info'!$B$8," #",'Samples 96'!C105))</f>
        <v/>
      </c>
      <c r="B105" s="95" t="s">
        <v>5</v>
      </c>
      <c r="C105" s="150">
        <v>2</v>
      </c>
      <c r="D105" s="5"/>
      <c r="E105" s="98">
        <v>0.01</v>
      </c>
      <c r="F105" s="53"/>
      <c r="G105" s="59"/>
      <c r="Z105" s="108" t="str">
        <f>IF(LEN(INDEX($1:$1048576,ROW(),4))&gt;0,INDEX($1:$1048576,ROW(),4)," ")</f>
        <v xml:space="preserve"> </v>
      </c>
      <c r="AA105" s="108">
        <f t="shared" si="16"/>
        <v>7</v>
      </c>
      <c r="AB105" s="108">
        <f ca="1">COUNTBLANK(OFFSET(INDEX($2:$1048576,2,4),AA105*WellsInPlate,0,WellsInPlate,1))</f>
        <v>86</v>
      </c>
      <c r="AC105" s="108">
        <f t="shared" ca="1" si="17"/>
        <v>0</v>
      </c>
      <c r="AE105" s="108" t="b">
        <f>IF(COUNTBLANK(D105)=0,A105)</f>
        <v>0</v>
      </c>
    </row>
    <row r="106" spans="1:31" ht="12.75" x14ac:dyDescent="0.2">
      <c r="A106" s="94" t="str">
        <f>IF(D106="","",CONCATENATE('Address and samples info'!$B$8," #",'Samples 96'!C106))</f>
        <v/>
      </c>
      <c r="B106" s="95" t="s">
        <v>16</v>
      </c>
      <c r="C106" s="150">
        <v>2</v>
      </c>
      <c r="D106" s="5"/>
      <c r="E106" s="98">
        <v>0.01</v>
      </c>
      <c r="F106" s="53"/>
      <c r="G106" s="59"/>
      <c r="Z106" s="108" t="str">
        <f>IF(LEN(INDEX($1:$1048576,ROW(),4))&gt;0,INDEX($1:$1048576,ROW(),4)," ")</f>
        <v xml:space="preserve"> </v>
      </c>
      <c r="AA106" s="108">
        <f t="shared" si="16"/>
        <v>7</v>
      </c>
      <c r="AB106" s="108">
        <f ca="1">COUNTBLANK(OFFSET(INDEX($2:$1048576,2,4),AA106*WellsInPlate,0,WellsInPlate,1))</f>
        <v>86</v>
      </c>
      <c r="AC106" s="108">
        <f t="shared" ca="1" si="17"/>
        <v>0</v>
      </c>
      <c r="AE106" s="108" t="b">
        <f>IF(COUNTBLANK(D106)=0,A106)</f>
        <v>0</v>
      </c>
    </row>
    <row r="107" spans="1:31" ht="12.75" x14ac:dyDescent="0.2">
      <c r="A107" s="94" t="str">
        <f>IF(D107="","",CONCATENATE('Address and samples info'!$B$8," #",'Samples 96'!C107))</f>
        <v/>
      </c>
      <c r="B107" s="95" t="s">
        <v>27</v>
      </c>
      <c r="C107" s="150">
        <v>2</v>
      </c>
      <c r="D107" s="5"/>
      <c r="E107" s="98">
        <v>0.01</v>
      </c>
      <c r="F107" s="53"/>
      <c r="G107" s="59"/>
      <c r="I107" s="55" t="str">
        <f ca="1">IF(AC109=1,"Plate "&amp;TEXT(AA109+1,"0"),"")</f>
        <v/>
      </c>
      <c r="Z107" s="108" t="str">
        <f>IF(LEN(INDEX($1:$1048576,ROW(),4))&gt;0,INDEX($1:$1048576,ROW(),4)," ")</f>
        <v xml:space="preserve"> </v>
      </c>
      <c r="AA107" s="108">
        <f t="shared" si="16"/>
        <v>7</v>
      </c>
      <c r="AB107" s="108">
        <f ca="1">COUNTBLANK(OFFSET(INDEX($2:$1048576,2,4),AA107*WellsInPlate,0,WellsInPlate,1))</f>
        <v>86</v>
      </c>
      <c r="AC107" s="108">
        <f t="shared" ca="1" si="17"/>
        <v>0</v>
      </c>
      <c r="AE107" s="108" t="b">
        <f>IF(COUNTBLANK(D107)=0,A107)</f>
        <v>0</v>
      </c>
    </row>
    <row r="108" spans="1:31" ht="12.75" x14ac:dyDescent="0.2">
      <c r="A108" s="94" t="str">
        <f>IF(D108="","",CONCATENATE('Address and samples info'!$B$8," #",'Samples 96'!C108))</f>
        <v/>
      </c>
      <c r="B108" s="95" t="s">
        <v>38</v>
      </c>
      <c r="C108" s="150">
        <v>2</v>
      </c>
      <c r="D108" s="5"/>
      <c r="E108" s="98">
        <v>0.01</v>
      </c>
      <c r="F108" s="53"/>
      <c r="G108" s="59"/>
      <c r="H108" s="106"/>
      <c r="I108" s="56" t="str">
        <f ca="1">IF($AC109=1,"1","")</f>
        <v/>
      </c>
      <c r="J108" s="56" t="str">
        <f ca="1">IF($AC109=1,"2","")</f>
        <v/>
      </c>
      <c r="K108" s="56" t="str">
        <f ca="1">IF($AC109=1,"3","")</f>
        <v/>
      </c>
      <c r="L108" s="56" t="str">
        <f ca="1">IF($AC109=1,"4","")</f>
        <v/>
      </c>
      <c r="M108" s="56" t="str">
        <f ca="1">IF($AC109=1,"5","")</f>
        <v/>
      </c>
      <c r="N108" s="56" t="str">
        <f ca="1">IF($AC109=1,"6","")</f>
        <v/>
      </c>
      <c r="O108" s="56" t="str">
        <f ca="1">IF($AC109=1,"7","")</f>
        <v/>
      </c>
      <c r="P108" s="56" t="str">
        <f ca="1">IF($AC109=1,"8","")</f>
        <v/>
      </c>
      <c r="Q108" s="56" t="str">
        <f ca="1">IF($AC109=1,"9","")</f>
        <v/>
      </c>
      <c r="R108" s="56" t="str">
        <f ca="1">IF($AC109=1,"10","")</f>
        <v/>
      </c>
      <c r="S108" s="56" t="str">
        <f ca="1">IF($AC109=1,"11","")</f>
        <v/>
      </c>
      <c r="T108" s="56" t="str">
        <f ca="1">IF($AC109=1,"12","")</f>
        <v/>
      </c>
      <c r="Z108" s="108" t="str">
        <f>IF(LEN(INDEX($1:$1048576,ROW(),4))&gt;0,INDEX($1:$1048576,ROW(),4)," ")</f>
        <v xml:space="preserve"> </v>
      </c>
      <c r="AA108" s="108">
        <f t="shared" si="16"/>
        <v>8</v>
      </c>
      <c r="AB108" s="108">
        <f ca="1">COUNTBLANK(OFFSET(INDEX($2:$1048576,2,4),AA108*WellsInPlate,0,WellsInPlate,1))</f>
        <v>86</v>
      </c>
      <c r="AC108" s="108">
        <f t="shared" ca="1" si="17"/>
        <v>0</v>
      </c>
      <c r="AE108" s="108" t="b">
        <f>IF(COUNTBLANK(D108)=0,A108)</f>
        <v>0</v>
      </c>
    </row>
    <row r="109" spans="1:31" ht="12.75" x14ac:dyDescent="0.2">
      <c r="A109" s="94" t="str">
        <f>IF(D109="","",CONCATENATE('Address and samples info'!$B$8," #",'Samples 96'!C109))</f>
        <v/>
      </c>
      <c r="B109" s="95" t="s">
        <v>49</v>
      </c>
      <c r="C109" s="150">
        <v>2</v>
      </c>
      <c r="D109" s="5"/>
      <c r="E109" s="98">
        <v>0.01</v>
      </c>
      <c r="F109" s="53"/>
      <c r="G109" s="59"/>
      <c r="H109" s="104" t="str">
        <f ca="1">IF(AC110=1,"A","")</f>
        <v/>
      </c>
      <c r="I109" s="57" t="str">
        <f ca="1">OFFSET($Z$3,ROW()-StartRow-1-$AA110*PanelHeight+$AA110*WellsInPlate+(COLUMN()-9)*8,0,1,1)</f>
        <v xml:space="preserve"> </v>
      </c>
      <c r="J109" s="57" t="str">
        <f ca="1">OFFSET($Z$3,ROW()-StartRow-1-$AA110*PanelHeight+$AA110*WellsInPlate+(COLUMN()-9)*8,0,1,1)</f>
        <v xml:space="preserve"> </v>
      </c>
      <c r="K109" s="57" t="str">
        <f ca="1">OFFSET($Z$3,ROW()-StartRow-1-$AA110*PanelHeight+$AA110*WellsInPlate+(COLUMN()-9)*8,0,1,1)</f>
        <v xml:space="preserve"> </v>
      </c>
      <c r="L109" s="57" t="str">
        <f ca="1">OFFSET($Z$3,ROW()-StartRow-1-$AA110*PanelHeight+$AA110*WellsInPlate+(COLUMN()-9)*8,0,1,1)</f>
        <v xml:space="preserve"> </v>
      </c>
      <c r="M109" s="57" t="str">
        <f ca="1">OFFSET($Z$3,ROW()-StartRow-1-$AA110*PanelHeight+$AA110*WellsInPlate+(COLUMN()-9)*8,0,1,1)</f>
        <v xml:space="preserve"> </v>
      </c>
      <c r="N109" s="57" t="str">
        <f ca="1">OFFSET($Z$3,ROW()-StartRow-1-$AA110*PanelHeight+$AA110*WellsInPlate+(COLUMN()-9)*8,0,1,1)</f>
        <v xml:space="preserve"> </v>
      </c>
      <c r="O109" s="57" t="str">
        <f ca="1">OFFSET($Z$3,ROW()-StartRow-1-$AA110*PanelHeight+$AA110*WellsInPlate+(COLUMN()-9)*8,0,1,1)</f>
        <v xml:space="preserve"> </v>
      </c>
      <c r="P109" s="57" t="str">
        <f ca="1">OFFSET($Z$3,ROW()-StartRow-1-$AA110*PanelHeight+$AA110*WellsInPlate+(COLUMN()-9)*8,0,1,1)</f>
        <v xml:space="preserve"> </v>
      </c>
      <c r="Q109" s="57" t="str">
        <f ca="1">OFFSET($Z$3,ROW()-StartRow-1-$AA110*PanelHeight+$AA110*WellsInPlate+(COLUMN()-9)*8,0,1,1)</f>
        <v xml:space="preserve"> </v>
      </c>
      <c r="R109" s="57" t="str">
        <f ca="1">OFFSET($Z$3,ROW()-StartRow-1-$AA110*PanelHeight+$AA110*WellsInPlate+(COLUMN()-9)*8,0,1,1)</f>
        <v xml:space="preserve"> </v>
      </c>
      <c r="S109" s="57" t="str">
        <f ca="1">OFFSET($Z$3,ROW()-StartRow-1-$AA110*PanelHeight+$AA110*WellsInPlate+(COLUMN()-9)*8,0,1,1)</f>
        <v xml:space="preserve"> </v>
      </c>
      <c r="T109" s="58" t="str">
        <f ca="1">IF(COUNTIF(I109:S116," ")&lt;88,"leave empty","")</f>
        <v>leave empty</v>
      </c>
      <c r="Z109" s="108" t="str">
        <f>IF(LEN(INDEX($1:$1048576,ROW(),4))&gt;0,INDEX($1:$1048576,ROW(),4)," ")</f>
        <v xml:space="preserve"> </v>
      </c>
      <c r="AA109" s="108">
        <f t="shared" si="16"/>
        <v>8</v>
      </c>
      <c r="AB109" s="108">
        <f ca="1">COUNTBLANK(OFFSET(INDEX($2:$1048576,2,4),AA109*WellsInPlate,0,WellsInPlate,1))</f>
        <v>86</v>
      </c>
      <c r="AC109" s="108">
        <f t="shared" ca="1" si="17"/>
        <v>0</v>
      </c>
      <c r="AE109" s="108" t="b">
        <f>IF(COUNTBLANK(D109)=0,A109)</f>
        <v>0</v>
      </c>
    </row>
    <row r="110" spans="1:31" ht="12.75" x14ac:dyDescent="0.2">
      <c r="A110" s="94" t="str">
        <f>IF(D110="","",CONCATENATE('Address and samples info'!$B$8," #",'Samples 96'!C110))</f>
        <v/>
      </c>
      <c r="B110" s="95" t="s">
        <v>60</v>
      </c>
      <c r="C110" s="150">
        <v>2</v>
      </c>
      <c r="D110" s="5"/>
      <c r="E110" s="98">
        <v>0.01</v>
      </c>
      <c r="F110" s="53"/>
      <c r="G110" s="59"/>
      <c r="H110" s="104" t="str">
        <f ca="1">IF(AC111=1,"B","")</f>
        <v/>
      </c>
      <c r="I110" s="57" t="str">
        <f ca="1">OFFSET($Z$3,ROW()-StartRow-1-$AA111*PanelHeight+$AA111*WellsInPlate+(COLUMN()-9)*8,0,1,1)</f>
        <v xml:space="preserve"> </v>
      </c>
      <c r="J110" s="57" t="str">
        <f ca="1">OFFSET($Z$3,ROW()-StartRow-1-$AA111*PanelHeight+$AA111*WellsInPlate+(COLUMN()-9)*8,0,1,1)</f>
        <v xml:space="preserve"> </v>
      </c>
      <c r="K110" s="57" t="str">
        <f ca="1">OFFSET($Z$3,ROW()-StartRow-1-$AA111*PanelHeight+$AA111*WellsInPlate+(COLUMN()-9)*8,0,1,1)</f>
        <v xml:space="preserve"> </v>
      </c>
      <c r="L110" s="57" t="str">
        <f ca="1">OFFSET($Z$3,ROW()-StartRow-1-$AA111*PanelHeight+$AA111*WellsInPlate+(COLUMN()-9)*8,0,1,1)</f>
        <v xml:space="preserve"> </v>
      </c>
      <c r="M110" s="57" t="str">
        <f ca="1">OFFSET($Z$3,ROW()-StartRow-1-$AA111*PanelHeight+$AA111*WellsInPlate+(COLUMN()-9)*8,0,1,1)</f>
        <v xml:space="preserve"> </v>
      </c>
      <c r="N110" s="57" t="str">
        <f ca="1">OFFSET($Z$3,ROW()-StartRow-1-$AA111*PanelHeight+$AA111*WellsInPlate+(COLUMN()-9)*8,0,1,1)</f>
        <v xml:space="preserve"> </v>
      </c>
      <c r="O110" s="57" t="str">
        <f ca="1">OFFSET($Z$3,ROW()-StartRow-1-$AA111*PanelHeight+$AA111*WellsInPlate+(COLUMN()-9)*8,0,1,1)</f>
        <v xml:space="preserve"> </v>
      </c>
      <c r="P110" s="57" t="str">
        <f ca="1">OFFSET($Z$3,ROW()-StartRow-1-$AA111*PanelHeight+$AA111*WellsInPlate+(COLUMN()-9)*8,0,1,1)</f>
        <v xml:space="preserve"> </v>
      </c>
      <c r="Q110" s="57" t="str">
        <f ca="1">OFFSET($Z$3,ROW()-StartRow-1-$AA111*PanelHeight+$AA111*WellsInPlate+(COLUMN()-9)*8,0,1,1)</f>
        <v xml:space="preserve"> </v>
      </c>
      <c r="R110" s="57" t="str">
        <f ca="1">OFFSET($Z$3,ROW()-StartRow-1-$AA111*PanelHeight+$AA111*WellsInPlate+(COLUMN()-9)*8,0,1,1)</f>
        <v xml:space="preserve"> </v>
      </c>
      <c r="S110" s="57" t="str">
        <f ca="1">OFFSET($Z$3,ROW()-StartRow-1-$AA111*PanelHeight+$AA111*WellsInPlate+(COLUMN()-9)*8,0,1,1)</f>
        <v xml:space="preserve"> </v>
      </c>
      <c r="T110" s="57" t="str">
        <f ca="1">IF(T109="","","leave empty")</f>
        <v>leave empty</v>
      </c>
      <c r="Z110" s="108" t="str">
        <f>IF(LEN(INDEX($1:$1048576,ROW(),4))&gt;0,INDEX($1:$1048576,ROW(),4)," ")</f>
        <v xml:space="preserve"> </v>
      </c>
      <c r="AA110" s="108">
        <f t="shared" si="16"/>
        <v>8</v>
      </c>
      <c r="AB110" s="108">
        <f ca="1">COUNTBLANK(OFFSET(INDEX($2:$1048576,2,4),AA110*WellsInPlate,0,WellsInPlate,1))</f>
        <v>86</v>
      </c>
      <c r="AC110" s="108">
        <f t="shared" ca="1" si="17"/>
        <v>0</v>
      </c>
      <c r="AE110" s="108" t="b">
        <f>IF(COUNTBLANK(D110)=0,A110)</f>
        <v>0</v>
      </c>
    </row>
    <row r="111" spans="1:31" ht="12.75" x14ac:dyDescent="0.2">
      <c r="A111" s="94" t="str">
        <f>IF(D111="","",CONCATENATE('Address and samples info'!$B$8," #",'Samples 96'!C111))</f>
        <v/>
      </c>
      <c r="B111" s="95" t="s">
        <v>71</v>
      </c>
      <c r="C111" s="150">
        <v>2</v>
      </c>
      <c r="D111" s="5"/>
      <c r="E111" s="98">
        <v>0.01</v>
      </c>
      <c r="F111" s="53"/>
      <c r="G111" s="59"/>
      <c r="H111" s="104" t="str">
        <f ca="1">IF(AC112=1,"C","")</f>
        <v/>
      </c>
      <c r="I111" s="57" t="str">
        <f ca="1">OFFSET($Z$3,ROW()-StartRow-1-$AA112*PanelHeight+$AA112*WellsInPlate+(COLUMN()-9)*8,0,1,1)</f>
        <v xml:space="preserve"> </v>
      </c>
      <c r="J111" s="57" t="str">
        <f ca="1">OFFSET($Z$3,ROW()-StartRow-1-$AA112*PanelHeight+$AA112*WellsInPlate+(COLUMN()-9)*8,0,1,1)</f>
        <v xml:space="preserve"> </v>
      </c>
      <c r="K111" s="57" t="str">
        <f ca="1">OFFSET($Z$3,ROW()-StartRow-1-$AA112*PanelHeight+$AA112*WellsInPlate+(COLUMN()-9)*8,0,1,1)</f>
        <v xml:space="preserve"> </v>
      </c>
      <c r="L111" s="57" t="str">
        <f ca="1">OFFSET($Z$3,ROW()-StartRow-1-$AA112*PanelHeight+$AA112*WellsInPlate+(COLUMN()-9)*8,0,1,1)</f>
        <v xml:space="preserve"> </v>
      </c>
      <c r="M111" s="57" t="str">
        <f ca="1">OFFSET($Z$3,ROW()-StartRow-1-$AA112*PanelHeight+$AA112*WellsInPlate+(COLUMN()-9)*8,0,1,1)</f>
        <v xml:space="preserve"> </v>
      </c>
      <c r="N111" s="57" t="str">
        <f ca="1">OFFSET($Z$3,ROW()-StartRow-1-$AA112*PanelHeight+$AA112*WellsInPlate+(COLUMN()-9)*8,0,1,1)</f>
        <v xml:space="preserve"> </v>
      </c>
      <c r="O111" s="57" t="str">
        <f ca="1">OFFSET($Z$3,ROW()-StartRow-1-$AA112*PanelHeight+$AA112*WellsInPlate+(COLUMN()-9)*8,0,1,1)</f>
        <v xml:space="preserve"> </v>
      </c>
      <c r="P111" s="57" t="str">
        <f ca="1">OFFSET($Z$3,ROW()-StartRow-1-$AA112*PanelHeight+$AA112*WellsInPlate+(COLUMN()-9)*8,0,1,1)</f>
        <v xml:space="preserve"> </v>
      </c>
      <c r="Q111" s="57" t="str">
        <f ca="1">OFFSET($Z$3,ROW()-StartRow-1-$AA112*PanelHeight+$AA112*WellsInPlate+(COLUMN()-9)*8,0,1,1)</f>
        <v xml:space="preserve"> </v>
      </c>
      <c r="R111" s="57" t="str">
        <f ca="1">OFFSET($Z$3,ROW()-StartRow-1-$AA112*PanelHeight+$AA112*WellsInPlate+(COLUMN()-9)*8,0,1,1)</f>
        <v xml:space="preserve"> </v>
      </c>
      <c r="S111" s="57" t="str">
        <f ca="1">OFFSET($Z$3,ROW()-StartRow-1-$AA112*PanelHeight+$AA112*WellsInPlate+(COLUMN()-9)*8,0,1,1)</f>
        <v xml:space="preserve"> </v>
      </c>
      <c r="T111" s="57" t="str">
        <f t="shared" ref="T111:T116" ca="1" si="18">IF(T110="","","leave empty")</f>
        <v>leave empty</v>
      </c>
      <c r="Z111" s="108" t="str">
        <f>IF(LEN(INDEX($1:$1048576,ROW(),4))&gt;0,INDEX($1:$1048576,ROW(),4)," ")</f>
        <v xml:space="preserve"> </v>
      </c>
      <c r="AA111" s="108">
        <f t="shared" si="16"/>
        <v>8</v>
      </c>
      <c r="AB111" s="108">
        <f ca="1">COUNTBLANK(OFFSET(INDEX($2:$1048576,2,4),AA111*WellsInPlate,0,WellsInPlate,1))</f>
        <v>86</v>
      </c>
      <c r="AC111" s="108">
        <f t="shared" ca="1" si="17"/>
        <v>0</v>
      </c>
      <c r="AE111" s="108" t="b">
        <f>IF(COUNTBLANK(D111)=0,A111)</f>
        <v>0</v>
      </c>
    </row>
    <row r="112" spans="1:31" ht="12.75" x14ac:dyDescent="0.2">
      <c r="A112" s="94" t="str">
        <f>IF(D112="","",CONCATENATE('Address and samples info'!$B$8," #",'Samples 96'!C112))</f>
        <v/>
      </c>
      <c r="B112" s="95" t="s">
        <v>81</v>
      </c>
      <c r="C112" s="150">
        <v>2</v>
      </c>
      <c r="D112" s="5"/>
      <c r="E112" s="98">
        <v>0.01</v>
      </c>
      <c r="F112" s="53"/>
      <c r="G112" s="59"/>
      <c r="H112" s="104" t="str">
        <f ca="1">IF(AC113=1,"D","")</f>
        <v/>
      </c>
      <c r="I112" s="57" t="str">
        <f ca="1">OFFSET($Z$3,ROW()-StartRow-1-$AA113*PanelHeight+$AA113*WellsInPlate+(COLUMN()-9)*8,0,1,1)</f>
        <v xml:space="preserve"> </v>
      </c>
      <c r="J112" s="57" t="str">
        <f ca="1">OFFSET($Z$3,ROW()-StartRow-1-$AA113*PanelHeight+$AA113*WellsInPlate+(COLUMN()-9)*8,0,1,1)</f>
        <v xml:space="preserve"> </v>
      </c>
      <c r="K112" s="57" t="str">
        <f ca="1">OFFSET($Z$3,ROW()-StartRow-1-$AA113*PanelHeight+$AA113*WellsInPlate+(COLUMN()-9)*8,0,1,1)</f>
        <v xml:space="preserve"> </v>
      </c>
      <c r="L112" s="57" t="str">
        <f ca="1">OFFSET($Z$3,ROW()-StartRow-1-$AA113*PanelHeight+$AA113*WellsInPlate+(COLUMN()-9)*8,0,1,1)</f>
        <v xml:space="preserve"> </v>
      </c>
      <c r="M112" s="57" t="str">
        <f ca="1">OFFSET($Z$3,ROW()-StartRow-1-$AA113*PanelHeight+$AA113*WellsInPlate+(COLUMN()-9)*8,0,1,1)</f>
        <v xml:space="preserve"> </v>
      </c>
      <c r="N112" s="57" t="str">
        <f ca="1">OFFSET($Z$3,ROW()-StartRow-1-$AA113*PanelHeight+$AA113*WellsInPlate+(COLUMN()-9)*8,0,1,1)</f>
        <v xml:space="preserve"> </v>
      </c>
      <c r="O112" s="57" t="str">
        <f ca="1">OFFSET($Z$3,ROW()-StartRow-1-$AA113*PanelHeight+$AA113*WellsInPlate+(COLUMN()-9)*8,0,1,1)</f>
        <v xml:space="preserve"> </v>
      </c>
      <c r="P112" s="57" t="str">
        <f ca="1">OFFSET($Z$3,ROW()-StartRow-1-$AA113*PanelHeight+$AA113*WellsInPlate+(COLUMN()-9)*8,0,1,1)</f>
        <v xml:space="preserve"> </v>
      </c>
      <c r="Q112" s="57" t="str">
        <f ca="1">OFFSET($Z$3,ROW()-StartRow-1-$AA113*PanelHeight+$AA113*WellsInPlate+(COLUMN()-9)*8,0,1,1)</f>
        <v xml:space="preserve"> </v>
      </c>
      <c r="R112" s="57" t="str">
        <f ca="1">OFFSET($Z$3,ROW()-StartRow-1-$AA113*PanelHeight+$AA113*WellsInPlate+(COLUMN()-9)*8,0,1,1)</f>
        <v xml:space="preserve"> </v>
      </c>
      <c r="S112" s="57" t="str">
        <f ca="1">OFFSET($Z$3,ROW()-StartRow-1-$AA113*PanelHeight+$AA113*WellsInPlate+(COLUMN()-9)*8,0,1,1)</f>
        <v xml:space="preserve"> </v>
      </c>
      <c r="T112" s="57" t="str">
        <f t="shared" ca="1" si="18"/>
        <v>leave empty</v>
      </c>
      <c r="Z112" s="108" t="str">
        <f>IF(LEN(INDEX($1:$1048576,ROW(),4))&gt;0,INDEX($1:$1048576,ROW(),4)," ")</f>
        <v xml:space="preserve"> </v>
      </c>
      <c r="AA112" s="108">
        <f t="shared" si="16"/>
        <v>8</v>
      </c>
      <c r="AB112" s="108">
        <f ca="1">COUNTBLANK(OFFSET(INDEX($2:$1048576,2,4),AA112*WellsInPlate,0,WellsInPlate,1))</f>
        <v>86</v>
      </c>
      <c r="AC112" s="108">
        <f t="shared" ca="1" si="17"/>
        <v>0</v>
      </c>
      <c r="AE112" s="108" t="b">
        <f>IF(COUNTBLANK(D112)=0,A112)</f>
        <v>0</v>
      </c>
    </row>
    <row r="113" spans="1:31" ht="12.75" x14ac:dyDescent="0.2">
      <c r="A113" s="94" t="str">
        <f>IF(D113="","",CONCATENATE('Address and samples info'!$B$8," #",'Samples 96'!C113))</f>
        <v/>
      </c>
      <c r="B113" s="95" t="s">
        <v>6</v>
      </c>
      <c r="C113" s="150">
        <v>2</v>
      </c>
      <c r="D113" s="5"/>
      <c r="E113" s="98">
        <v>0.01</v>
      </c>
      <c r="F113" s="53"/>
      <c r="G113" s="59"/>
      <c r="H113" s="104" t="str">
        <f ca="1">IF(AC114=1,"E","")</f>
        <v/>
      </c>
      <c r="I113" s="57" t="str">
        <f ca="1">OFFSET($Z$3,ROW()-StartRow-1-$AA114*PanelHeight+$AA114*WellsInPlate+(COLUMN()-9)*8,0,1,1)</f>
        <v xml:space="preserve"> </v>
      </c>
      <c r="J113" s="57" t="str">
        <f ca="1">OFFSET($Z$3,ROW()-StartRow-1-$AA114*PanelHeight+$AA114*WellsInPlate+(COLUMN()-9)*8,0,1,1)</f>
        <v xml:space="preserve"> </v>
      </c>
      <c r="K113" s="57" t="str">
        <f ca="1">OFFSET($Z$3,ROW()-StartRow-1-$AA114*PanelHeight+$AA114*WellsInPlate+(COLUMN()-9)*8,0,1,1)</f>
        <v xml:space="preserve"> </v>
      </c>
      <c r="L113" s="57" t="str">
        <f ca="1">OFFSET($Z$3,ROW()-StartRow-1-$AA114*PanelHeight+$AA114*WellsInPlate+(COLUMN()-9)*8,0,1,1)</f>
        <v xml:space="preserve"> </v>
      </c>
      <c r="M113" s="57" t="str">
        <f ca="1">OFFSET($Z$3,ROW()-StartRow-1-$AA114*PanelHeight+$AA114*WellsInPlate+(COLUMN()-9)*8,0,1,1)</f>
        <v xml:space="preserve"> </v>
      </c>
      <c r="N113" s="57" t="str">
        <f ca="1">OFFSET($Z$3,ROW()-StartRow-1-$AA114*PanelHeight+$AA114*WellsInPlate+(COLUMN()-9)*8,0,1,1)</f>
        <v xml:space="preserve"> </v>
      </c>
      <c r="O113" s="57" t="str">
        <f ca="1">OFFSET($Z$3,ROW()-StartRow-1-$AA114*PanelHeight+$AA114*WellsInPlate+(COLUMN()-9)*8,0,1,1)</f>
        <v xml:space="preserve"> </v>
      </c>
      <c r="P113" s="57" t="str">
        <f ca="1">OFFSET($Z$3,ROW()-StartRow-1-$AA114*PanelHeight+$AA114*WellsInPlate+(COLUMN()-9)*8,0,1,1)</f>
        <v xml:space="preserve"> </v>
      </c>
      <c r="Q113" s="57" t="str">
        <f ca="1">OFFSET($Z$3,ROW()-StartRow-1-$AA114*PanelHeight+$AA114*WellsInPlate+(COLUMN()-9)*8,0,1,1)</f>
        <v xml:space="preserve"> </v>
      </c>
      <c r="R113" s="57" t="str">
        <f ca="1">OFFSET($Z$3,ROW()-StartRow-1-$AA114*PanelHeight+$AA114*WellsInPlate+(COLUMN()-9)*8,0,1,1)</f>
        <v xml:space="preserve"> </v>
      </c>
      <c r="S113" s="57" t="str">
        <f ca="1">OFFSET($Z$3,ROW()-StartRow-1-$AA114*PanelHeight+$AA114*WellsInPlate+(COLUMN()-9)*8,0,1,1)</f>
        <v xml:space="preserve"> </v>
      </c>
      <c r="T113" s="57" t="str">
        <f t="shared" ca="1" si="18"/>
        <v>leave empty</v>
      </c>
      <c r="Z113" s="108" t="str">
        <f>IF(LEN(INDEX($1:$1048576,ROW(),4))&gt;0,INDEX($1:$1048576,ROW(),4)," ")</f>
        <v xml:space="preserve"> </v>
      </c>
      <c r="AA113" s="108">
        <f t="shared" si="16"/>
        <v>8</v>
      </c>
      <c r="AB113" s="108">
        <f ca="1">COUNTBLANK(OFFSET(INDEX($2:$1048576,2,4),AA113*WellsInPlate,0,WellsInPlate,1))</f>
        <v>86</v>
      </c>
      <c r="AC113" s="108">
        <f t="shared" ca="1" si="17"/>
        <v>0</v>
      </c>
      <c r="AE113" s="108" t="b">
        <f>IF(COUNTBLANK(D113)=0,A113)</f>
        <v>0</v>
      </c>
    </row>
    <row r="114" spans="1:31" ht="12.75" x14ac:dyDescent="0.2">
      <c r="A114" s="94" t="str">
        <f>IF(D114="","",CONCATENATE('Address and samples info'!$B$8," #",'Samples 96'!C114))</f>
        <v/>
      </c>
      <c r="B114" s="95" t="s">
        <v>17</v>
      </c>
      <c r="C114" s="150">
        <v>2</v>
      </c>
      <c r="D114" s="5"/>
      <c r="E114" s="98">
        <v>0.01</v>
      </c>
      <c r="F114" s="53"/>
      <c r="G114" s="59"/>
      <c r="H114" s="104" t="str">
        <f ca="1">IF(AC115=1,"F","")</f>
        <v/>
      </c>
      <c r="I114" s="57" t="str">
        <f ca="1">OFFSET($Z$3,ROW()-StartRow-1-$AA115*PanelHeight+$AA115*WellsInPlate+(COLUMN()-9)*8,0,1,1)</f>
        <v xml:space="preserve"> </v>
      </c>
      <c r="J114" s="57" t="str">
        <f ca="1">OFFSET($Z$3,ROW()-StartRow-1-$AA115*PanelHeight+$AA115*WellsInPlate+(COLUMN()-9)*8,0,1,1)</f>
        <v xml:space="preserve"> </v>
      </c>
      <c r="K114" s="57" t="str">
        <f ca="1">OFFSET($Z$3,ROW()-StartRow-1-$AA115*PanelHeight+$AA115*WellsInPlate+(COLUMN()-9)*8,0,1,1)</f>
        <v xml:space="preserve"> </v>
      </c>
      <c r="L114" s="57" t="str">
        <f ca="1">OFFSET($Z$3,ROW()-StartRow-1-$AA115*PanelHeight+$AA115*WellsInPlate+(COLUMN()-9)*8,0,1,1)</f>
        <v xml:space="preserve"> </v>
      </c>
      <c r="M114" s="57" t="str">
        <f ca="1">OFFSET($Z$3,ROW()-StartRow-1-$AA115*PanelHeight+$AA115*WellsInPlate+(COLUMN()-9)*8,0,1,1)</f>
        <v xml:space="preserve"> </v>
      </c>
      <c r="N114" s="57" t="str">
        <f ca="1">OFFSET($Z$3,ROW()-StartRow-1-$AA115*PanelHeight+$AA115*WellsInPlate+(COLUMN()-9)*8,0,1,1)</f>
        <v xml:space="preserve"> </v>
      </c>
      <c r="O114" s="57" t="str">
        <f ca="1">OFFSET($Z$3,ROW()-StartRow-1-$AA115*PanelHeight+$AA115*WellsInPlate+(COLUMN()-9)*8,0,1,1)</f>
        <v xml:space="preserve"> </v>
      </c>
      <c r="P114" s="57" t="str">
        <f ca="1">OFFSET($Z$3,ROW()-StartRow-1-$AA115*PanelHeight+$AA115*WellsInPlate+(COLUMN()-9)*8,0,1,1)</f>
        <v xml:space="preserve"> </v>
      </c>
      <c r="Q114" s="57" t="str">
        <f ca="1">OFFSET($Z$3,ROW()-StartRow-1-$AA115*PanelHeight+$AA115*WellsInPlate+(COLUMN()-9)*8,0,1,1)</f>
        <v xml:space="preserve"> </v>
      </c>
      <c r="R114" s="57" t="str">
        <f ca="1">OFFSET($Z$3,ROW()-StartRow-1-$AA115*PanelHeight+$AA115*WellsInPlate+(COLUMN()-9)*8,0,1,1)</f>
        <v xml:space="preserve"> </v>
      </c>
      <c r="S114" s="57" t="str">
        <f ca="1">OFFSET($Z$3,ROW()-StartRow-1-$AA115*PanelHeight+$AA115*WellsInPlate+(COLUMN()-9)*8,0,1,1)</f>
        <v xml:space="preserve"> </v>
      </c>
      <c r="T114" s="57" t="str">
        <f t="shared" ca="1" si="18"/>
        <v>leave empty</v>
      </c>
      <c r="Z114" s="108" t="str">
        <f>IF(LEN(INDEX($1:$1048576,ROW(),4))&gt;0,INDEX($1:$1048576,ROW(),4)," ")</f>
        <v xml:space="preserve"> </v>
      </c>
      <c r="AA114" s="108">
        <f t="shared" si="16"/>
        <v>8</v>
      </c>
      <c r="AB114" s="108">
        <f ca="1">COUNTBLANK(OFFSET(INDEX($2:$1048576,2,4),AA114*WellsInPlate,0,WellsInPlate,1))</f>
        <v>86</v>
      </c>
      <c r="AC114" s="108">
        <f t="shared" ca="1" si="17"/>
        <v>0</v>
      </c>
      <c r="AE114" s="108" t="b">
        <f>IF(COUNTBLANK(D114)=0,A114)</f>
        <v>0</v>
      </c>
    </row>
    <row r="115" spans="1:31" ht="12.75" x14ac:dyDescent="0.2">
      <c r="A115" s="94" t="str">
        <f>IF(D115="","",CONCATENATE('Address and samples info'!$B$8," #",'Samples 96'!C115))</f>
        <v/>
      </c>
      <c r="B115" s="95" t="s">
        <v>28</v>
      </c>
      <c r="C115" s="150">
        <v>2</v>
      </c>
      <c r="D115" s="5"/>
      <c r="E115" s="98">
        <v>0.01</v>
      </c>
      <c r="F115" s="53"/>
      <c r="G115" s="59"/>
      <c r="H115" s="104" t="str">
        <f ca="1">IF(AC116=1,"G","")</f>
        <v/>
      </c>
      <c r="I115" s="57" t="str">
        <f ca="1">OFFSET($Z$3,ROW()-StartRow-1-$AA116*PanelHeight+$AA116*WellsInPlate+(COLUMN()-9)*8,0,1,1)</f>
        <v xml:space="preserve"> </v>
      </c>
      <c r="J115" s="57" t="str">
        <f ca="1">OFFSET($Z$3,ROW()-StartRow-1-$AA116*PanelHeight+$AA116*WellsInPlate+(COLUMN()-9)*8,0,1,1)</f>
        <v xml:space="preserve"> </v>
      </c>
      <c r="K115" s="57" t="str">
        <f ca="1">OFFSET($Z$3,ROW()-StartRow-1-$AA116*PanelHeight+$AA116*WellsInPlate+(COLUMN()-9)*8,0,1,1)</f>
        <v xml:space="preserve"> </v>
      </c>
      <c r="L115" s="57" t="str">
        <f ca="1">OFFSET($Z$3,ROW()-StartRow-1-$AA116*PanelHeight+$AA116*WellsInPlate+(COLUMN()-9)*8,0,1,1)</f>
        <v xml:space="preserve"> </v>
      </c>
      <c r="M115" s="57" t="str">
        <f ca="1">OFFSET($Z$3,ROW()-StartRow-1-$AA116*PanelHeight+$AA116*WellsInPlate+(COLUMN()-9)*8,0,1,1)</f>
        <v xml:space="preserve"> </v>
      </c>
      <c r="N115" s="57" t="str">
        <f ca="1">OFFSET($Z$3,ROW()-StartRow-1-$AA116*PanelHeight+$AA116*WellsInPlate+(COLUMN()-9)*8,0,1,1)</f>
        <v xml:space="preserve"> </v>
      </c>
      <c r="O115" s="57" t="str">
        <f ca="1">OFFSET($Z$3,ROW()-StartRow-1-$AA116*PanelHeight+$AA116*WellsInPlate+(COLUMN()-9)*8,0,1,1)</f>
        <v xml:space="preserve"> </v>
      </c>
      <c r="P115" s="57" t="str">
        <f ca="1">OFFSET($Z$3,ROW()-StartRow-1-$AA116*PanelHeight+$AA116*WellsInPlate+(COLUMN()-9)*8,0,1,1)</f>
        <v xml:space="preserve"> </v>
      </c>
      <c r="Q115" s="57" t="str">
        <f ca="1">OFFSET($Z$3,ROW()-StartRow-1-$AA116*PanelHeight+$AA116*WellsInPlate+(COLUMN()-9)*8,0,1,1)</f>
        <v xml:space="preserve"> </v>
      </c>
      <c r="R115" s="57" t="str">
        <f ca="1">OFFSET($Z$3,ROW()-StartRow-1-$AA116*PanelHeight+$AA116*WellsInPlate+(COLUMN()-9)*8,0,1,1)</f>
        <v xml:space="preserve"> </v>
      </c>
      <c r="S115" s="57" t="str">
        <f ca="1">IF(S114="","","leave empty")</f>
        <v>leave empty</v>
      </c>
      <c r="T115" s="57" t="str">
        <f t="shared" ca="1" si="18"/>
        <v>leave empty</v>
      </c>
      <c r="Z115" s="108" t="str">
        <f>IF(LEN(INDEX($1:$1048576,ROW(),4))&gt;0,INDEX($1:$1048576,ROW(),4)," ")</f>
        <v xml:space="preserve"> </v>
      </c>
      <c r="AA115" s="108">
        <f t="shared" si="16"/>
        <v>8</v>
      </c>
      <c r="AB115" s="108">
        <f ca="1">COUNTBLANK(OFFSET(INDEX($2:$1048576,2,4),AA115*WellsInPlate,0,WellsInPlate,1))</f>
        <v>86</v>
      </c>
      <c r="AC115" s="108">
        <f t="shared" ca="1" si="17"/>
        <v>0</v>
      </c>
      <c r="AE115" s="108" t="b">
        <f>IF(COUNTBLANK(D115)=0,A115)</f>
        <v>0</v>
      </c>
    </row>
    <row r="116" spans="1:31" ht="12.75" x14ac:dyDescent="0.2">
      <c r="A116" s="94" t="str">
        <f>IF(D116="","",CONCATENATE('Address and samples info'!$B$8," #",'Samples 96'!C116))</f>
        <v/>
      </c>
      <c r="B116" s="95" t="s">
        <v>39</v>
      </c>
      <c r="C116" s="150">
        <v>2</v>
      </c>
      <c r="D116" s="5"/>
      <c r="E116" s="98">
        <v>0.01</v>
      </c>
      <c r="F116" s="53"/>
      <c r="G116" s="59"/>
      <c r="H116" s="104" t="str">
        <f ca="1">IF(AC117=1,"H","")</f>
        <v/>
      </c>
      <c r="I116" s="57" t="str">
        <f ca="1">OFFSET($Z$3,ROW()-StartRow-1-$AA117*PanelHeight+$AA117*WellsInPlate+(COLUMN()-9)*8,0,1,1)</f>
        <v xml:space="preserve"> </v>
      </c>
      <c r="J116" s="57" t="str">
        <f ca="1">OFFSET($Z$3,ROW()-StartRow-1-$AA117*PanelHeight+$AA117*WellsInPlate+(COLUMN()-9)*8,0,1,1)</f>
        <v xml:space="preserve"> </v>
      </c>
      <c r="K116" s="57" t="str">
        <f ca="1">OFFSET($Z$3,ROW()-StartRow-1-$AA117*PanelHeight+$AA117*WellsInPlate+(COLUMN()-9)*8,0,1,1)</f>
        <v xml:space="preserve"> </v>
      </c>
      <c r="L116" s="57" t="str">
        <f ca="1">OFFSET($Z$3,ROW()-StartRow-1-$AA117*PanelHeight+$AA117*WellsInPlate+(COLUMN()-9)*8,0,1,1)</f>
        <v xml:space="preserve"> </v>
      </c>
      <c r="M116" s="57" t="str">
        <f ca="1">OFFSET($Z$3,ROW()-StartRow-1-$AA117*PanelHeight+$AA117*WellsInPlate+(COLUMN()-9)*8,0,1,1)</f>
        <v xml:space="preserve"> </v>
      </c>
      <c r="N116" s="57" t="str">
        <f ca="1">OFFSET($Z$3,ROW()-StartRow-1-$AA117*PanelHeight+$AA117*WellsInPlate+(COLUMN()-9)*8,0,1,1)</f>
        <v xml:space="preserve"> </v>
      </c>
      <c r="O116" s="57" t="str">
        <f ca="1">OFFSET($Z$3,ROW()-StartRow-1-$AA117*PanelHeight+$AA117*WellsInPlate+(COLUMN()-9)*8,0,1,1)</f>
        <v xml:space="preserve"> </v>
      </c>
      <c r="P116" s="57" t="str">
        <f ca="1">OFFSET($Z$3,ROW()-StartRow-1-$AA117*PanelHeight+$AA117*WellsInPlate+(COLUMN()-9)*8,0,1,1)</f>
        <v xml:space="preserve"> </v>
      </c>
      <c r="Q116" s="57" t="str">
        <f ca="1">OFFSET($Z$3,ROW()-StartRow-1-$AA117*PanelHeight+$AA117*WellsInPlate+(COLUMN()-9)*8,0,1,1)</f>
        <v xml:space="preserve"> </v>
      </c>
      <c r="R116" s="57" t="str">
        <f ca="1">OFFSET($Z$3,ROW()-StartRow-1-$AA117*PanelHeight+$AA117*WellsInPlate+(COLUMN()-9)*8,0,1,1)</f>
        <v xml:space="preserve"> </v>
      </c>
      <c r="S116" s="57" t="str">
        <f ca="1">IF(S115="","","leave empty")</f>
        <v>leave empty</v>
      </c>
      <c r="T116" s="57" t="str">
        <f t="shared" ca="1" si="18"/>
        <v>leave empty</v>
      </c>
      <c r="Z116" s="108" t="str">
        <f>IF(LEN(INDEX($1:$1048576,ROW(),4))&gt;0,INDEX($1:$1048576,ROW(),4)," ")</f>
        <v xml:space="preserve"> </v>
      </c>
      <c r="AA116" s="108">
        <f t="shared" si="16"/>
        <v>8</v>
      </c>
      <c r="AB116" s="108">
        <f ca="1">COUNTBLANK(OFFSET(INDEX($2:$1048576,2,4),AA116*WellsInPlate,0,WellsInPlate,1))</f>
        <v>86</v>
      </c>
      <c r="AC116" s="108">
        <f t="shared" ca="1" si="17"/>
        <v>0</v>
      </c>
      <c r="AE116" s="108" t="b">
        <f>IF(COUNTBLANK(D116)=0,A116)</f>
        <v>0</v>
      </c>
    </row>
    <row r="117" spans="1:31" ht="12.75" x14ac:dyDescent="0.2">
      <c r="A117" s="94" t="str">
        <f>IF(D117="","",CONCATENATE('Address and samples info'!$B$8," #",'Samples 96'!C117))</f>
        <v/>
      </c>
      <c r="B117" s="95" t="s">
        <v>50</v>
      </c>
      <c r="C117" s="150">
        <v>2</v>
      </c>
      <c r="D117" s="5"/>
      <c r="E117" s="98">
        <v>0.01</v>
      </c>
      <c r="F117" s="53"/>
      <c r="G117" s="59"/>
      <c r="Z117" s="108" t="str">
        <f>IF(LEN(INDEX($1:$1048576,ROW(),4))&gt;0,INDEX($1:$1048576,ROW(),4)," ")</f>
        <v xml:space="preserve"> </v>
      </c>
      <c r="AA117" s="108">
        <f t="shared" si="16"/>
        <v>8</v>
      </c>
      <c r="AB117" s="108">
        <f ca="1">COUNTBLANK(OFFSET(INDEX($2:$1048576,2,4),AA117*WellsInPlate,0,WellsInPlate,1))</f>
        <v>86</v>
      </c>
      <c r="AC117" s="108">
        <f t="shared" ca="1" si="17"/>
        <v>0</v>
      </c>
      <c r="AE117" s="108" t="b">
        <f>IF(COUNTBLANK(D117)=0,A117)</f>
        <v>0</v>
      </c>
    </row>
    <row r="118" spans="1:31" ht="12.75" x14ac:dyDescent="0.2">
      <c r="A118" s="94" t="str">
        <f>IF(D118="","",CONCATENATE('Address and samples info'!$B$8," #",'Samples 96'!C118))</f>
        <v/>
      </c>
      <c r="B118" s="95" t="s">
        <v>61</v>
      </c>
      <c r="C118" s="150">
        <v>2</v>
      </c>
      <c r="D118" s="5"/>
      <c r="E118" s="98">
        <v>0.01</v>
      </c>
      <c r="F118" s="53"/>
      <c r="G118" s="59"/>
      <c r="Z118" s="108" t="str">
        <f>IF(LEN(INDEX($1:$1048576,ROW(),4))&gt;0,INDEX($1:$1048576,ROW(),4)," ")</f>
        <v xml:space="preserve"> </v>
      </c>
      <c r="AA118" s="108">
        <f t="shared" si="16"/>
        <v>8</v>
      </c>
      <c r="AB118" s="108">
        <f ca="1">COUNTBLANK(OFFSET(INDEX($2:$1048576,2,4),AA118*WellsInPlate,0,WellsInPlate,1))</f>
        <v>86</v>
      </c>
      <c r="AC118" s="108">
        <f t="shared" ca="1" si="17"/>
        <v>0</v>
      </c>
      <c r="AE118" s="108" t="b">
        <f>IF(COUNTBLANK(D118)=0,A118)</f>
        <v>0</v>
      </c>
    </row>
    <row r="119" spans="1:31" ht="12.75" x14ac:dyDescent="0.2">
      <c r="A119" s="94" t="str">
        <f>IF(D119="","",CONCATENATE('Address and samples info'!$B$8," #",'Samples 96'!C119))</f>
        <v/>
      </c>
      <c r="B119" s="95" t="s">
        <v>72</v>
      </c>
      <c r="C119" s="150">
        <v>2</v>
      </c>
      <c r="D119" s="5"/>
      <c r="E119" s="98">
        <v>0.01</v>
      </c>
      <c r="F119" s="53"/>
      <c r="G119" s="59"/>
      <c r="Z119" s="108" t="str">
        <f>IF(LEN(INDEX($1:$1048576,ROW(),4))&gt;0,INDEX($1:$1048576,ROW(),4)," ")</f>
        <v xml:space="preserve"> </v>
      </c>
      <c r="AA119" s="108">
        <f t="shared" si="16"/>
        <v>8</v>
      </c>
      <c r="AB119" s="108">
        <f ca="1">COUNTBLANK(OFFSET(INDEX($2:$1048576,2,4),AA119*WellsInPlate,0,WellsInPlate,1))</f>
        <v>86</v>
      </c>
      <c r="AC119" s="108">
        <f t="shared" ca="1" si="17"/>
        <v>0</v>
      </c>
      <c r="AE119" s="108" t="b">
        <f>IF(COUNTBLANK(D119)=0,A119)</f>
        <v>0</v>
      </c>
    </row>
    <row r="120" spans="1:31" ht="12.75" x14ac:dyDescent="0.2">
      <c r="A120" s="94" t="str">
        <f>IF(D120="","",CONCATENATE('Address and samples info'!$B$8," #",'Samples 96'!C120))</f>
        <v/>
      </c>
      <c r="B120" s="95" t="s">
        <v>82</v>
      </c>
      <c r="C120" s="150">
        <v>2</v>
      </c>
      <c r="D120" s="5"/>
      <c r="E120" s="98">
        <v>0.01</v>
      </c>
      <c r="F120" s="53"/>
      <c r="G120" s="59"/>
      <c r="I120" s="55" t="str">
        <f ca="1">IF(AC122=1,"Plate "&amp;TEXT(AA122+1,"0"),"")</f>
        <v/>
      </c>
      <c r="Z120" s="108" t="str">
        <f>IF(LEN(INDEX($1:$1048576,ROW(),4))&gt;0,INDEX($1:$1048576,ROW(),4)," ")</f>
        <v xml:space="preserve"> </v>
      </c>
      <c r="AA120" s="108">
        <f t="shared" si="16"/>
        <v>8</v>
      </c>
      <c r="AB120" s="108">
        <f ca="1">COUNTBLANK(OFFSET(INDEX($2:$1048576,2,4),AA120*WellsInPlate,0,WellsInPlate,1))</f>
        <v>86</v>
      </c>
      <c r="AC120" s="108">
        <f t="shared" ca="1" si="17"/>
        <v>0</v>
      </c>
      <c r="AE120" s="108" t="b">
        <f>IF(COUNTBLANK(D120)=0,A120)</f>
        <v>0</v>
      </c>
    </row>
    <row r="121" spans="1:31" ht="12.75" x14ac:dyDescent="0.2">
      <c r="A121" s="94" t="str">
        <f>IF(D121="","",CONCATENATE('Address and samples info'!$B$8," #",'Samples 96'!C121))</f>
        <v/>
      </c>
      <c r="B121" s="95" t="s">
        <v>7</v>
      </c>
      <c r="C121" s="150">
        <v>2</v>
      </c>
      <c r="D121" s="5"/>
      <c r="E121" s="98">
        <v>0.01</v>
      </c>
      <c r="F121" s="53"/>
      <c r="G121" s="59"/>
      <c r="H121" s="106"/>
      <c r="I121" s="56" t="str">
        <f ca="1">IF($AC122=1,"1","")</f>
        <v/>
      </c>
      <c r="J121" s="56" t="str">
        <f ca="1">IF($AC122=1,"2","")</f>
        <v/>
      </c>
      <c r="K121" s="56" t="str">
        <f ca="1">IF($AC122=1,"3","")</f>
        <v/>
      </c>
      <c r="L121" s="56" t="str">
        <f ca="1">IF($AC122=1,"4","")</f>
        <v/>
      </c>
      <c r="M121" s="56" t="str">
        <f ca="1">IF($AC122=1,"5","")</f>
        <v/>
      </c>
      <c r="N121" s="56" t="str">
        <f ca="1">IF($AC122=1,"6","")</f>
        <v/>
      </c>
      <c r="O121" s="56" t="str">
        <f ca="1">IF($AC122=1,"7","")</f>
        <v/>
      </c>
      <c r="P121" s="56" t="str">
        <f ca="1">IF($AC122=1,"8","")</f>
        <v/>
      </c>
      <c r="Q121" s="56" t="str">
        <f ca="1">IF($AC122=1,"9","")</f>
        <v/>
      </c>
      <c r="R121" s="56" t="str">
        <f ca="1">IF($AC122=1,"10","")</f>
        <v/>
      </c>
      <c r="S121" s="56" t="str">
        <f ca="1">IF($AC122=1,"11","")</f>
        <v/>
      </c>
      <c r="T121" s="56" t="str">
        <f ca="1">IF($AC122=1,"12","")</f>
        <v/>
      </c>
      <c r="Z121" s="108" t="str">
        <f>IF(LEN(INDEX($1:$1048576,ROW(),4))&gt;0,INDEX($1:$1048576,ROW(),4)," ")</f>
        <v xml:space="preserve"> </v>
      </c>
      <c r="AA121" s="108">
        <f t="shared" si="16"/>
        <v>9</v>
      </c>
      <c r="AB121" s="108">
        <f ca="1">COUNTBLANK(OFFSET(INDEX($2:$1048576,2,4),AA121*WellsInPlate,0,WellsInPlate,1))</f>
        <v>86</v>
      </c>
      <c r="AC121" s="108">
        <f t="shared" ca="1" si="17"/>
        <v>0</v>
      </c>
      <c r="AE121" s="108" t="b">
        <f>IF(COUNTBLANK(D121)=0,A121)</f>
        <v>0</v>
      </c>
    </row>
    <row r="122" spans="1:31" ht="12.75" x14ac:dyDescent="0.2">
      <c r="A122" s="94" t="str">
        <f>IF(D122="","",CONCATENATE('Address and samples info'!$B$8," #",'Samples 96'!C122))</f>
        <v/>
      </c>
      <c r="B122" s="95" t="s">
        <v>18</v>
      </c>
      <c r="C122" s="150">
        <v>2</v>
      </c>
      <c r="D122" s="5"/>
      <c r="E122" s="98">
        <v>0.01</v>
      </c>
      <c r="F122" s="53"/>
      <c r="G122" s="59"/>
      <c r="H122" s="104" t="str">
        <f ca="1">IF(AC123=1,"A","")</f>
        <v/>
      </c>
      <c r="I122" s="57" t="str">
        <f ca="1">OFFSET($Z$3,ROW()-StartRow-1-$AA123*PanelHeight+$AA123*WellsInPlate+(COLUMN()-9)*8,0,1,1)</f>
        <v xml:space="preserve"> </v>
      </c>
      <c r="J122" s="57" t="str">
        <f ca="1">OFFSET($Z$3,ROW()-StartRow-1-$AA123*PanelHeight+$AA123*WellsInPlate+(COLUMN()-9)*8,0,1,1)</f>
        <v xml:space="preserve"> </v>
      </c>
      <c r="K122" s="57" t="str">
        <f ca="1">OFFSET($Z$3,ROW()-StartRow-1-$AA123*PanelHeight+$AA123*WellsInPlate+(COLUMN()-9)*8,0,1,1)</f>
        <v xml:space="preserve"> </v>
      </c>
      <c r="L122" s="57" t="str">
        <f ca="1">OFFSET($Z$3,ROW()-StartRow-1-$AA123*PanelHeight+$AA123*WellsInPlate+(COLUMN()-9)*8,0,1,1)</f>
        <v xml:space="preserve"> </v>
      </c>
      <c r="M122" s="57" t="str">
        <f ca="1">OFFSET($Z$3,ROW()-StartRow-1-$AA123*PanelHeight+$AA123*WellsInPlate+(COLUMN()-9)*8,0,1,1)</f>
        <v xml:space="preserve"> </v>
      </c>
      <c r="N122" s="57" t="str">
        <f ca="1">OFFSET($Z$3,ROW()-StartRow-1-$AA123*PanelHeight+$AA123*WellsInPlate+(COLUMN()-9)*8,0,1,1)</f>
        <v xml:space="preserve"> </v>
      </c>
      <c r="O122" s="57" t="str">
        <f ca="1">OFFSET($Z$3,ROW()-StartRow-1-$AA123*PanelHeight+$AA123*WellsInPlate+(COLUMN()-9)*8,0,1,1)</f>
        <v xml:space="preserve"> </v>
      </c>
      <c r="P122" s="57" t="str">
        <f ca="1">OFFSET($Z$3,ROW()-StartRow-1-$AA123*PanelHeight+$AA123*WellsInPlate+(COLUMN()-9)*8,0,1,1)</f>
        <v xml:space="preserve"> </v>
      </c>
      <c r="Q122" s="57" t="str">
        <f ca="1">OFFSET($Z$3,ROW()-StartRow-1-$AA123*PanelHeight+$AA123*WellsInPlate+(COLUMN()-9)*8,0,1,1)</f>
        <v xml:space="preserve"> </v>
      </c>
      <c r="R122" s="57" t="str">
        <f ca="1">OFFSET($Z$3,ROW()-StartRow-1-$AA123*PanelHeight+$AA123*WellsInPlate+(COLUMN()-9)*8,0,1,1)</f>
        <v xml:space="preserve"> </v>
      </c>
      <c r="S122" s="57" t="str">
        <f ca="1">OFFSET($Z$3,ROW()-StartRow-1-$AA123*PanelHeight+$AA123*WellsInPlate+(COLUMN()-9)*8,0,1,1)</f>
        <v xml:space="preserve"> </v>
      </c>
      <c r="T122" s="58" t="str">
        <f ca="1">IF(COUNTIF(I122:S129," ")&lt;88,"leave empty","")</f>
        <v>leave empty</v>
      </c>
      <c r="Z122" s="108" t="str">
        <f>IF(LEN(INDEX($1:$1048576,ROW(),4))&gt;0,INDEX($1:$1048576,ROW(),4)," ")</f>
        <v xml:space="preserve"> </v>
      </c>
      <c r="AA122" s="108">
        <f t="shared" si="16"/>
        <v>9</v>
      </c>
      <c r="AB122" s="108">
        <f ca="1">COUNTBLANK(OFFSET(INDEX($2:$1048576,2,4),AA122*WellsInPlate,0,WellsInPlate,1))</f>
        <v>86</v>
      </c>
      <c r="AC122" s="108">
        <f t="shared" ca="1" si="17"/>
        <v>0</v>
      </c>
      <c r="AE122" s="108" t="b">
        <f>IF(COUNTBLANK(D122)=0,A122)</f>
        <v>0</v>
      </c>
    </row>
    <row r="123" spans="1:31" ht="12.75" x14ac:dyDescent="0.2">
      <c r="A123" s="94" t="str">
        <f>IF(D123="","",CONCATENATE('Address and samples info'!$B$8," #",'Samples 96'!C123))</f>
        <v/>
      </c>
      <c r="B123" s="95" t="s">
        <v>29</v>
      </c>
      <c r="C123" s="150">
        <v>2</v>
      </c>
      <c r="D123" s="5"/>
      <c r="E123" s="98">
        <v>0.01</v>
      </c>
      <c r="F123" s="53"/>
      <c r="G123" s="59"/>
      <c r="H123" s="104" t="str">
        <f ca="1">IF(AC124=1,"B","")</f>
        <v/>
      </c>
      <c r="I123" s="57" t="str">
        <f ca="1">OFFSET($Z$3,ROW()-StartRow-1-$AA124*PanelHeight+$AA124*WellsInPlate+(COLUMN()-9)*8,0,1,1)</f>
        <v xml:space="preserve"> </v>
      </c>
      <c r="J123" s="57" t="str">
        <f ca="1">OFFSET($Z$3,ROW()-StartRow-1-$AA124*PanelHeight+$AA124*WellsInPlate+(COLUMN()-9)*8,0,1,1)</f>
        <v xml:space="preserve"> </v>
      </c>
      <c r="K123" s="57" t="str">
        <f ca="1">OFFSET($Z$3,ROW()-StartRow-1-$AA124*PanelHeight+$AA124*WellsInPlate+(COLUMN()-9)*8,0,1,1)</f>
        <v xml:space="preserve"> </v>
      </c>
      <c r="L123" s="57" t="str">
        <f ca="1">OFFSET($Z$3,ROW()-StartRow-1-$AA124*PanelHeight+$AA124*WellsInPlate+(COLUMN()-9)*8,0,1,1)</f>
        <v xml:space="preserve"> </v>
      </c>
      <c r="M123" s="57" t="str">
        <f ca="1">OFFSET($Z$3,ROW()-StartRow-1-$AA124*PanelHeight+$AA124*WellsInPlate+(COLUMN()-9)*8,0,1,1)</f>
        <v xml:space="preserve"> </v>
      </c>
      <c r="N123" s="57" t="str">
        <f ca="1">OFFSET($Z$3,ROW()-StartRow-1-$AA124*PanelHeight+$AA124*WellsInPlate+(COLUMN()-9)*8,0,1,1)</f>
        <v xml:space="preserve"> </v>
      </c>
      <c r="O123" s="57" t="str">
        <f ca="1">OFFSET($Z$3,ROW()-StartRow-1-$AA124*PanelHeight+$AA124*WellsInPlate+(COLUMN()-9)*8,0,1,1)</f>
        <v xml:space="preserve"> </v>
      </c>
      <c r="P123" s="57" t="str">
        <f ca="1">OFFSET($Z$3,ROW()-StartRow-1-$AA124*PanelHeight+$AA124*WellsInPlate+(COLUMN()-9)*8,0,1,1)</f>
        <v xml:space="preserve"> </v>
      </c>
      <c r="Q123" s="57" t="str">
        <f ca="1">OFFSET($Z$3,ROW()-StartRow-1-$AA124*PanelHeight+$AA124*WellsInPlate+(COLUMN()-9)*8,0,1,1)</f>
        <v xml:space="preserve"> </v>
      </c>
      <c r="R123" s="57" t="str">
        <f ca="1">OFFSET($Z$3,ROW()-StartRow-1-$AA124*PanelHeight+$AA124*WellsInPlate+(COLUMN()-9)*8,0,1,1)</f>
        <v xml:space="preserve"> </v>
      </c>
      <c r="S123" s="57" t="str">
        <f ca="1">OFFSET($Z$3,ROW()-StartRow-1-$AA124*PanelHeight+$AA124*WellsInPlate+(COLUMN()-9)*8,0,1,1)</f>
        <v xml:space="preserve"> </v>
      </c>
      <c r="T123" s="57" t="str">
        <f ca="1">IF(T122="","","leave empty")</f>
        <v>leave empty</v>
      </c>
      <c r="Z123" s="108" t="str">
        <f>IF(LEN(INDEX($1:$1048576,ROW(),4))&gt;0,INDEX($1:$1048576,ROW(),4)," ")</f>
        <v xml:space="preserve"> </v>
      </c>
      <c r="AA123" s="108">
        <f t="shared" si="16"/>
        <v>9</v>
      </c>
      <c r="AB123" s="108">
        <f ca="1">COUNTBLANK(OFFSET(INDEX($2:$1048576,2,4),AA123*WellsInPlate,0,WellsInPlate,1))</f>
        <v>86</v>
      </c>
      <c r="AC123" s="108">
        <f t="shared" ca="1" si="17"/>
        <v>0</v>
      </c>
      <c r="AE123" s="108" t="b">
        <f>IF(COUNTBLANK(D123)=0,A123)</f>
        <v>0</v>
      </c>
    </row>
    <row r="124" spans="1:31" ht="12.75" x14ac:dyDescent="0.2">
      <c r="A124" s="94" t="str">
        <f>IF(D124="","",CONCATENATE('Address and samples info'!$B$8," #",'Samples 96'!C124))</f>
        <v/>
      </c>
      <c r="B124" s="95" t="s">
        <v>40</v>
      </c>
      <c r="C124" s="150">
        <v>2</v>
      </c>
      <c r="D124" s="5"/>
      <c r="E124" s="98">
        <v>0.01</v>
      </c>
      <c r="F124" s="53"/>
      <c r="G124" s="59"/>
      <c r="H124" s="104" t="str">
        <f ca="1">IF(AC125=1,"C","")</f>
        <v/>
      </c>
      <c r="I124" s="57" t="str">
        <f ca="1">OFFSET($Z$3,ROW()-StartRow-1-$AA125*PanelHeight+$AA125*WellsInPlate+(COLUMN()-9)*8,0,1,1)</f>
        <v xml:space="preserve"> </v>
      </c>
      <c r="J124" s="57" t="str">
        <f ca="1">OFFSET($Z$3,ROW()-StartRow-1-$AA125*PanelHeight+$AA125*WellsInPlate+(COLUMN()-9)*8,0,1,1)</f>
        <v xml:space="preserve"> </v>
      </c>
      <c r="K124" s="57" t="str">
        <f ca="1">OFFSET($Z$3,ROW()-StartRow-1-$AA125*PanelHeight+$AA125*WellsInPlate+(COLUMN()-9)*8,0,1,1)</f>
        <v xml:space="preserve"> </v>
      </c>
      <c r="L124" s="57" t="str">
        <f ca="1">OFFSET($Z$3,ROW()-StartRow-1-$AA125*PanelHeight+$AA125*WellsInPlate+(COLUMN()-9)*8,0,1,1)</f>
        <v xml:space="preserve"> </v>
      </c>
      <c r="M124" s="57" t="str">
        <f ca="1">OFFSET($Z$3,ROW()-StartRow-1-$AA125*PanelHeight+$AA125*WellsInPlate+(COLUMN()-9)*8,0,1,1)</f>
        <v xml:space="preserve"> </v>
      </c>
      <c r="N124" s="57" t="str">
        <f ca="1">OFFSET($Z$3,ROW()-StartRow-1-$AA125*PanelHeight+$AA125*WellsInPlate+(COLUMN()-9)*8,0,1,1)</f>
        <v xml:space="preserve"> </v>
      </c>
      <c r="O124" s="57" t="str">
        <f ca="1">OFFSET($Z$3,ROW()-StartRow-1-$AA125*PanelHeight+$AA125*WellsInPlate+(COLUMN()-9)*8,0,1,1)</f>
        <v xml:space="preserve"> </v>
      </c>
      <c r="P124" s="57" t="str">
        <f ca="1">OFFSET($Z$3,ROW()-StartRow-1-$AA125*PanelHeight+$AA125*WellsInPlate+(COLUMN()-9)*8,0,1,1)</f>
        <v xml:space="preserve"> </v>
      </c>
      <c r="Q124" s="57" t="str">
        <f ca="1">OFFSET($Z$3,ROW()-StartRow-1-$AA125*PanelHeight+$AA125*WellsInPlate+(COLUMN()-9)*8,0,1,1)</f>
        <v xml:space="preserve"> </v>
      </c>
      <c r="R124" s="57" t="str">
        <f ca="1">OFFSET($Z$3,ROW()-StartRow-1-$AA125*PanelHeight+$AA125*WellsInPlate+(COLUMN()-9)*8,0,1,1)</f>
        <v xml:space="preserve"> </v>
      </c>
      <c r="S124" s="57" t="str">
        <f ca="1">OFFSET($Z$3,ROW()-StartRow-1-$AA125*PanelHeight+$AA125*WellsInPlate+(COLUMN()-9)*8,0,1,1)</f>
        <v xml:space="preserve"> </v>
      </c>
      <c r="T124" s="57" t="str">
        <f t="shared" ref="T124:T129" ca="1" si="19">IF(T123="","","leave empty")</f>
        <v>leave empty</v>
      </c>
      <c r="Z124" s="108" t="str">
        <f>IF(LEN(INDEX($1:$1048576,ROW(),4))&gt;0,INDEX($1:$1048576,ROW(),4)," ")</f>
        <v xml:space="preserve"> </v>
      </c>
      <c r="AA124" s="108">
        <f t="shared" si="16"/>
        <v>9</v>
      </c>
      <c r="AB124" s="108">
        <f ca="1">COUNTBLANK(OFFSET(INDEX($2:$1048576,2,4),AA124*WellsInPlate,0,WellsInPlate,1))</f>
        <v>86</v>
      </c>
      <c r="AC124" s="108">
        <f t="shared" ca="1" si="17"/>
        <v>0</v>
      </c>
      <c r="AE124" s="108" t="b">
        <f>IF(COUNTBLANK(D124)=0,A124)</f>
        <v>0</v>
      </c>
    </row>
    <row r="125" spans="1:31" ht="12.75" x14ac:dyDescent="0.2">
      <c r="A125" s="94" t="str">
        <f>IF(D125="","",CONCATENATE('Address and samples info'!$B$8," #",'Samples 96'!C125))</f>
        <v/>
      </c>
      <c r="B125" s="95" t="s">
        <v>51</v>
      </c>
      <c r="C125" s="150">
        <v>2</v>
      </c>
      <c r="D125" s="5"/>
      <c r="E125" s="98">
        <v>0.01</v>
      </c>
      <c r="F125" s="53"/>
      <c r="G125" s="59"/>
      <c r="H125" s="104" t="str">
        <f ca="1">IF(AC126=1,"D","")</f>
        <v/>
      </c>
      <c r="I125" s="57" t="str">
        <f ca="1">OFFSET($Z$3,ROW()-StartRow-1-$AA126*PanelHeight+$AA126*WellsInPlate+(COLUMN()-9)*8,0,1,1)</f>
        <v xml:space="preserve"> </v>
      </c>
      <c r="J125" s="57" t="str">
        <f ca="1">OFFSET($Z$3,ROW()-StartRow-1-$AA126*PanelHeight+$AA126*WellsInPlate+(COLUMN()-9)*8,0,1,1)</f>
        <v xml:space="preserve"> </v>
      </c>
      <c r="K125" s="57" t="str">
        <f ca="1">OFFSET($Z$3,ROW()-StartRow-1-$AA126*PanelHeight+$AA126*WellsInPlate+(COLUMN()-9)*8,0,1,1)</f>
        <v xml:space="preserve"> </v>
      </c>
      <c r="L125" s="57" t="str">
        <f ca="1">OFFSET($Z$3,ROW()-StartRow-1-$AA126*PanelHeight+$AA126*WellsInPlate+(COLUMN()-9)*8,0,1,1)</f>
        <v xml:space="preserve"> </v>
      </c>
      <c r="M125" s="57" t="str">
        <f ca="1">OFFSET($Z$3,ROW()-StartRow-1-$AA126*PanelHeight+$AA126*WellsInPlate+(COLUMN()-9)*8,0,1,1)</f>
        <v xml:space="preserve"> </v>
      </c>
      <c r="N125" s="57" t="str">
        <f ca="1">OFFSET($Z$3,ROW()-StartRow-1-$AA126*PanelHeight+$AA126*WellsInPlate+(COLUMN()-9)*8,0,1,1)</f>
        <v xml:space="preserve"> </v>
      </c>
      <c r="O125" s="57" t="str">
        <f ca="1">OFFSET($Z$3,ROW()-StartRow-1-$AA126*PanelHeight+$AA126*WellsInPlate+(COLUMN()-9)*8,0,1,1)</f>
        <v xml:space="preserve"> </v>
      </c>
      <c r="P125" s="57" t="str">
        <f ca="1">OFFSET($Z$3,ROW()-StartRow-1-$AA126*PanelHeight+$AA126*WellsInPlate+(COLUMN()-9)*8,0,1,1)</f>
        <v xml:space="preserve"> </v>
      </c>
      <c r="Q125" s="57" t="str">
        <f ca="1">OFFSET($Z$3,ROW()-StartRow-1-$AA126*PanelHeight+$AA126*WellsInPlate+(COLUMN()-9)*8,0,1,1)</f>
        <v xml:space="preserve"> </v>
      </c>
      <c r="R125" s="57" t="str">
        <f ca="1">OFFSET($Z$3,ROW()-StartRow-1-$AA126*PanelHeight+$AA126*WellsInPlate+(COLUMN()-9)*8,0,1,1)</f>
        <v xml:space="preserve"> </v>
      </c>
      <c r="S125" s="57" t="str">
        <f ca="1">OFFSET($Z$3,ROW()-StartRow-1-$AA126*PanelHeight+$AA126*WellsInPlate+(COLUMN()-9)*8,0,1,1)</f>
        <v xml:space="preserve"> </v>
      </c>
      <c r="T125" s="57" t="str">
        <f t="shared" ca="1" si="19"/>
        <v>leave empty</v>
      </c>
      <c r="Z125" s="108" t="str">
        <f>IF(LEN(INDEX($1:$1048576,ROW(),4))&gt;0,INDEX($1:$1048576,ROW(),4)," ")</f>
        <v xml:space="preserve"> </v>
      </c>
      <c r="AA125" s="108">
        <f t="shared" si="16"/>
        <v>9</v>
      </c>
      <c r="AB125" s="108">
        <f ca="1">COUNTBLANK(OFFSET(INDEX($2:$1048576,2,4),AA125*WellsInPlate,0,WellsInPlate,1))</f>
        <v>86</v>
      </c>
      <c r="AC125" s="108">
        <f t="shared" ca="1" si="17"/>
        <v>0</v>
      </c>
      <c r="AE125" s="108" t="b">
        <f>IF(COUNTBLANK(D125)=0,A125)</f>
        <v>0</v>
      </c>
    </row>
    <row r="126" spans="1:31" ht="12.75" x14ac:dyDescent="0.2">
      <c r="A126" s="94" t="str">
        <f>IF(D126="","",CONCATENATE('Address and samples info'!$B$8," #",'Samples 96'!C126))</f>
        <v/>
      </c>
      <c r="B126" s="95" t="s">
        <v>62</v>
      </c>
      <c r="C126" s="150">
        <v>2</v>
      </c>
      <c r="D126" s="5"/>
      <c r="E126" s="98">
        <v>0.01</v>
      </c>
      <c r="F126" s="53"/>
      <c r="G126" s="59"/>
      <c r="H126" s="104" t="str">
        <f ca="1">IF(AC127=1,"E","")</f>
        <v/>
      </c>
      <c r="I126" s="57" t="str">
        <f ca="1">OFFSET($Z$3,ROW()-StartRow-1-$AA127*PanelHeight+$AA127*WellsInPlate+(COLUMN()-9)*8,0,1,1)</f>
        <v xml:space="preserve"> </v>
      </c>
      <c r="J126" s="57" t="str">
        <f ca="1">OFFSET($Z$3,ROW()-StartRow-1-$AA127*PanelHeight+$AA127*WellsInPlate+(COLUMN()-9)*8,0,1,1)</f>
        <v xml:space="preserve"> </v>
      </c>
      <c r="K126" s="57" t="str">
        <f ca="1">OFFSET($Z$3,ROW()-StartRow-1-$AA127*PanelHeight+$AA127*WellsInPlate+(COLUMN()-9)*8,0,1,1)</f>
        <v xml:space="preserve"> </v>
      </c>
      <c r="L126" s="57" t="str">
        <f ca="1">OFFSET($Z$3,ROW()-StartRow-1-$AA127*PanelHeight+$AA127*WellsInPlate+(COLUMN()-9)*8,0,1,1)</f>
        <v xml:space="preserve"> </v>
      </c>
      <c r="M126" s="57" t="str">
        <f ca="1">OFFSET($Z$3,ROW()-StartRow-1-$AA127*PanelHeight+$AA127*WellsInPlate+(COLUMN()-9)*8,0,1,1)</f>
        <v xml:space="preserve"> </v>
      </c>
      <c r="N126" s="57" t="str">
        <f ca="1">OFFSET($Z$3,ROW()-StartRow-1-$AA127*PanelHeight+$AA127*WellsInPlate+(COLUMN()-9)*8,0,1,1)</f>
        <v xml:space="preserve"> </v>
      </c>
      <c r="O126" s="57" t="str">
        <f ca="1">OFFSET($Z$3,ROW()-StartRow-1-$AA127*PanelHeight+$AA127*WellsInPlate+(COLUMN()-9)*8,0,1,1)</f>
        <v xml:space="preserve"> </v>
      </c>
      <c r="P126" s="57" t="str">
        <f ca="1">OFFSET($Z$3,ROW()-StartRow-1-$AA127*PanelHeight+$AA127*WellsInPlate+(COLUMN()-9)*8,0,1,1)</f>
        <v xml:space="preserve"> </v>
      </c>
      <c r="Q126" s="57" t="str">
        <f ca="1">OFFSET($Z$3,ROW()-StartRow-1-$AA127*PanelHeight+$AA127*WellsInPlate+(COLUMN()-9)*8,0,1,1)</f>
        <v xml:space="preserve"> </v>
      </c>
      <c r="R126" s="57" t="str">
        <f ca="1">OFFSET($Z$3,ROW()-StartRow-1-$AA127*PanelHeight+$AA127*WellsInPlate+(COLUMN()-9)*8,0,1,1)</f>
        <v xml:space="preserve"> </v>
      </c>
      <c r="S126" s="57" t="str">
        <f ca="1">OFFSET($Z$3,ROW()-StartRow-1-$AA127*PanelHeight+$AA127*WellsInPlate+(COLUMN()-9)*8,0,1,1)</f>
        <v xml:space="preserve"> </v>
      </c>
      <c r="T126" s="57" t="str">
        <f t="shared" ca="1" si="19"/>
        <v>leave empty</v>
      </c>
      <c r="Z126" s="108" t="str">
        <f>IF(LEN(INDEX($1:$1048576,ROW(),4))&gt;0,INDEX($1:$1048576,ROW(),4)," ")</f>
        <v xml:space="preserve"> </v>
      </c>
      <c r="AA126" s="108">
        <f t="shared" si="16"/>
        <v>9</v>
      </c>
      <c r="AB126" s="108">
        <f ca="1">COUNTBLANK(OFFSET(INDEX($2:$1048576,2,4),AA126*WellsInPlate,0,WellsInPlate,1))</f>
        <v>86</v>
      </c>
      <c r="AC126" s="108">
        <f t="shared" ca="1" si="17"/>
        <v>0</v>
      </c>
      <c r="AE126" s="108" t="b">
        <f>IF(COUNTBLANK(D126)=0,A126)</f>
        <v>0</v>
      </c>
    </row>
    <row r="127" spans="1:31" ht="12.75" x14ac:dyDescent="0.2">
      <c r="A127" s="94" t="str">
        <f>IF(D127="","",CONCATENATE('Address and samples info'!$B$8," #",'Samples 96'!C127))</f>
        <v/>
      </c>
      <c r="B127" s="95" t="s">
        <v>73</v>
      </c>
      <c r="C127" s="150">
        <v>2</v>
      </c>
      <c r="D127" s="5"/>
      <c r="E127" s="98">
        <v>0.01</v>
      </c>
      <c r="F127" s="53"/>
      <c r="G127" s="59"/>
      <c r="H127" s="104" t="str">
        <f ca="1">IF(AC128=1,"F","")</f>
        <v/>
      </c>
      <c r="I127" s="57" t="str">
        <f ca="1">OFFSET($Z$3,ROW()-StartRow-1-$AA128*PanelHeight+$AA128*WellsInPlate+(COLUMN()-9)*8,0,1,1)</f>
        <v xml:space="preserve"> </v>
      </c>
      <c r="J127" s="57" t="str">
        <f ca="1">OFFSET($Z$3,ROW()-StartRow-1-$AA128*PanelHeight+$AA128*WellsInPlate+(COLUMN()-9)*8,0,1,1)</f>
        <v xml:space="preserve"> </v>
      </c>
      <c r="K127" s="57" t="str">
        <f ca="1">OFFSET($Z$3,ROW()-StartRow-1-$AA128*PanelHeight+$AA128*WellsInPlate+(COLUMN()-9)*8,0,1,1)</f>
        <v xml:space="preserve"> </v>
      </c>
      <c r="L127" s="57" t="str">
        <f ca="1">OFFSET($Z$3,ROW()-StartRow-1-$AA128*PanelHeight+$AA128*WellsInPlate+(COLUMN()-9)*8,0,1,1)</f>
        <v xml:space="preserve"> </v>
      </c>
      <c r="M127" s="57" t="str">
        <f ca="1">OFFSET($Z$3,ROW()-StartRow-1-$AA128*PanelHeight+$AA128*WellsInPlate+(COLUMN()-9)*8,0,1,1)</f>
        <v xml:space="preserve"> </v>
      </c>
      <c r="N127" s="57" t="str">
        <f ca="1">OFFSET($Z$3,ROW()-StartRow-1-$AA128*PanelHeight+$AA128*WellsInPlate+(COLUMN()-9)*8,0,1,1)</f>
        <v xml:space="preserve"> </v>
      </c>
      <c r="O127" s="57" t="str">
        <f ca="1">OFFSET($Z$3,ROW()-StartRow-1-$AA128*PanelHeight+$AA128*WellsInPlate+(COLUMN()-9)*8,0,1,1)</f>
        <v xml:space="preserve"> </v>
      </c>
      <c r="P127" s="57" t="str">
        <f ca="1">OFFSET($Z$3,ROW()-StartRow-1-$AA128*PanelHeight+$AA128*WellsInPlate+(COLUMN()-9)*8,0,1,1)</f>
        <v xml:space="preserve"> </v>
      </c>
      <c r="Q127" s="57" t="str">
        <f ca="1">OFFSET($Z$3,ROW()-StartRow-1-$AA128*PanelHeight+$AA128*WellsInPlate+(COLUMN()-9)*8,0,1,1)</f>
        <v xml:space="preserve"> </v>
      </c>
      <c r="R127" s="57" t="str">
        <f ca="1">OFFSET($Z$3,ROW()-StartRow-1-$AA128*PanelHeight+$AA128*WellsInPlate+(COLUMN()-9)*8,0,1,1)</f>
        <v xml:space="preserve"> </v>
      </c>
      <c r="S127" s="57" t="str">
        <f ca="1">OFFSET($Z$3,ROW()-StartRow-1-$AA128*PanelHeight+$AA128*WellsInPlate+(COLUMN()-9)*8,0,1,1)</f>
        <v xml:space="preserve"> </v>
      </c>
      <c r="T127" s="57" t="str">
        <f t="shared" ca="1" si="19"/>
        <v>leave empty</v>
      </c>
      <c r="Z127" s="108" t="str">
        <f>IF(LEN(INDEX($1:$1048576,ROW(),4))&gt;0,INDEX($1:$1048576,ROW(),4)," ")</f>
        <v xml:space="preserve"> </v>
      </c>
      <c r="AA127" s="108">
        <f t="shared" si="16"/>
        <v>9</v>
      </c>
      <c r="AB127" s="108">
        <f ca="1">COUNTBLANK(OFFSET(INDEX($2:$1048576,2,4),AA127*WellsInPlate,0,WellsInPlate,1))</f>
        <v>86</v>
      </c>
      <c r="AC127" s="108">
        <f t="shared" ca="1" si="17"/>
        <v>0</v>
      </c>
      <c r="AE127" s="108" t="b">
        <f>IF(COUNTBLANK(D127)=0,A127)</f>
        <v>0</v>
      </c>
    </row>
    <row r="128" spans="1:31" ht="12.75" x14ac:dyDescent="0.2">
      <c r="A128" s="94" t="str">
        <f>IF(D128="","",CONCATENATE('Address and samples info'!$B$8," #",'Samples 96'!C128))</f>
        <v/>
      </c>
      <c r="B128" s="95" t="s">
        <v>83</v>
      </c>
      <c r="C128" s="150">
        <v>2</v>
      </c>
      <c r="D128" s="5"/>
      <c r="E128" s="98">
        <v>0.01</v>
      </c>
      <c r="F128" s="53"/>
      <c r="G128" s="59"/>
      <c r="H128" s="104" t="str">
        <f ca="1">IF(AC129=1,"G","")</f>
        <v/>
      </c>
      <c r="I128" s="57" t="str">
        <f ca="1">OFFSET($Z$3,ROW()-StartRow-1-$AA129*PanelHeight+$AA129*WellsInPlate+(COLUMN()-9)*8,0,1,1)</f>
        <v xml:space="preserve"> </v>
      </c>
      <c r="J128" s="57" t="str">
        <f ca="1">OFFSET($Z$3,ROW()-StartRow-1-$AA129*PanelHeight+$AA129*WellsInPlate+(COLUMN()-9)*8,0,1,1)</f>
        <v xml:space="preserve"> </v>
      </c>
      <c r="K128" s="57" t="str">
        <f ca="1">OFFSET($Z$3,ROW()-StartRow-1-$AA129*PanelHeight+$AA129*WellsInPlate+(COLUMN()-9)*8,0,1,1)</f>
        <v xml:space="preserve"> </v>
      </c>
      <c r="L128" s="57" t="str">
        <f ca="1">OFFSET($Z$3,ROW()-StartRow-1-$AA129*PanelHeight+$AA129*WellsInPlate+(COLUMN()-9)*8,0,1,1)</f>
        <v xml:space="preserve"> </v>
      </c>
      <c r="M128" s="57" t="str">
        <f ca="1">OFFSET($Z$3,ROW()-StartRow-1-$AA129*PanelHeight+$AA129*WellsInPlate+(COLUMN()-9)*8,0,1,1)</f>
        <v xml:space="preserve"> </v>
      </c>
      <c r="N128" s="57" t="str">
        <f ca="1">OFFSET($Z$3,ROW()-StartRow-1-$AA129*PanelHeight+$AA129*WellsInPlate+(COLUMN()-9)*8,0,1,1)</f>
        <v xml:space="preserve"> </v>
      </c>
      <c r="O128" s="57" t="str">
        <f ca="1">OFFSET($Z$3,ROW()-StartRow-1-$AA129*PanelHeight+$AA129*WellsInPlate+(COLUMN()-9)*8,0,1,1)</f>
        <v xml:space="preserve"> </v>
      </c>
      <c r="P128" s="57" t="str">
        <f ca="1">OFFSET($Z$3,ROW()-StartRow-1-$AA129*PanelHeight+$AA129*WellsInPlate+(COLUMN()-9)*8,0,1,1)</f>
        <v xml:space="preserve"> </v>
      </c>
      <c r="Q128" s="57" t="str">
        <f ca="1">OFFSET($Z$3,ROW()-StartRow-1-$AA129*PanelHeight+$AA129*WellsInPlate+(COLUMN()-9)*8,0,1,1)</f>
        <v xml:space="preserve"> </v>
      </c>
      <c r="R128" s="57" t="str">
        <f ca="1">OFFSET($Z$3,ROW()-StartRow-1-$AA129*PanelHeight+$AA129*WellsInPlate+(COLUMN()-9)*8,0,1,1)</f>
        <v xml:space="preserve"> </v>
      </c>
      <c r="S128" s="57" t="str">
        <f ca="1">IF(S127="","","leave empty")</f>
        <v>leave empty</v>
      </c>
      <c r="T128" s="57" t="str">
        <f t="shared" ca="1" si="19"/>
        <v>leave empty</v>
      </c>
      <c r="Z128" s="108" t="str">
        <f>IF(LEN(INDEX($1:$1048576,ROW(),4))&gt;0,INDEX($1:$1048576,ROW(),4)," ")</f>
        <v xml:space="preserve"> </v>
      </c>
      <c r="AA128" s="108">
        <f t="shared" si="16"/>
        <v>9</v>
      </c>
      <c r="AB128" s="108">
        <f ca="1">COUNTBLANK(OFFSET(INDEX($2:$1048576,2,4),AA128*WellsInPlate,0,WellsInPlate,1))</f>
        <v>86</v>
      </c>
      <c r="AC128" s="108">
        <f t="shared" ca="1" si="17"/>
        <v>0</v>
      </c>
      <c r="AE128" s="108" t="b">
        <f>IF(COUNTBLANK(D128)=0,A128)</f>
        <v>0</v>
      </c>
    </row>
    <row r="129" spans="1:31" ht="12.75" x14ac:dyDescent="0.2">
      <c r="A129" s="94" t="str">
        <f>IF(D129="","",CONCATENATE('Address and samples info'!$B$8," #",'Samples 96'!C129))</f>
        <v/>
      </c>
      <c r="B129" s="95" t="s">
        <v>8</v>
      </c>
      <c r="C129" s="150">
        <v>2</v>
      </c>
      <c r="D129" s="5"/>
      <c r="E129" s="98">
        <v>0.01</v>
      </c>
      <c r="F129" s="53"/>
      <c r="G129" s="59"/>
      <c r="H129" s="104" t="str">
        <f ca="1">IF(AC130=1,"H","")</f>
        <v/>
      </c>
      <c r="I129" s="57" t="str">
        <f ca="1">OFFSET($Z$3,ROW()-StartRow-1-$AA130*PanelHeight+$AA130*WellsInPlate+(COLUMN()-9)*8,0,1,1)</f>
        <v xml:space="preserve"> </v>
      </c>
      <c r="J129" s="57" t="str">
        <f ca="1">OFFSET($Z$3,ROW()-StartRow-1-$AA130*PanelHeight+$AA130*WellsInPlate+(COLUMN()-9)*8,0,1,1)</f>
        <v xml:space="preserve"> </v>
      </c>
      <c r="K129" s="57" t="str">
        <f ca="1">OFFSET($Z$3,ROW()-StartRow-1-$AA130*PanelHeight+$AA130*WellsInPlate+(COLUMN()-9)*8,0,1,1)</f>
        <v xml:space="preserve"> </v>
      </c>
      <c r="L129" s="57" t="str">
        <f ca="1">OFFSET($Z$3,ROW()-StartRow-1-$AA130*PanelHeight+$AA130*WellsInPlate+(COLUMN()-9)*8,0,1,1)</f>
        <v xml:space="preserve"> </v>
      </c>
      <c r="M129" s="57" t="str">
        <f ca="1">OFFSET($Z$3,ROW()-StartRow-1-$AA130*PanelHeight+$AA130*WellsInPlate+(COLUMN()-9)*8,0,1,1)</f>
        <v xml:space="preserve"> </v>
      </c>
      <c r="N129" s="57" t="str">
        <f ca="1">OFFSET($Z$3,ROW()-StartRow-1-$AA130*PanelHeight+$AA130*WellsInPlate+(COLUMN()-9)*8,0,1,1)</f>
        <v xml:space="preserve"> </v>
      </c>
      <c r="O129" s="57" t="str">
        <f ca="1">OFFSET($Z$3,ROW()-StartRow-1-$AA130*PanelHeight+$AA130*WellsInPlate+(COLUMN()-9)*8,0,1,1)</f>
        <v xml:space="preserve"> </v>
      </c>
      <c r="P129" s="57" t="str">
        <f ca="1">OFFSET($Z$3,ROW()-StartRow-1-$AA130*PanelHeight+$AA130*WellsInPlate+(COLUMN()-9)*8,0,1,1)</f>
        <v xml:space="preserve"> </v>
      </c>
      <c r="Q129" s="57" t="str">
        <f ca="1">OFFSET($Z$3,ROW()-StartRow-1-$AA130*PanelHeight+$AA130*WellsInPlate+(COLUMN()-9)*8,0,1,1)</f>
        <v xml:space="preserve"> </v>
      </c>
      <c r="R129" s="57" t="str">
        <f ca="1">OFFSET($Z$3,ROW()-StartRow-1-$AA130*PanelHeight+$AA130*WellsInPlate+(COLUMN()-9)*8,0,1,1)</f>
        <v xml:space="preserve"> </v>
      </c>
      <c r="S129" s="57" t="str">
        <f ca="1">IF(S128="","","leave empty")</f>
        <v>leave empty</v>
      </c>
      <c r="T129" s="57" t="str">
        <f t="shared" ca="1" si="19"/>
        <v>leave empty</v>
      </c>
      <c r="Z129" s="108" t="str">
        <f>IF(LEN(INDEX($1:$1048576,ROW(),4))&gt;0,INDEX($1:$1048576,ROW(),4)," ")</f>
        <v xml:space="preserve"> </v>
      </c>
      <c r="AA129" s="108">
        <f t="shared" si="16"/>
        <v>9</v>
      </c>
      <c r="AB129" s="108">
        <f ca="1">COUNTBLANK(OFFSET(INDEX($2:$1048576,2,4),AA129*WellsInPlate,0,WellsInPlate,1))</f>
        <v>86</v>
      </c>
      <c r="AC129" s="108">
        <f t="shared" ca="1" si="17"/>
        <v>0</v>
      </c>
      <c r="AE129" s="108" t="b">
        <f>IF(COUNTBLANK(D129)=0,A129)</f>
        <v>0</v>
      </c>
    </row>
    <row r="130" spans="1:31" ht="12.75" x14ac:dyDescent="0.2">
      <c r="A130" s="94" t="str">
        <f>IF(D130="","",CONCATENATE('Address and samples info'!$B$8," #",'Samples 96'!C130))</f>
        <v/>
      </c>
      <c r="B130" s="95" t="s">
        <v>19</v>
      </c>
      <c r="C130" s="150">
        <v>2</v>
      </c>
      <c r="D130" s="5"/>
      <c r="E130" s="98">
        <v>0.01</v>
      </c>
      <c r="F130" s="53"/>
      <c r="G130" s="59"/>
      <c r="Z130" s="108" t="str">
        <f>IF(LEN(INDEX($1:$1048576,ROW(),4))&gt;0,INDEX($1:$1048576,ROW(),4)," ")</f>
        <v xml:space="preserve"> </v>
      </c>
      <c r="AA130" s="108">
        <f t="shared" si="16"/>
        <v>9</v>
      </c>
      <c r="AB130" s="108">
        <f ca="1">COUNTBLANK(OFFSET(INDEX($2:$1048576,2,4),AA130*WellsInPlate,0,WellsInPlate,1))</f>
        <v>86</v>
      </c>
      <c r="AC130" s="108">
        <f t="shared" ca="1" si="17"/>
        <v>0</v>
      </c>
      <c r="AE130" s="108" t="b">
        <f>IF(COUNTBLANK(D130)=0,A130)</f>
        <v>0</v>
      </c>
    </row>
    <row r="131" spans="1:31" ht="12.75" x14ac:dyDescent="0.2">
      <c r="A131" s="94" t="str">
        <f>IF(D131="","",CONCATENATE('Address and samples info'!$B$8," #",'Samples 96'!C131))</f>
        <v/>
      </c>
      <c r="B131" s="95" t="s">
        <v>30</v>
      </c>
      <c r="C131" s="150">
        <v>2</v>
      </c>
      <c r="D131" s="5"/>
      <c r="E131" s="98">
        <v>0.01</v>
      </c>
      <c r="F131" s="53"/>
      <c r="G131" s="59"/>
      <c r="Z131" s="108" t="str">
        <f>IF(LEN(INDEX($1:$1048576,ROW(),4))&gt;0,INDEX($1:$1048576,ROW(),4)," ")</f>
        <v xml:space="preserve"> </v>
      </c>
      <c r="AA131" s="108">
        <f t="shared" si="16"/>
        <v>9</v>
      </c>
      <c r="AB131" s="108">
        <f ca="1">COUNTBLANK(OFFSET(INDEX($2:$1048576,2,4),AA131*WellsInPlate,0,WellsInPlate,1))</f>
        <v>86</v>
      </c>
      <c r="AC131" s="108">
        <f t="shared" ca="1" si="17"/>
        <v>0</v>
      </c>
      <c r="AE131" s="108" t="b">
        <f>IF(COUNTBLANK(D131)=0,A131)</f>
        <v>0</v>
      </c>
    </row>
    <row r="132" spans="1:31" ht="12.75" x14ac:dyDescent="0.2">
      <c r="A132" s="94" t="str">
        <f>IF(D132="","",CONCATENATE('Address and samples info'!$B$8," #",'Samples 96'!C132))</f>
        <v/>
      </c>
      <c r="B132" s="95" t="s">
        <v>41</v>
      </c>
      <c r="C132" s="150">
        <v>2</v>
      </c>
      <c r="D132" s="5"/>
      <c r="E132" s="98">
        <v>0.01</v>
      </c>
      <c r="F132" s="53"/>
      <c r="G132" s="59"/>
      <c r="Z132" s="108" t="str">
        <f>IF(LEN(INDEX($1:$1048576,ROW(),4))&gt;0,INDEX($1:$1048576,ROW(),4)," ")</f>
        <v xml:space="preserve"> </v>
      </c>
      <c r="AA132" s="108">
        <f t="shared" si="16"/>
        <v>9</v>
      </c>
      <c r="AB132" s="108">
        <f ca="1">COUNTBLANK(OFFSET(INDEX($2:$1048576,2,4),AA132*WellsInPlate,0,WellsInPlate,1))</f>
        <v>86</v>
      </c>
      <c r="AC132" s="108">
        <f t="shared" ca="1" si="17"/>
        <v>0</v>
      </c>
      <c r="AE132" s="108" t="b">
        <f>IF(COUNTBLANK(D132)=0,A132)</f>
        <v>0</v>
      </c>
    </row>
    <row r="133" spans="1:31" ht="12.75" x14ac:dyDescent="0.2">
      <c r="A133" s="94" t="str">
        <f>IF(D133="","",CONCATENATE('Address and samples info'!$B$8," #",'Samples 96'!C133))</f>
        <v/>
      </c>
      <c r="B133" s="95" t="s">
        <v>52</v>
      </c>
      <c r="C133" s="150">
        <v>2</v>
      </c>
      <c r="D133" s="5"/>
      <c r="E133" s="98">
        <v>0.01</v>
      </c>
      <c r="F133" s="53"/>
      <c r="G133" s="59"/>
      <c r="I133" s="55" t="str">
        <f ca="1">IF(AC135=1,"Plate "&amp;TEXT(AA135+1,"0"),"")</f>
        <v/>
      </c>
      <c r="Z133" s="108" t="str">
        <f>IF(LEN(INDEX($1:$1048576,ROW(),4))&gt;0,INDEX($1:$1048576,ROW(),4)," ")</f>
        <v xml:space="preserve"> </v>
      </c>
      <c r="AA133" s="108">
        <f t="shared" ref="AA133" si="20">CEILING((ROW()-StartRow+1)/PanelHeight,1)-1</f>
        <v>9</v>
      </c>
      <c r="AB133" s="108">
        <f ca="1">COUNTBLANK(OFFSET(INDEX($2:$1048576,2,4),AA133*WellsInPlate,0,WellsInPlate,1))</f>
        <v>86</v>
      </c>
      <c r="AC133" s="108">
        <f t="shared" ref="AC133" ca="1" si="21">IF(AB133=WellsInPlate,0,1)</f>
        <v>0</v>
      </c>
      <c r="AE133" s="108" t="b">
        <f>IF(COUNTBLANK(D133)=0,A133)</f>
        <v>0</v>
      </c>
    </row>
    <row r="134" spans="1:31" ht="12.75" x14ac:dyDescent="0.2">
      <c r="A134" s="94" t="str">
        <f>IF(D134="","",CONCATENATE('Address and samples info'!$B$8," #",'Samples 96'!C134))</f>
        <v/>
      </c>
      <c r="B134" s="95" t="s">
        <v>63</v>
      </c>
      <c r="C134" s="150">
        <v>2</v>
      </c>
      <c r="D134" s="5"/>
      <c r="E134" s="98">
        <v>0.01</v>
      </c>
      <c r="F134" s="53"/>
      <c r="G134" s="59"/>
      <c r="H134" s="106"/>
      <c r="I134" s="56" t="str">
        <f ca="1">IF($AC135=1,"1","")</f>
        <v/>
      </c>
      <c r="J134" s="56" t="str">
        <f ca="1">IF($AC135=1,"2","")</f>
        <v/>
      </c>
      <c r="K134" s="56" t="str">
        <f ca="1">IF($AC135=1,"3","")</f>
        <v/>
      </c>
      <c r="L134" s="56" t="str">
        <f ca="1">IF($AC135=1,"4","")</f>
        <v/>
      </c>
      <c r="M134" s="56" t="str">
        <f ca="1">IF($AC135=1,"5","")</f>
        <v/>
      </c>
      <c r="N134" s="56" t="str">
        <f ca="1">IF($AC135=1,"6","")</f>
        <v/>
      </c>
      <c r="O134" s="56" t="str">
        <f ca="1">IF($AC135=1,"7","")</f>
        <v/>
      </c>
      <c r="P134" s="56" t="str">
        <f ca="1">IF($AC135=1,"8","")</f>
        <v/>
      </c>
      <c r="Q134" s="56" t="str">
        <f ca="1">IF($AC135=1,"9","")</f>
        <v/>
      </c>
      <c r="R134" s="56" t="str">
        <f ca="1">IF($AC135=1,"10","")</f>
        <v/>
      </c>
      <c r="S134" s="56" t="str">
        <f ca="1">IF($AC135=1,"11","")</f>
        <v/>
      </c>
      <c r="T134" s="56" t="str">
        <f ca="1">IF($AC135=1,"12","")</f>
        <v/>
      </c>
      <c r="Z134" s="108" t="str">
        <f>IF(LEN(INDEX($1:$1048576,ROW(),4))&gt;0,INDEX($1:$1048576,ROW(),4)," ")</f>
        <v xml:space="preserve"> </v>
      </c>
      <c r="AA134" s="108">
        <f t="shared" ref="AA134:AA165" si="22">CEILING((ROW()-StartRow+1)/PanelHeight,1)-1</f>
        <v>10</v>
      </c>
      <c r="AB134" s="108">
        <f ca="1">COUNTBLANK(OFFSET(INDEX($2:$1048576,2,4),AA134*WellsInPlate,0,WellsInPlate,1))</f>
        <v>86</v>
      </c>
      <c r="AC134" s="108">
        <f t="shared" ref="AC134:AC165" ca="1" si="23">IF(AB134=WellsInPlate,0,1)</f>
        <v>0</v>
      </c>
      <c r="AE134" s="108" t="b">
        <f>IF(COUNTBLANK(D134)=0,A134)</f>
        <v>0</v>
      </c>
    </row>
    <row r="135" spans="1:31" ht="12.75" x14ac:dyDescent="0.2">
      <c r="A135" s="94" t="str">
        <f>IF(D135="","",CONCATENATE('Address and samples info'!$B$8," #",'Samples 96'!C135))</f>
        <v/>
      </c>
      <c r="B135" s="95" t="s">
        <v>74</v>
      </c>
      <c r="C135" s="150">
        <v>2</v>
      </c>
      <c r="D135" s="5"/>
      <c r="E135" s="98">
        <v>0.01</v>
      </c>
      <c r="F135" s="53"/>
      <c r="G135" s="59"/>
      <c r="H135" s="104" t="str">
        <f ca="1">IF(AC136=1,"A","")</f>
        <v/>
      </c>
      <c r="I135" s="57" t="str">
        <f ca="1">OFFSET($Z$3,ROW()-StartRow-1-$AA136*PanelHeight+$AA136*WellsInPlate+(COLUMN()-9)*8,0,1,1)</f>
        <v xml:space="preserve"> </v>
      </c>
      <c r="J135" s="57" t="str">
        <f ca="1">OFFSET($Z$3,ROW()-StartRow-1-$AA136*PanelHeight+$AA136*WellsInPlate+(COLUMN()-9)*8,0,1,1)</f>
        <v xml:space="preserve"> </v>
      </c>
      <c r="K135" s="57" t="str">
        <f ca="1">OFFSET($Z$3,ROW()-StartRow-1-$AA136*PanelHeight+$AA136*WellsInPlate+(COLUMN()-9)*8,0,1,1)</f>
        <v xml:space="preserve"> </v>
      </c>
      <c r="L135" s="57" t="str">
        <f ca="1">OFFSET($Z$3,ROW()-StartRow-1-$AA136*PanelHeight+$AA136*WellsInPlate+(COLUMN()-9)*8,0,1,1)</f>
        <v xml:space="preserve"> </v>
      </c>
      <c r="M135" s="57" t="str">
        <f ca="1">OFFSET($Z$3,ROW()-StartRow-1-$AA136*PanelHeight+$AA136*WellsInPlate+(COLUMN()-9)*8,0,1,1)</f>
        <v xml:space="preserve"> </v>
      </c>
      <c r="N135" s="57" t="str">
        <f ca="1">OFFSET($Z$3,ROW()-StartRow-1-$AA136*PanelHeight+$AA136*WellsInPlate+(COLUMN()-9)*8,0,1,1)</f>
        <v xml:space="preserve"> </v>
      </c>
      <c r="O135" s="57" t="str">
        <f ca="1">OFFSET($Z$3,ROW()-StartRow-1-$AA136*PanelHeight+$AA136*WellsInPlate+(COLUMN()-9)*8,0,1,1)</f>
        <v xml:space="preserve"> </v>
      </c>
      <c r="P135" s="57" t="str">
        <f ca="1">OFFSET($Z$3,ROW()-StartRow-1-$AA136*PanelHeight+$AA136*WellsInPlate+(COLUMN()-9)*8,0,1,1)</f>
        <v xml:space="preserve"> </v>
      </c>
      <c r="Q135" s="57" t="str">
        <f ca="1">OFFSET($Z$3,ROW()-StartRow-1-$AA136*PanelHeight+$AA136*WellsInPlate+(COLUMN()-9)*8,0,1,1)</f>
        <v xml:space="preserve"> </v>
      </c>
      <c r="R135" s="57" t="str">
        <f ca="1">OFFSET($Z$3,ROW()-StartRow-1-$AA136*PanelHeight+$AA136*WellsInPlate+(COLUMN()-9)*8,0,1,1)</f>
        <v xml:space="preserve"> </v>
      </c>
      <c r="S135" s="57" t="str">
        <f ca="1">OFFSET($Z$3,ROW()-StartRow-1-$AA136*PanelHeight+$AA136*WellsInPlate+(COLUMN()-9)*8,0,1,1)</f>
        <v xml:space="preserve"> </v>
      </c>
      <c r="T135" s="58" t="str">
        <f ca="1">IF(COUNTIF(I135:S142," ")&lt;88,"leave empty","")</f>
        <v>leave empty</v>
      </c>
      <c r="Z135" s="108" t="str">
        <f>IF(LEN(INDEX($1:$1048576,ROW(),4))&gt;0,INDEX($1:$1048576,ROW(),4)," ")</f>
        <v xml:space="preserve"> </v>
      </c>
      <c r="AA135" s="108">
        <f t="shared" si="22"/>
        <v>10</v>
      </c>
      <c r="AB135" s="108">
        <f ca="1">COUNTBLANK(OFFSET(INDEX($2:$1048576,2,4),AA135*WellsInPlate,0,WellsInPlate,1))</f>
        <v>86</v>
      </c>
      <c r="AC135" s="108">
        <f t="shared" ca="1" si="23"/>
        <v>0</v>
      </c>
      <c r="AE135" s="108" t="b">
        <f>IF(COUNTBLANK(D135)=0,A135)</f>
        <v>0</v>
      </c>
    </row>
    <row r="136" spans="1:31" ht="12.75" x14ac:dyDescent="0.2">
      <c r="A136" s="94" t="str">
        <f>IF(D136="","",CONCATENATE('Address and samples info'!$B$8," #",'Samples 96'!C136))</f>
        <v/>
      </c>
      <c r="B136" s="95" t="s">
        <v>84</v>
      </c>
      <c r="C136" s="150">
        <v>2</v>
      </c>
      <c r="D136" s="5"/>
      <c r="E136" s="98">
        <v>0.01</v>
      </c>
      <c r="F136" s="53"/>
      <c r="G136" s="59"/>
      <c r="H136" s="104" t="str">
        <f ca="1">IF(AC137=1,"B","")</f>
        <v/>
      </c>
      <c r="I136" s="57" t="str">
        <f ca="1">OFFSET($Z$3,ROW()-StartRow-1-$AA137*PanelHeight+$AA137*WellsInPlate+(COLUMN()-9)*8,0,1,1)</f>
        <v xml:space="preserve"> </v>
      </c>
      <c r="J136" s="57" t="str">
        <f ca="1">OFFSET($Z$3,ROW()-StartRow-1-$AA137*PanelHeight+$AA137*WellsInPlate+(COLUMN()-9)*8,0,1,1)</f>
        <v xml:space="preserve"> </v>
      </c>
      <c r="K136" s="57" t="str">
        <f ca="1">OFFSET($Z$3,ROW()-StartRow-1-$AA137*PanelHeight+$AA137*WellsInPlate+(COLUMN()-9)*8,0,1,1)</f>
        <v xml:space="preserve"> </v>
      </c>
      <c r="L136" s="57" t="str">
        <f ca="1">OFFSET($Z$3,ROW()-StartRow-1-$AA137*PanelHeight+$AA137*WellsInPlate+(COLUMN()-9)*8,0,1,1)</f>
        <v xml:space="preserve"> </v>
      </c>
      <c r="M136" s="57" t="str">
        <f ca="1">OFFSET($Z$3,ROW()-StartRow-1-$AA137*PanelHeight+$AA137*WellsInPlate+(COLUMN()-9)*8,0,1,1)</f>
        <v xml:space="preserve"> </v>
      </c>
      <c r="N136" s="57" t="str">
        <f ca="1">OFFSET($Z$3,ROW()-StartRow-1-$AA137*PanelHeight+$AA137*WellsInPlate+(COLUMN()-9)*8,0,1,1)</f>
        <v xml:space="preserve"> </v>
      </c>
      <c r="O136" s="57" t="str">
        <f ca="1">OFFSET($Z$3,ROW()-StartRow-1-$AA137*PanelHeight+$AA137*WellsInPlate+(COLUMN()-9)*8,0,1,1)</f>
        <v xml:space="preserve"> </v>
      </c>
      <c r="P136" s="57" t="str">
        <f ca="1">OFFSET($Z$3,ROW()-StartRow-1-$AA137*PanelHeight+$AA137*WellsInPlate+(COLUMN()-9)*8,0,1,1)</f>
        <v xml:space="preserve"> </v>
      </c>
      <c r="Q136" s="57" t="str">
        <f ca="1">OFFSET($Z$3,ROW()-StartRow-1-$AA137*PanelHeight+$AA137*WellsInPlate+(COLUMN()-9)*8,0,1,1)</f>
        <v xml:space="preserve"> </v>
      </c>
      <c r="R136" s="57" t="str">
        <f ca="1">OFFSET($Z$3,ROW()-StartRow-1-$AA137*PanelHeight+$AA137*WellsInPlate+(COLUMN()-9)*8,0,1,1)</f>
        <v xml:space="preserve"> </v>
      </c>
      <c r="S136" s="57" t="str">
        <f ca="1">OFFSET($Z$3,ROW()-StartRow-1-$AA137*PanelHeight+$AA137*WellsInPlate+(COLUMN()-9)*8,0,1,1)</f>
        <v xml:space="preserve"> </v>
      </c>
      <c r="T136" s="57" t="str">
        <f ca="1">IF(T135="","","leave empty")</f>
        <v>leave empty</v>
      </c>
      <c r="Z136" s="108" t="str">
        <f>IF(LEN(INDEX($1:$1048576,ROW(),4))&gt;0,INDEX($1:$1048576,ROW(),4)," ")</f>
        <v xml:space="preserve"> </v>
      </c>
      <c r="AA136" s="108">
        <f t="shared" si="22"/>
        <v>10</v>
      </c>
      <c r="AB136" s="108">
        <f ca="1">COUNTBLANK(OFFSET(INDEX($2:$1048576,2,4),AA136*WellsInPlate,0,WellsInPlate,1))</f>
        <v>86</v>
      </c>
      <c r="AC136" s="108">
        <f t="shared" ca="1" si="23"/>
        <v>0</v>
      </c>
      <c r="AE136" s="108" t="b">
        <f>IF(COUNTBLANK(D136)=0,A136)</f>
        <v>0</v>
      </c>
    </row>
    <row r="137" spans="1:31" ht="12.75" x14ac:dyDescent="0.2">
      <c r="A137" s="94" t="str">
        <f>IF(D137="","",CONCATENATE('Address and samples info'!$B$8," #",'Samples 96'!C137))</f>
        <v/>
      </c>
      <c r="B137" s="95" t="s">
        <v>9</v>
      </c>
      <c r="C137" s="150">
        <v>2</v>
      </c>
      <c r="D137" s="5"/>
      <c r="E137" s="98">
        <v>0.01</v>
      </c>
      <c r="F137" s="53"/>
      <c r="G137" s="59"/>
      <c r="H137" s="104" t="str">
        <f ca="1">IF(AC138=1,"C","")</f>
        <v/>
      </c>
      <c r="I137" s="57" t="str">
        <f ca="1">OFFSET($Z$3,ROW()-StartRow-1-$AA138*PanelHeight+$AA138*WellsInPlate+(COLUMN()-9)*8,0,1,1)</f>
        <v xml:space="preserve"> </v>
      </c>
      <c r="J137" s="57" t="str">
        <f ca="1">OFFSET($Z$3,ROW()-StartRow-1-$AA138*PanelHeight+$AA138*WellsInPlate+(COLUMN()-9)*8,0,1,1)</f>
        <v xml:space="preserve"> </v>
      </c>
      <c r="K137" s="57" t="str">
        <f ca="1">OFFSET($Z$3,ROW()-StartRow-1-$AA138*PanelHeight+$AA138*WellsInPlate+(COLUMN()-9)*8,0,1,1)</f>
        <v xml:space="preserve"> </v>
      </c>
      <c r="L137" s="57" t="str">
        <f ca="1">OFFSET($Z$3,ROW()-StartRow-1-$AA138*PanelHeight+$AA138*WellsInPlate+(COLUMN()-9)*8,0,1,1)</f>
        <v xml:space="preserve"> </v>
      </c>
      <c r="M137" s="57" t="str">
        <f ca="1">OFFSET($Z$3,ROW()-StartRow-1-$AA138*PanelHeight+$AA138*WellsInPlate+(COLUMN()-9)*8,0,1,1)</f>
        <v xml:space="preserve"> </v>
      </c>
      <c r="N137" s="57" t="str">
        <f ca="1">OFFSET($Z$3,ROW()-StartRow-1-$AA138*PanelHeight+$AA138*WellsInPlate+(COLUMN()-9)*8,0,1,1)</f>
        <v xml:space="preserve"> </v>
      </c>
      <c r="O137" s="57" t="str">
        <f ca="1">OFFSET($Z$3,ROW()-StartRow-1-$AA138*PanelHeight+$AA138*WellsInPlate+(COLUMN()-9)*8,0,1,1)</f>
        <v xml:space="preserve"> </v>
      </c>
      <c r="P137" s="57" t="str">
        <f ca="1">OFFSET($Z$3,ROW()-StartRow-1-$AA138*PanelHeight+$AA138*WellsInPlate+(COLUMN()-9)*8,0,1,1)</f>
        <v xml:space="preserve"> </v>
      </c>
      <c r="Q137" s="57" t="str">
        <f ca="1">OFFSET($Z$3,ROW()-StartRow-1-$AA138*PanelHeight+$AA138*WellsInPlate+(COLUMN()-9)*8,0,1,1)</f>
        <v xml:space="preserve"> </v>
      </c>
      <c r="R137" s="57" t="str">
        <f ca="1">OFFSET($Z$3,ROW()-StartRow-1-$AA138*PanelHeight+$AA138*WellsInPlate+(COLUMN()-9)*8,0,1,1)</f>
        <v xml:space="preserve"> </v>
      </c>
      <c r="S137" s="57" t="str">
        <f ca="1">OFFSET($Z$3,ROW()-StartRow-1-$AA138*PanelHeight+$AA138*WellsInPlate+(COLUMN()-9)*8,0,1,1)</f>
        <v xml:space="preserve"> </v>
      </c>
      <c r="T137" s="57" t="str">
        <f t="shared" ref="T137:T142" ca="1" si="24">IF(T136="","","leave empty")</f>
        <v>leave empty</v>
      </c>
      <c r="Z137" s="108" t="str">
        <f>IF(LEN(INDEX($1:$1048576,ROW(),4))&gt;0,INDEX($1:$1048576,ROW(),4)," ")</f>
        <v xml:space="preserve"> </v>
      </c>
      <c r="AA137" s="108">
        <f t="shared" si="22"/>
        <v>10</v>
      </c>
      <c r="AB137" s="108">
        <f ca="1">COUNTBLANK(OFFSET(INDEX($2:$1048576,2,4),AA137*WellsInPlate,0,WellsInPlate,1))</f>
        <v>86</v>
      </c>
      <c r="AC137" s="108">
        <f t="shared" ca="1" si="23"/>
        <v>0</v>
      </c>
      <c r="AE137" s="108" t="b">
        <f>IF(COUNTBLANK(D137)=0,A137)</f>
        <v>0</v>
      </c>
    </row>
    <row r="138" spans="1:31" ht="12.75" x14ac:dyDescent="0.2">
      <c r="A138" s="94" t="str">
        <f>IF(D138="","",CONCATENATE('Address and samples info'!$B$8," #",'Samples 96'!C138))</f>
        <v/>
      </c>
      <c r="B138" s="95" t="s">
        <v>20</v>
      </c>
      <c r="C138" s="150">
        <v>2</v>
      </c>
      <c r="D138" s="5"/>
      <c r="E138" s="98">
        <v>0.01</v>
      </c>
      <c r="F138" s="53"/>
      <c r="G138" s="59"/>
      <c r="H138" s="104" t="str">
        <f ca="1">IF(AC139=1,"D","")</f>
        <v/>
      </c>
      <c r="I138" s="57" t="str">
        <f ca="1">OFFSET($Z$3,ROW()-StartRow-1-$AA139*PanelHeight+$AA139*WellsInPlate+(COLUMN()-9)*8,0,1,1)</f>
        <v xml:space="preserve"> </v>
      </c>
      <c r="J138" s="57" t="str">
        <f ca="1">OFFSET($Z$3,ROW()-StartRow-1-$AA139*PanelHeight+$AA139*WellsInPlate+(COLUMN()-9)*8,0,1,1)</f>
        <v xml:space="preserve"> </v>
      </c>
      <c r="K138" s="57" t="str">
        <f ca="1">OFFSET($Z$3,ROW()-StartRow-1-$AA139*PanelHeight+$AA139*WellsInPlate+(COLUMN()-9)*8,0,1,1)</f>
        <v xml:space="preserve"> </v>
      </c>
      <c r="L138" s="57" t="str">
        <f ca="1">OFFSET($Z$3,ROW()-StartRow-1-$AA139*PanelHeight+$AA139*WellsInPlate+(COLUMN()-9)*8,0,1,1)</f>
        <v xml:space="preserve"> </v>
      </c>
      <c r="M138" s="57" t="str">
        <f ca="1">OFFSET($Z$3,ROW()-StartRow-1-$AA139*PanelHeight+$AA139*WellsInPlate+(COLUMN()-9)*8,0,1,1)</f>
        <v xml:space="preserve"> </v>
      </c>
      <c r="N138" s="57" t="str">
        <f ca="1">OFFSET($Z$3,ROW()-StartRow-1-$AA139*PanelHeight+$AA139*WellsInPlate+(COLUMN()-9)*8,0,1,1)</f>
        <v xml:space="preserve"> </v>
      </c>
      <c r="O138" s="57" t="str">
        <f ca="1">OFFSET($Z$3,ROW()-StartRow-1-$AA139*PanelHeight+$AA139*WellsInPlate+(COLUMN()-9)*8,0,1,1)</f>
        <v xml:space="preserve"> </v>
      </c>
      <c r="P138" s="57" t="str">
        <f ca="1">OFFSET($Z$3,ROW()-StartRow-1-$AA139*PanelHeight+$AA139*WellsInPlate+(COLUMN()-9)*8,0,1,1)</f>
        <v xml:space="preserve"> </v>
      </c>
      <c r="Q138" s="57" t="str">
        <f ca="1">OFFSET($Z$3,ROW()-StartRow-1-$AA139*PanelHeight+$AA139*WellsInPlate+(COLUMN()-9)*8,0,1,1)</f>
        <v xml:space="preserve"> </v>
      </c>
      <c r="R138" s="57" t="str">
        <f ca="1">OFFSET($Z$3,ROW()-StartRow-1-$AA139*PanelHeight+$AA139*WellsInPlate+(COLUMN()-9)*8,0,1,1)</f>
        <v xml:space="preserve"> </v>
      </c>
      <c r="S138" s="57" t="str">
        <f ca="1">OFFSET($Z$3,ROW()-StartRow-1-$AA139*PanelHeight+$AA139*WellsInPlate+(COLUMN()-9)*8,0,1,1)</f>
        <v xml:space="preserve"> </v>
      </c>
      <c r="T138" s="57" t="str">
        <f t="shared" ca="1" si="24"/>
        <v>leave empty</v>
      </c>
      <c r="Z138" s="108" t="str">
        <f>IF(LEN(INDEX($1:$1048576,ROW(),4))&gt;0,INDEX($1:$1048576,ROW(),4)," ")</f>
        <v xml:space="preserve"> </v>
      </c>
      <c r="AA138" s="108">
        <f t="shared" si="22"/>
        <v>10</v>
      </c>
      <c r="AB138" s="108">
        <f ca="1">COUNTBLANK(OFFSET(INDEX($2:$1048576,2,4),AA138*WellsInPlate,0,WellsInPlate,1))</f>
        <v>86</v>
      </c>
      <c r="AC138" s="108">
        <f t="shared" ca="1" si="23"/>
        <v>0</v>
      </c>
      <c r="AE138" s="108" t="b">
        <f>IF(COUNTBLANK(D138)=0,A138)</f>
        <v>0</v>
      </c>
    </row>
    <row r="139" spans="1:31" ht="12.75" x14ac:dyDescent="0.2">
      <c r="A139" s="94" t="str">
        <f>IF(D139="","",CONCATENATE('Address and samples info'!$B$8," #",'Samples 96'!C139))</f>
        <v/>
      </c>
      <c r="B139" s="95" t="s">
        <v>31</v>
      </c>
      <c r="C139" s="150">
        <v>2</v>
      </c>
      <c r="D139" s="5"/>
      <c r="E139" s="98">
        <v>0.01</v>
      </c>
      <c r="F139" s="53"/>
      <c r="G139" s="59"/>
      <c r="H139" s="104" t="str">
        <f ca="1">IF(AC140=1,"E","")</f>
        <v/>
      </c>
      <c r="I139" s="57" t="str">
        <f ca="1">OFFSET($Z$3,ROW()-StartRow-1-$AA140*PanelHeight+$AA140*WellsInPlate+(COLUMN()-9)*8,0,1,1)</f>
        <v xml:space="preserve"> </v>
      </c>
      <c r="J139" s="57" t="str">
        <f ca="1">OFFSET($Z$3,ROW()-StartRow-1-$AA140*PanelHeight+$AA140*WellsInPlate+(COLUMN()-9)*8,0,1,1)</f>
        <v xml:space="preserve"> </v>
      </c>
      <c r="K139" s="57" t="str">
        <f ca="1">OFFSET($Z$3,ROW()-StartRow-1-$AA140*PanelHeight+$AA140*WellsInPlate+(COLUMN()-9)*8,0,1,1)</f>
        <v xml:space="preserve"> </v>
      </c>
      <c r="L139" s="57" t="str">
        <f ca="1">OFFSET($Z$3,ROW()-StartRow-1-$AA140*PanelHeight+$AA140*WellsInPlate+(COLUMN()-9)*8,0,1,1)</f>
        <v xml:space="preserve"> </v>
      </c>
      <c r="M139" s="57" t="str">
        <f ca="1">OFFSET($Z$3,ROW()-StartRow-1-$AA140*PanelHeight+$AA140*WellsInPlate+(COLUMN()-9)*8,0,1,1)</f>
        <v xml:space="preserve"> </v>
      </c>
      <c r="N139" s="57" t="str">
        <f ca="1">OFFSET($Z$3,ROW()-StartRow-1-$AA140*PanelHeight+$AA140*WellsInPlate+(COLUMN()-9)*8,0,1,1)</f>
        <v xml:space="preserve"> </v>
      </c>
      <c r="O139" s="57" t="str">
        <f ca="1">OFFSET($Z$3,ROW()-StartRow-1-$AA140*PanelHeight+$AA140*WellsInPlate+(COLUMN()-9)*8,0,1,1)</f>
        <v xml:space="preserve"> </v>
      </c>
      <c r="P139" s="57" t="str">
        <f ca="1">OFFSET($Z$3,ROW()-StartRow-1-$AA140*PanelHeight+$AA140*WellsInPlate+(COLUMN()-9)*8,0,1,1)</f>
        <v xml:space="preserve"> </v>
      </c>
      <c r="Q139" s="57" t="str">
        <f ca="1">OFFSET($Z$3,ROW()-StartRow-1-$AA140*PanelHeight+$AA140*WellsInPlate+(COLUMN()-9)*8,0,1,1)</f>
        <v xml:space="preserve"> </v>
      </c>
      <c r="R139" s="57" t="str">
        <f ca="1">OFFSET($Z$3,ROW()-StartRow-1-$AA140*PanelHeight+$AA140*WellsInPlate+(COLUMN()-9)*8,0,1,1)</f>
        <v xml:space="preserve"> </v>
      </c>
      <c r="S139" s="57" t="str">
        <f ca="1">OFFSET($Z$3,ROW()-StartRow-1-$AA140*PanelHeight+$AA140*WellsInPlate+(COLUMN()-9)*8,0,1,1)</f>
        <v xml:space="preserve"> </v>
      </c>
      <c r="T139" s="57" t="str">
        <f t="shared" ca="1" si="24"/>
        <v>leave empty</v>
      </c>
      <c r="Z139" s="108" t="str">
        <f>IF(LEN(INDEX($1:$1048576,ROW(),4))&gt;0,INDEX($1:$1048576,ROW(),4)," ")</f>
        <v xml:space="preserve"> </v>
      </c>
      <c r="AA139" s="108">
        <f t="shared" si="22"/>
        <v>10</v>
      </c>
      <c r="AB139" s="108">
        <f ca="1">COUNTBLANK(OFFSET(INDEX($2:$1048576,2,4),AA139*WellsInPlate,0,WellsInPlate,1))</f>
        <v>86</v>
      </c>
      <c r="AC139" s="108">
        <f t="shared" ca="1" si="23"/>
        <v>0</v>
      </c>
      <c r="AE139" s="108" t="b">
        <f>IF(COUNTBLANK(D139)=0,A139)</f>
        <v>0</v>
      </c>
    </row>
    <row r="140" spans="1:31" ht="12.75" x14ac:dyDescent="0.2">
      <c r="A140" s="94" t="str">
        <f>IF(D140="","",CONCATENATE('Address and samples info'!$B$8," #",'Samples 96'!C140))</f>
        <v/>
      </c>
      <c r="B140" s="95" t="s">
        <v>42</v>
      </c>
      <c r="C140" s="150">
        <v>2</v>
      </c>
      <c r="D140" s="5"/>
      <c r="E140" s="98">
        <v>0.01</v>
      </c>
      <c r="F140" s="53"/>
      <c r="G140" s="59"/>
      <c r="H140" s="104" t="str">
        <f ca="1">IF(AC141=1,"F","")</f>
        <v/>
      </c>
      <c r="I140" s="57" t="str">
        <f ca="1">OFFSET($Z$3,ROW()-StartRow-1-$AA141*PanelHeight+$AA141*WellsInPlate+(COLUMN()-9)*8,0,1,1)</f>
        <v xml:space="preserve"> </v>
      </c>
      <c r="J140" s="57" t="str">
        <f ca="1">OFFSET($Z$3,ROW()-StartRow-1-$AA141*PanelHeight+$AA141*WellsInPlate+(COLUMN()-9)*8,0,1,1)</f>
        <v xml:space="preserve"> </v>
      </c>
      <c r="K140" s="57" t="str">
        <f ca="1">OFFSET($Z$3,ROW()-StartRow-1-$AA141*PanelHeight+$AA141*WellsInPlate+(COLUMN()-9)*8,0,1,1)</f>
        <v xml:space="preserve"> </v>
      </c>
      <c r="L140" s="57" t="str">
        <f ca="1">OFFSET($Z$3,ROW()-StartRow-1-$AA141*PanelHeight+$AA141*WellsInPlate+(COLUMN()-9)*8,0,1,1)</f>
        <v xml:space="preserve"> </v>
      </c>
      <c r="M140" s="57" t="str">
        <f ca="1">OFFSET($Z$3,ROW()-StartRow-1-$AA141*PanelHeight+$AA141*WellsInPlate+(COLUMN()-9)*8,0,1,1)</f>
        <v xml:space="preserve"> </v>
      </c>
      <c r="N140" s="57" t="str">
        <f ca="1">OFFSET($Z$3,ROW()-StartRow-1-$AA141*PanelHeight+$AA141*WellsInPlate+(COLUMN()-9)*8,0,1,1)</f>
        <v xml:space="preserve"> </v>
      </c>
      <c r="O140" s="57" t="str">
        <f ca="1">OFFSET($Z$3,ROW()-StartRow-1-$AA141*PanelHeight+$AA141*WellsInPlate+(COLUMN()-9)*8,0,1,1)</f>
        <v xml:space="preserve"> </v>
      </c>
      <c r="P140" s="57" t="str">
        <f ca="1">OFFSET($Z$3,ROW()-StartRow-1-$AA141*PanelHeight+$AA141*WellsInPlate+(COLUMN()-9)*8,0,1,1)</f>
        <v xml:space="preserve"> </v>
      </c>
      <c r="Q140" s="57" t="str">
        <f ca="1">OFFSET($Z$3,ROW()-StartRow-1-$AA141*PanelHeight+$AA141*WellsInPlate+(COLUMN()-9)*8,0,1,1)</f>
        <v xml:space="preserve"> </v>
      </c>
      <c r="R140" s="57" t="str">
        <f ca="1">OFFSET($Z$3,ROW()-StartRow-1-$AA141*PanelHeight+$AA141*WellsInPlate+(COLUMN()-9)*8,0,1,1)</f>
        <v xml:space="preserve"> </v>
      </c>
      <c r="S140" s="57" t="str">
        <f ca="1">OFFSET($Z$3,ROW()-StartRow-1-$AA141*PanelHeight+$AA141*WellsInPlate+(COLUMN()-9)*8,0,1,1)</f>
        <v xml:space="preserve"> </v>
      </c>
      <c r="T140" s="57" t="str">
        <f t="shared" ca="1" si="24"/>
        <v>leave empty</v>
      </c>
      <c r="Z140" s="108" t="str">
        <f>IF(LEN(INDEX($1:$1048576,ROW(),4))&gt;0,INDEX($1:$1048576,ROW(),4)," ")</f>
        <v xml:space="preserve"> </v>
      </c>
      <c r="AA140" s="108">
        <f t="shared" si="22"/>
        <v>10</v>
      </c>
      <c r="AB140" s="108">
        <f ca="1">COUNTBLANK(OFFSET(INDEX($2:$1048576,2,4),AA140*WellsInPlate,0,WellsInPlate,1))</f>
        <v>86</v>
      </c>
      <c r="AC140" s="108">
        <f t="shared" ca="1" si="23"/>
        <v>0</v>
      </c>
      <c r="AE140" s="108" t="b">
        <f>IF(COUNTBLANK(D140)=0,A140)</f>
        <v>0</v>
      </c>
    </row>
    <row r="141" spans="1:31" ht="12.75" x14ac:dyDescent="0.2">
      <c r="A141" s="94" t="str">
        <f>IF(D141="","",CONCATENATE('Address and samples info'!$B$8," #",'Samples 96'!C141))</f>
        <v/>
      </c>
      <c r="B141" s="95" t="s">
        <v>53</v>
      </c>
      <c r="C141" s="150">
        <v>2</v>
      </c>
      <c r="D141" s="5"/>
      <c r="E141" s="98">
        <v>0.01</v>
      </c>
      <c r="F141" s="53"/>
      <c r="G141" s="59"/>
      <c r="H141" s="104" t="str">
        <f ca="1">IF(AC142=1,"G","")</f>
        <v/>
      </c>
      <c r="I141" s="57" t="str">
        <f ca="1">OFFSET($Z$3,ROW()-StartRow-1-$AA142*PanelHeight+$AA142*WellsInPlate+(COLUMN()-9)*8,0,1,1)</f>
        <v xml:space="preserve"> </v>
      </c>
      <c r="J141" s="57" t="str">
        <f ca="1">OFFSET($Z$3,ROW()-StartRow-1-$AA142*PanelHeight+$AA142*WellsInPlate+(COLUMN()-9)*8,0,1,1)</f>
        <v xml:space="preserve"> </v>
      </c>
      <c r="K141" s="57" t="str">
        <f ca="1">OFFSET($Z$3,ROW()-StartRow-1-$AA142*PanelHeight+$AA142*WellsInPlate+(COLUMN()-9)*8,0,1,1)</f>
        <v xml:space="preserve"> </v>
      </c>
      <c r="L141" s="57" t="str">
        <f ca="1">OFFSET($Z$3,ROW()-StartRow-1-$AA142*PanelHeight+$AA142*WellsInPlate+(COLUMN()-9)*8,0,1,1)</f>
        <v xml:space="preserve"> </v>
      </c>
      <c r="M141" s="57" t="str">
        <f ca="1">OFFSET($Z$3,ROW()-StartRow-1-$AA142*PanelHeight+$AA142*WellsInPlate+(COLUMN()-9)*8,0,1,1)</f>
        <v xml:space="preserve"> </v>
      </c>
      <c r="N141" s="57" t="str">
        <f ca="1">OFFSET($Z$3,ROW()-StartRow-1-$AA142*PanelHeight+$AA142*WellsInPlate+(COLUMN()-9)*8,0,1,1)</f>
        <v xml:space="preserve"> </v>
      </c>
      <c r="O141" s="57" t="str">
        <f ca="1">OFFSET($Z$3,ROW()-StartRow-1-$AA142*PanelHeight+$AA142*WellsInPlate+(COLUMN()-9)*8,0,1,1)</f>
        <v xml:space="preserve"> </v>
      </c>
      <c r="P141" s="57" t="str">
        <f ca="1">OFFSET($Z$3,ROW()-StartRow-1-$AA142*PanelHeight+$AA142*WellsInPlate+(COLUMN()-9)*8,0,1,1)</f>
        <v xml:space="preserve"> </v>
      </c>
      <c r="Q141" s="57" t="str">
        <f ca="1">OFFSET($Z$3,ROW()-StartRow-1-$AA142*PanelHeight+$AA142*WellsInPlate+(COLUMN()-9)*8,0,1,1)</f>
        <v xml:space="preserve"> </v>
      </c>
      <c r="R141" s="57" t="str">
        <f ca="1">OFFSET($Z$3,ROW()-StartRow-1-$AA142*PanelHeight+$AA142*WellsInPlate+(COLUMN()-9)*8,0,1,1)</f>
        <v xml:space="preserve"> </v>
      </c>
      <c r="S141" s="57" t="str">
        <f ca="1">IF(S140="","","leave empty")</f>
        <v>leave empty</v>
      </c>
      <c r="T141" s="57" t="str">
        <f t="shared" ca="1" si="24"/>
        <v>leave empty</v>
      </c>
      <c r="Z141" s="108" t="str">
        <f>IF(LEN(INDEX($1:$1048576,ROW(),4))&gt;0,INDEX($1:$1048576,ROW(),4)," ")</f>
        <v xml:space="preserve"> </v>
      </c>
      <c r="AA141" s="108">
        <f t="shared" si="22"/>
        <v>10</v>
      </c>
      <c r="AB141" s="108">
        <f ca="1">COUNTBLANK(OFFSET(INDEX($2:$1048576,2,4),AA141*WellsInPlate,0,WellsInPlate,1))</f>
        <v>86</v>
      </c>
      <c r="AC141" s="108">
        <f t="shared" ca="1" si="23"/>
        <v>0</v>
      </c>
      <c r="AE141" s="108" t="b">
        <f>IF(COUNTBLANK(D141)=0,A141)</f>
        <v>0</v>
      </c>
    </row>
    <row r="142" spans="1:31" ht="12.75" x14ac:dyDescent="0.2">
      <c r="A142" s="94" t="str">
        <f>IF(D142="","",CONCATENATE('Address and samples info'!$B$8," #",'Samples 96'!C142))</f>
        <v/>
      </c>
      <c r="B142" s="95" t="s">
        <v>64</v>
      </c>
      <c r="C142" s="150">
        <v>2</v>
      </c>
      <c r="D142" s="5"/>
      <c r="E142" s="98">
        <v>0.01</v>
      </c>
      <c r="F142" s="53"/>
      <c r="G142" s="59"/>
      <c r="H142" s="104" t="str">
        <f ca="1">IF(AC143=1,"H","")</f>
        <v/>
      </c>
      <c r="I142" s="57" t="str">
        <f ca="1">OFFSET($Z$3,ROW()-StartRow-1-$AA143*PanelHeight+$AA143*WellsInPlate+(COLUMN()-9)*8,0,1,1)</f>
        <v xml:space="preserve"> </v>
      </c>
      <c r="J142" s="57" t="str">
        <f ca="1">OFFSET($Z$3,ROW()-StartRow-1-$AA143*PanelHeight+$AA143*WellsInPlate+(COLUMN()-9)*8,0,1,1)</f>
        <v xml:space="preserve"> </v>
      </c>
      <c r="K142" s="57" t="str">
        <f ca="1">OFFSET($Z$3,ROW()-StartRow-1-$AA143*PanelHeight+$AA143*WellsInPlate+(COLUMN()-9)*8,0,1,1)</f>
        <v xml:space="preserve"> </v>
      </c>
      <c r="L142" s="57" t="str">
        <f ca="1">OFFSET($Z$3,ROW()-StartRow-1-$AA143*PanelHeight+$AA143*WellsInPlate+(COLUMN()-9)*8,0,1,1)</f>
        <v xml:space="preserve"> </v>
      </c>
      <c r="M142" s="57" t="str">
        <f ca="1">OFFSET($Z$3,ROW()-StartRow-1-$AA143*PanelHeight+$AA143*WellsInPlate+(COLUMN()-9)*8,0,1,1)</f>
        <v xml:space="preserve"> </v>
      </c>
      <c r="N142" s="57" t="str">
        <f ca="1">OFFSET($Z$3,ROW()-StartRow-1-$AA143*PanelHeight+$AA143*WellsInPlate+(COLUMN()-9)*8,0,1,1)</f>
        <v xml:space="preserve"> </v>
      </c>
      <c r="O142" s="57" t="str">
        <f ca="1">OFFSET($Z$3,ROW()-StartRow-1-$AA143*PanelHeight+$AA143*WellsInPlate+(COLUMN()-9)*8,0,1,1)</f>
        <v xml:space="preserve"> </v>
      </c>
      <c r="P142" s="57" t="str">
        <f ca="1">OFFSET($Z$3,ROW()-StartRow-1-$AA143*PanelHeight+$AA143*WellsInPlate+(COLUMN()-9)*8,0,1,1)</f>
        <v xml:space="preserve"> </v>
      </c>
      <c r="Q142" s="57" t="str">
        <f ca="1">OFFSET($Z$3,ROW()-StartRow-1-$AA143*PanelHeight+$AA143*WellsInPlate+(COLUMN()-9)*8,0,1,1)</f>
        <v xml:space="preserve"> </v>
      </c>
      <c r="R142" s="57" t="str">
        <f ca="1">OFFSET($Z$3,ROW()-StartRow-1-$AA143*PanelHeight+$AA143*WellsInPlate+(COLUMN()-9)*8,0,1,1)</f>
        <v xml:space="preserve"> </v>
      </c>
      <c r="S142" s="57" t="str">
        <f ca="1">IF(S141="","","leave empty")</f>
        <v>leave empty</v>
      </c>
      <c r="T142" s="57" t="str">
        <f t="shared" ca="1" si="24"/>
        <v>leave empty</v>
      </c>
      <c r="Z142" s="108" t="str">
        <f>IF(LEN(INDEX($1:$1048576,ROW(),4))&gt;0,INDEX($1:$1048576,ROW(),4)," ")</f>
        <v xml:space="preserve"> </v>
      </c>
      <c r="AA142" s="108">
        <f t="shared" si="22"/>
        <v>10</v>
      </c>
      <c r="AB142" s="108">
        <f ca="1">COUNTBLANK(OFFSET(INDEX($2:$1048576,2,4),AA142*WellsInPlate,0,WellsInPlate,1))</f>
        <v>86</v>
      </c>
      <c r="AC142" s="108">
        <f t="shared" ca="1" si="23"/>
        <v>0</v>
      </c>
      <c r="AE142" s="108" t="b">
        <f>IF(COUNTBLANK(D142)=0,A142)</f>
        <v>0</v>
      </c>
    </row>
    <row r="143" spans="1:31" ht="12.75" x14ac:dyDescent="0.2">
      <c r="A143" s="94" t="str">
        <f>IF(D143="","",CONCATENATE('Address and samples info'!$B$8," #",'Samples 96'!C143))</f>
        <v/>
      </c>
      <c r="B143" s="95" t="s">
        <v>75</v>
      </c>
      <c r="C143" s="150">
        <v>2</v>
      </c>
      <c r="D143" s="5"/>
      <c r="E143" s="98">
        <v>0.01</v>
      </c>
      <c r="F143" s="53"/>
      <c r="G143" s="59"/>
      <c r="Z143" s="108" t="str">
        <f>IF(LEN(INDEX($1:$1048576,ROW(),4))&gt;0,INDEX($1:$1048576,ROW(),4)," ")</f>
        <v xml:space="preserve"> </v>
      </c>
      <c r="AA143" s="108">
        <f t="shared" si="22"/>
        <v>10</v>
      </c>
      <c r="AB143" s="108">
        <f ca="1">COUNTBLANK(OFFSET(INDEX($2:$1048576,2,4),AA143*WellsInPlate,0,WellsInPlate,1))</f>
        <v>86</v>
      </c>
      <c r="AC143" s="108">
        <f t="shared" ca="1" si="23"/>
        <v>0</v>
      </c>
      <c r="AE143" s="108" t="b">
        <f>IF(COUNTBLANK(D143)=0,A143)</f>
        <v>0</v>
      </c>
    </row>
    <row r="144" spans="1:31" ht="12.75" x14ac:dyDescent="0.2">
      <c r="A144" s="94" t="str">
        <f>IF(D144="","",CONCATENATE('Address and samples info'!$B$8," #",'Samples 96'!C144))</f>
        <v/>
      </c>
      <c r="B144" s="95" t="s">
        <v>85</v>
      </c>
      <c r="C144" s="150">
        <v>2</v>
      </c>
      <c r="D144" s="5"/>
      <c r="E144" s="98">
        <v>0.01</v>
      </c>
      <c r="F144" s="53"/>
      <c r="G144" s="59"/>
      <c r="Z144" s="108" t="str">
        <f>IF(LEN(INDEX($1:$1048576,ROW(),4))&gt;0,INDEX($1:$1048576,ROW(),4)," ")</f>
        <v xml:space="preserve"> </v>
      </c>
      <c r="AA144" s="108">
        <f t="shared" si="22"/>
        <v>10</v>
      </c>
      <c r="AB144" s="108">
        <f ca="1">COUNTBLANK(OFFSET(INDEX($2:$1048576,2,4),AA144*WellsInPlate,0,WellsInPlate,1))</f>
        <v>86</v>
      </c>
      <c r="AC144" s="108">
        <f t="shared" ca="1" si="23"/>
        <v>0</v>
      </c>
      <c r="AE144" s="108" t="b">
        <f>IF(COUNTBLANK(D144)=0,A144)</f>
        <v>0</v>
      </c>
    </row>
    <row r="145" spans="1:31" ht="12.75" x14ac:dyDescent="0.2">
      <c r="A145" s="94" t="str">
        <f>IF(D145="","",CONCATENATE('Address and samples info'!$B$8," #",'Samples 96'!C145))</f>
        <v/>
      </c>
      <c r="B145" s="95" t="s">
        <v>10</v>
      </c>
      <c r="C145" s="150">
        <v>2</v>
      </c>
      <c r="D145" s="5"/>
      <c r="E145" s="98">
        <v>0.01</v>
      </c>
      <c r="F145" s="53"/>
      <c r="G145" s="59"/>
      <c r="Z145" s="108" t="str">
        <f>IF(LEN(INDEX($1:$1048576,ROW(),4))&gt;0,INDEX($1:$1048576,ROW(),4)," ")</f>
        <v xml:space="preserve"> </v>
      </c>
      <c r="AA145" s="108">
        <f t="shared" si="22"/>
        <v>10</v>
      </c>
      <c r="AB145" s="108">
        <f ca="1">COUNTBLANK(OFFSET(INDEX($2:$1048576,2,4),AA145*WellsInPlate,0,WellsInPlate,1))</f>
        <v>86</v>
      </c>
      <c r="AC145" s="108">
        <f t="shared" ca="1" si="23"/>
        <v>0</v>
      </c>
      <c r="AE145" s="108" t="b">
        <f>IF(COUNTBLANK(D145)=0,A145)</f>
        <v>0</v>
      </c>
    </row>
    <row r="146" spans="1:31" ht="12.75" x14ac:dyDescent="0.2">
      <c r="A146" s="94" t="str">
        <f>IF(D146="","",CONCATENATE('Address and samples info'!$B$8," #",'Samples 96'!C146))</f>
        <v/>
      </c>
      <c r="B146" s="95" t="s">
        <v>21</v>
      </c>
      <c r="C146" s="150">
        <v>2</v>
      </c>
      <c r="D146" s="5"/>
      <c r="E146" s="98">
        <v>0.01</v>
      </c>
      <c r="F146" s="53"/>
      <c r="G146" s="59"/>
      <c r="I146" s="55" t="str">
        <f ca="1">IF(AC148=1,"Plate "&amp;TEXT(AA148+1,"0"),"")</f>
        <v/>
      </c>
      <c r="Z146" s="108" t="str">
        <f>IF(LEN(INDEX($1:$1048576,ROW(),4))&gt;0,INDEX($1:$1048576,ROW(),4)," ")</f>
        <v xml:space="preserve"> </v>
      </c>
      <c r="AA146" s="108">
        <f t="shared" si="22"/>
        <v>10</v>
      </c>
      <c r="AB146" s="108">
        <f ca="1">COUNTBLANK(OFFSET(INDEX($2:$1048576,2,4),AA146*WellsInPlate,0,WellsInPlate,1))</f>
        <v>86</v>
      </c>
      <c r="AC146" s="108">
        <f t="shared" ca="1" si="23"/>
        <v>0</v>
      </c>
      <c r="AE146" s="108" t="b">
        <f>IF(COUNTBLANK(D146)=0,A146)</f>
        <v>0</v>
      </c>
    </row>
    <row r="147" spans="1:31" ht="12.75" x14ac:dyDescent="0.2">
      <c r="A147" s="94" t="str">
        <f>IF(D147="","",CONCATENATE('Address and samples info'!$B$8," #",'Samples 96'!C147))</f>
        <v/>
      </c>
      <c r="B147" s="95" t="s">
        <v>32</v>
      </c>
      <c r="C147" s="150">
        <v>2</v>
      </c>
      <c r="D147" s="5"/>
      <c r="E147" s="98">
        <v>0.01</v>
      </c>
      <c r="F147" s="53"/>
      <c r="G147" s="59"/>
      <c r="H147" s="106"/>
      <c r="I147" s="56" t="str">
        <f ca="1">IF($AC148=1,"1","")</f>
        <v/>
      </c>
      <c r="J147" s="56" t="str">
        <f ca="1">IF($AC148=1,"2","")</f>
        <v/>
      </c>
      <c r="K147" s="56" t="str">
        <f ca="1">IF($AC148=1,"3","")</f>
        <v/>
      </c>
      <c r="L147" s="56" t="str">
        <f ca="1">IF($AC148=1,"4","")</f>
        <v/>
      </c>
      <c r="M147" s="56" t="str">
        <f ca="1">IF($AC148=1,"5","")</f>
        <v/>
      </c>
      <c r="N147" s="56" t="str">
        <f ca="1">IF($AC148=1,"6","")</f>
        <v/>
      </c>
      <c r="O147" s="56" t="str">
        <f ca="1">IF($AC148=1,"7","")</f>
        <v/>
      </c>
      <c r="P147" s="56" t="str">
        <f ca="1">IF($AC148=1,"8","")</f>
        <v/>
      </c>
      <c r="Q147" s="56" t="str">
        <f ca="1">IF($AC148=1,"9","")</f>
        <v/>
      </c>
      <c r="R147" s="56" t="str">
        <f ca="1">IF($AC148=1,"10","")</f>
        <v/>
      </c>
      <c r="S147" s="56" t="str">
        <f ca="1">IF($AC148=1,"11","")</f>
        <v/>
      </c>
      <c r="T147" s="56" t="str">
        <f ca="1">IF($AC148=1,"12","")</f>
        <v/>
      </c>
      <c r="Z147" s="108" t="str">
        <f>IF(LEN(INDEX($1:$1048576,ROW(),4))&gt;0,INDEX($1:$1048576,ROW(),4)," ")</f>
        <v xml:space="preserve"> </v>
      </c>
      <c r="AA147" s="108">
        <f t="shared" si="22"/>
        <v>11</v>
      </c>
      <c r="AB147" s="108">
        <f ca="1">COUNTBLANK(OFFSET(INDEX($2:$1048576,2,4),AA147*WellsInPlate,0,WellsInPlate,1))</f>
        <v>86</v>
      </c>
      <c r="AC147" s="108">
        <f t="shared" ca="1" si="23"/>
        <v>0</v>
      </c>
      <c r="AE147" s="108" t="b">
        <f>IF(COUNTBLANK(D147)=0,A147)</f>
        <v>0</v>
      </c>
    </row>
    <row r="148" spans="1:31" ht="12.75" x14ac:dyDescent="0.2">
      <c r="A148" s="94" t="str">
        <f>IF(D148="","",CONCATENATE('Address and samples info'!$B$8," #",'Samples 96'!C148))</f>
        <v/>
      </c>
      <c r="B148" s="95" t="s">
        <v>43</v>
      </c>
      <c r="C148" s="150">
        <v>2</v>
      </c>
      <c r="D148" s="5"/>
      <c r="E148" s="98">
        <v>0.01</v>
      </c>
      <c r="F148" s="53"/>
      <c r="G148" s="59"/>
      <c r="H148" s="104" t="str">
        <f ca="1">IF(AC149=1,"A","")</f>
        <v/>
      </c>
      <c r="I148" s="57" t="str">
        <f ca="1">OFFSET($Z$3,ROW()-StartRow-1-$AA149*PanelHeight+$AA149*WellsInPlate+(COLUMN()-9)*8,0,1,1)</f>
        <v xml:space="preserve"> </v>
      </c>
      <c r="J148" s="57" t="str">
        <f ca="1">OFFSET($Z$3,ROW()-StartRow-1-$AA149*PanelHeight+$AA149*WellsInPlate+(COLUMN()-9)*8,0,1,1)</f>
        <v xml:space="preserve"> </v>
      </c>
      <c r="K148" s="57" t="str">
        <f ca="1">OFFSET($Z$3,ROW()-StartRow-1-$AA149*PanelHeight+$AA149*WellsInPlate+(COLUMN()-9)*8,0,1,1)</f>
        <v xml:space="preserve"> </v>
      </c>
      <c r="L148" s="57" t="str">
        <f ca="1">OFFSET($Z$3,ROW()-StartRow-1-$AA149*PanelHeight+$AA149*WellsInPlate+(COLUMN()-9)*8,0,1,1)</f>
        <v xml:space="preserve"> </v>
      </c>
      <c r="M148" s="57" t="str">
        <f ca="1">OFFSET($Z$3,ROW()-StartRow-1-$AA149*PanelHeight+$AA149*WellsInPlate+(COLUMN()-9)*8,0,1,1)</f>
        <v xml:space="preserve"> </v>
      </c>
      <c r="N148" s="57" t="str">
        <f ca="1">OFFSET($Z$3,ROW()-StartRow-1-$AA149*PanelHeight+$AA149*WellsInPlate+(COLUMN()-9)*8,0,1,1)</f>
        <v xml:space="preserve"> </v>
      </c>
      <c r="O148" s="57" t="str">
        <f ca="1">OFFSET($Z$3,ROW()-StartRow-1-$AA149*PanelHeight+$AA149*WellsInPlate+(COLUMN()-9)*8,0,1,1)</f>
        <v xml:space="preserve"> </v>
      </c>
      <c r="P148" s="57" t="str">
        <f ca="1">OFFSET($Z$3,ROW()-StartRow-1-$AA149*PanelHeight+$AA149*WellsInPlate+(COLUMN()-9)*8,0,1,1)</f>
        <v xml:space="preserve"> </v>
      </c>
      <c r="Q148" s="57" t="str">
        <f ca="1">OFFSET($Z$3,ROW()-StartRow-1-$AA149*PanelHeight+$AA149*WellsInPlate+(COLUMN()-9)*8,0,1,1)</f>
        <v xml:space="preserve"> </v>
      </c>
      <c r="R148" s="57" t="str">
        <f ca="1">OFFSET($Z$3,ROW()-StartRow-1-$AA149*PanelHeight+$AA149*WellsInPlate+(COLUMN()-9)*8,0,1,1)</f>
        <v xml:space="preserve"> </v>
      </c>
      <c r="S148" s="57" t="str">
        <f ca="1">OFFSET($Z$3,ROW()-StartRow-1-$AA149*PanelHeight+$AA149*WellsInPlate+(COLUMN()-9)*8,0,1,1)</f>
        <v xml:space="preserve"> </v>
      </c>
      <c r="T148" s="58" t="str">
        <f ca="1">IF(COUNTIF(I148:S155," ")&lt;88,"leave empty","")</f>
        <v>leave empty</v>
      </c>
      <c r="Z148" s="108" t="str">
        <f>IF(LEN(INDEX($1:$1048576,ROW(),4))&gt;0,INDEX($1:$1048576,ROW(),4)," ")</f>
        <v xml:space="preserve"> </v>
      </c>
      <c r="AA148" s="108">
        <f t="shared" si="22"/>
        <v>11</v>
      </c>
      <c r="AB148" s="108">
        <f ca="1">COUNTBLANK(OFFSET(INDEX($2:$1048576,2,4),AA148*WellsInPlate,0,WellsInPlate,1))</f>
        <v>86</v>
      </c>
      <c r="AC148" s="108">
        <f t="shared" ca="1" si="23"/>
        <v>0</v>
      </c>
      <c r="AE148" s="108" t="b">
        <f>IF(COUNTBLANK(D148)=0,A148)</f>
        <v>0</v>
      </c>
    </row>
    <row r="149" spans="1:31" ht="12.75" x14ac:dyDescent="0.2">
      <c r="A149" s="94" t="str">
        <f>IF(D149="","",CONCATENATE('Address and samples info'!$B$8," #",'Samples 96'!C149))</f>
        <v/>
      </c>
      <c r="B149" s="95" t="s">
        <v>54</v>
      </c>
      <c r="C149" s="150">
        <v>2</v>
      </c>
      <c r="D149" s="5"/>
      <c r="E149" s="98">
        <v>0.01</v>
      </c>
      <c r="F149" s="53"/>
      <c r="G149" s="59"/>
      <c r="H149" s="104" t="str">
        <f ca="1">IF(AC150=1,"B","")</f>
        <v/>
      </c>
      <c r="I149" s="57" t="str">
        <f ca="1">OFFSET($Z$3,ROW()-StartRow-1-$AA150*PanelHeight+$AA150*WellsInPlate+(COLUMN()-9)*8,0,1,1)</f>
        <v xml:space="preserve"> </v>
      </c>
      <c r="J149" s="57" t="str">
        <f ca="1">OFFSET($Z$3,ROW()-StartRow-1-$AA150*PanelHeight+$AA150*WellsInPlate+(COLUMN()-9)*8,0,1,1)</f>
        <v xml:space="preserve"> </v>
      </c>
      <c r="K149" s="57" t="str">
        <f ca="1">OFFSET($Z$3,ROW()-StartRow-1-$AA150*PanelHeight+$AA150*WellsInPlate+(COLUMN()-9)*8,0,1,1)</f>
        <v xml:space="preserve"> </v>
      </c>
      <c r="L149" s="57" t="str">
        <f ca="1">OFFSET($Z$3,ROW()-StartRow-1-$AA150*PanelHeight+$AA150*WellsInPlate+(COLUMN()-9)*8,0,1,1)</f>
        <v xml:space="preserve"> </v>
      </c>
      <c r="M149" s="57" t="str">
        <f ca="1">OFFSET($Z$3,ROW()-StartRow-1-$AA150*PanelHeight+$AA150*WellsInPlate+(COLUMN()-9)*8,0,1,1)</f>
        <v xml:space="preserve"> </v>
      </c>
      <c r="N149" s="57" t="str">
        <f ca="1">OFFSET($Z$3,ROW()-StartRow-1-$AA150*PanelHeight+$AA150*WellsInPlate+(COLUMN()-9)*8,0,1,1)</f>
        <v xml:space="preserve"> </v>
      </c>
      <c r="O149" s="57" t="str">
        <f ca="1">OFFSET($Z$3,ROW()-StartRow-1-$AA150*PanelHeight+$AA150*WellsInPlate+(COLUMN()-9)*8,0,1,1)</f>
        <v xml:space="preserve"> </v>
      </c>
      <c r="P149" s="57" t="str">
        <f ca="1">OFFSET($Z$3,ROW()-StartRow-1-$AA150*PanelHeight+$AA150*WellsInPlate+(COLUMN()-9)*8,0,1,1)</f>
        <v xml:space="preserve"> </v>
      </c>
      <c r="Q149" s="57" t="str">
        <f ca="1">OFFSET($Z$3,ROW()-StartRow-1-$AA150*PanelHeight+$AA150*WellsInPlate+(COLUMN()-9)*8,0,1,1)</f>
        <v xml:space="preserve"> </v>
      </c>
      <c r="R149" s="57" t="str">
        <f ca="1">OFFSET($Z$3,ROW()-StartRow-1-$AA150*PanelHeight+$AA150*WellsInPlate+(COLUMN()-9)*8,0,1,1)</f>
        <v xml:space="preserve"> </v>
      </c>
      <c r="S149" s="57" t="str">
        <f ca="1">OFFSET($Z$3,ROW()-StartRow-1-$AA150*PanelHeight+$AA150*WellsInPlate+(COLUMN()-9)*8,0,1,1)</f>
        <v xml:space="preserve"> </v>
      </c>
      <c r="T149" s="57" t="str">
        <f ca="1">IF(T148="","","leave empty")</f>
        <v>leave empty</v>
      </c>
      <c r="Z149" s="108" t="str">
        <f>IF(LEN(INDEX($1:$1048576,ROW(),4))&gt;0,INDEX($1:$1048576,ROW(),4)," ")</f>
        <v xml:space="preserve"> </v>
      </c>
      <c r="AA149" s="108">
        <f t="shared" si="22"/>
        <v>11</v>
      </c>
      <c r="AB149" s="108">
        <f ca="1">COUNTBLANK(OFFSET(INDEX($2:$1048576,2,4),AA149*WellsInPlate,0,WellsInPlate,1))</f>
        <v>86</v>
      </c>
      <c r="AC149" s="108">
        <f t="shared" ca="1" si="23"/>
        <v>0</v>
      </c>
      <c r="AE149" s="108" t="b">
        <f>IF(COUNTBLANK(D149)=0,A149)</f>
        <v>0</v>
      </c>
    </row>
    <row r="150" spans="1:31" ht="12.75" x14ac:dyDescent="0.2">
      <c r="A150" s="94" t="str">
        <f>IF(D150="","",CONCATENATE('Address and samples info'!$B$8," #",'Samples 96'!C150))</f>
        <v/>
      </c>
      <c r="B150" s="95" t="s">
        <v>65</v>
      </c>
      <c r="C150" s="150">
        <v>2</v>
      </c>
      <c r="D150" s="5"/>
      <c r="E150" s="98">
        <v>0.01</v>
      </c>
      <c r="F150" s="53"/>
      <c r="G150" s="59"/>
      <c r="H150" s="104" t="str">
        <f ca="1">IF(AC151=1,"C","")</f>
        <v/>
      </c>
      <c r="I150" s="57" t="str">
        <f ca="1">OFFSET($Z$3,ROW()-StartRow-1-$AA151*PanelHeight+$AA151*WellsInPlate+(COLUMN()-9)*8,0,1,1)</f>
        <v xml:space="preserve"> </v>
      </c>
      <c r="J150" s="57" t="str">
        <f ca="1">OFFSET($Z$3,ROW()-StartRow-1-$AA151*PanelHeight+$AA151*WellsInPlate+(COLUMN()-9)*8,0,1,1)</f>
        <v xml:space="preserve"> </v>
      </c>
      <c r="K150" s="57" t="str">
        <f ca="1">OFFSET($Z$3,ROW()-StartRow-1-$AA151*PanelHeight+$AA151*WellsInPlate+(COLUMN()-9)*8,0,1,1)</f>
        <v xml:space="preserve"> </v>
      </c>
      <c r="L150" s="57" t="str">
        <f ca="1">OFFSET($Z$3,ROW()-StartRow-1-$AA151*PanelHeight+$AA151*WellsInPlate+(COLUMN()-9)*8,0,1,1)</f>
        <v xml:space="preserve"> </v>
      </c>
      <c r="M150" s="57" t="str">
        <f ca="1">OFFSET($Z$3,ROW()-StartRow-1-$AA151*PanelHeight+$AA151*WellsInPlate+(COLUMN()-9)*8,0,1,1)</f>
        <v xml:space="preserve"> </v>
      </c>
      <c r="N150" s="57" t="str">
        <f ca="1">OFFSET($Z$3,ROW()-StartRow-1-$AA151*PanelHeight+$AA151*WellsInPlate+(COLUMN()-9)*8,0,1,1)</f>
        <v xml:space="preserve"> </v>
      </c>
      <c r="O150" s="57" t="str">
        <f ca="1">OFFSET($Z$3,ROW()-StartRow-1-$AA151*PanelHeight+$AA151*WellsInPlate+(COLUMN()-9)*8,0,1,1)</f>
        <v xml:space="preserve"> </v>
      </c>
      <c r="P150" s="57" t="str">
        <f ca="1">OFFSET($Z$3,ROW()-StartRow-1-$AA151*PanelHeight+$AA151*WellsInPlate+(COLUMN()-9)*8,0,1,1)</f>
        <v xml:space="preserve"> </v>
      </c>
      <c r="Q150" s="57" t="str">
        <f ca="1">OFFSET($Z$3,ROW()-StartRow-1-$AA151*PanelHeight+$AA151*WellsInPlate+(COLUMN()-9)*8,0,1,1)</f>
        <v xml:space="preserve"> </v>
      </c>
      <c r="R150" s="57" t="str">
        <f ca="1">OFFSET($Z$3,ROW()-StartRow-1-$AA151*PanelHeight+$AA151*WellsInPlate+(COLUMN()-9)*8,0,1,1)</f>
        <v xml:space="preserve"> </v>
      </c>
      <c r="S150" s="57" t="str">
        <f ca="1">OFFSET($Z$3,ROW()-StartRow-1-$AA151*PanelHeight+$AA151*WellsInPlate+(COLUMN()-9)*8,0,1,1)</f>
        <v xml:space="preserve"> </v>
      </c>
      <c r="T150" s="57" t="str">
        <f t="shared" ref="T150:T155" ca="1" si="25">IF(T149="","","leave empty")</f>
        <v>leave empty</v>
      </c>
      <c r="Z150" s="108" t="str">
        <f>IF(LEN(INDEX($1:$1048576,ROW(),4))&gt;0,INDEX($1:$1048576,ROW(),4)," ")</f>
        <v xml:space="preserve"> </v>
      </c>
      <c r="AA150" s="108">
        <f t="shared" si="22"/>
        <v>11</v>
      </c>
      <c r="AB150" s="108">
        <f ca="1">COUNTBLANK(OFFSET(INDEX($2:$1048576,2,4),AA150*WellsInPlate,0,WellsInPlate,1))</f>
        <v>86</v>
      </c>
      <c r="AC150" s="108">
        <f t="shared" ca="1" si="23"/>
        <v>0</v>
      </c>
      <c r="AE150" s="108" t="b">
        <f>IF(COUNTBLANK(D150)=0,A150)</f>
        <v>0</v>
      </c>
    </row>
    <row r="151" spans="1:31" ht="12.75" x14ac:dyDescent="0.2">
      <c r="A151" s="94" t="str">
        <f>IF(D151="","",CONCATENATE('Address and samples info'!$B$8," #",'Samples 96'!C151))</f>
        <v/>
      </c>
      <c r="B151" s="95" t="s">
        <v>76</v>
      </c>
      <c r="C151" s="150">
        <v>2</v>
      </c>
      <c r="D151" s="5"/>
      <c r="E151" s="98">
        <v>0.01</v>
      </c>
      <c r="F151" s="53"/>
      <c r="G151" s="59"/>
      <c r="H151" s="104" t="str">
        <f ca="1">IF(AC152=1,"D","")</f>
        <v/>
      </c>
      <c r="I151" s="57" t="str">
        <f ca="1">OFFSET($Z$3,ROW()-StartRow-1-$AA152*PanelHeight+$AA152*WellsInPlate+(COLUMN()-9)*8,0,1,1)</f>
        <v xml:space="preserve"> </v>
      </c>
      <c r="J151" s="57" t="str">
        <f ca="1">OFFSET($Z$3,ROW()-StartRow-1-$AA152*PanelHeight+$AA152*WellsInPlate+(COLUMN()-9)*8,0,1,1)</f>
        <v xml:space="preserve"> </v>
      </c>
      <c r="K151" s="57" t="str">
        <f ca="1">OFFSET($Z$3,ROW()-StartRow-1-$AA152*PanelHeight+$AA152*WellsInPlate+(COLUMN()-9)*8,0,1,1)</f>
        <v xml:space="preserve"> </v>
      </c>
      <c r="L151" s="57" t="str">
        <f ca="1">OFFSET($Z$3,ROW()-StartRow-1-$AA152*PanelHeight+$AA152*WellsInPlate+(COLUMN()-9)*8,0,1,1)</f>
        <v xml:space="preserve"> </v>
      </c>
      <c r="M151" s="57" t="str">
        <f ca="1">OFFSET($Z$3,ROW()-StartRow-1-$AA152*PanelHeight+$AA152*WellsInPlate+(COLUMN()-9)*8,0,1,1)</f>
        <v xml:space="preserve"> </v>
      </c>
      <c r="N151" s="57" t="str">
        <f ca="1">OFFSET($Z$3,ROW()-StartRow-1-$AA152*PanelHeight+$AA152*WellsInPlate+(COLUMN()-9)*8,0,1,1)</f>
        <v xml:space="preserve"> </v>
      </c>
      <c r="O151" s="57" t="str">
        <f ca="1">OFFSET($Z$3,ROW()-StartRow-1-$AA152*PanelHeight+$AA152*WellsInPlate+(COLUMN()-9)*8,0,1,1)</f>
        <v xml:space="preserve"> </v>
      </c>
      <c r="P151" s="57" t="str">
        <f ca="1">OFFSET($Z$3,ROW()-StartRow-1-$AA152*PanelHeight+$AA152*WellsInPlate+(COLUMN()-9)*8,0,1,1)</f>
        <v xml:space="preserve"> </v>
      </c>
      <c r="Q151" s="57" t="str">
        <f ca="1">OFFSET($Z$3,ROW()-StartRow-1-$AA152*PanelHeight+$AA152*WellsInPlate+(COLUMN()-9)*8,0,1,1)</f>
        <v xml:space="preserve"> </v>
      </c>
      <c r="R151" s="57" t="str">
        <f ca="1">OFFSET($Z$3,ROW()-StartRow-1-$AA152*PanelHeight+$AA152*WellsInPlate+(COLUMN()-9)*8,0,1,1)</f>
        <v xml:space="preserve"> </v>
      </c>
      <c r="S151" s="57" t="str">
        <f ca="1">OFFSET($Z$3,ROW()-StartRow-1-$AA152*PanelHeight+$AA152*WellsInPlate+(COLUMN()-9)*8,0,1,1)</f>
        <v xml:space="preserve"> </v>
      </c>
      <c r="T151" s="57" t="str">
        <f t="shared" ca="1" si="25"/>
        <v>leave empty</v>
      </c>
      <c r="Z151" s="108" t="str">
        <f>IF(LEN(INDEX($1:$1048576,ROW(),4))&gt;0,INDEX($1:$1048576,ROW(),4)," ")</f>
        <v xml:space="preserve"> </v>
      </c>
      <c r="AA151" s="108">
        <f t="shared" si="22"/>
        <v>11</v>
      </c>
      <c r="AB151" s="108">
        <f ca="1">COUNTBLANK(OFFSET(INDEX($2:$1048576,2,4),AA151*WellsInPlate,0,WellsInPlate,1))</f>
        <v>86</v>
      </c>
      <c r="AC151" s="108">
        <f t="shared" ca="1" si="23"/>
        <v>0</v>
      </c>
      <c r="AE151" s="108" t="b">
        <f>IF(COUNTBLANK(D151)=0,A151)</f>
        <v>0</v>
      </c>
    </row>
    <row r="152" spans="1:31" ht="12.75" x14ac:dyDescent="0.2">
      <c r="A152" s="94" t="str">
        <f>IF(D152="","",CONCATENATE('Address and samples info'!$B$8," #",'Samples 96'!C152))</f>
        <v/>
      </c>
      <c r="B152" s="95" t="s">
        <v>86</v>
      </c>
      <c r="C152" s="150">
        <v>2</v>
      </c>
      <c r="D152" s="5"/>
      <c r="E152" s="98">
        <v>0.01</v>
      </c>
      <c r="F152" s="53"/>
      <c r="G152" s="59"/>
      <c r="H152" s="104" t="str">
        <f ca="1">IF(AC153=1,"E","")</f>
        <v/>
      </c>
      <c r="I152" s="57" t="str">
        <f ca="1">OFFSET($Z$3,ROW()-StartRow-1-$AA153*PanelHeight+$AA153*WellsInPlate+(COLUMN()-9)*8,0,1,1)</f>
        <v xml:space="preserve"> </v>
      </c>
      <c r="J152" s="57" t="str">
        <f ca="1">OFFSET($Z$3,ROW()-StartRow-1-$AA153*PanelHeight+$AA153*WellsInPlate+(COLUMN()-9)*8,0,1,1)</f>
        <v xml:space="preserve"> </v>
      </c>
      <c r="K152" s="57" t="str">
        <f ca="1">OFFSET($Z$3,ROW()-StartRow-1-$AA153*PanelHeight+$AA153*WellsInPlate+(COLUMN()-9)*8,0,1,1)</f>
        <v xml:space="preserve"> </v>
      </c>
      <c r="L152" s="57" t="str">
        <f ca="1">OFFSET($Z$3,ROW()-StartRow-1-$AA153*PanelHeight+$AA153*WellsInPlate+(COLUMN()-9)*8,0,1,1)</f>
        <v xml:space="preserve"> </v>
      </c>
      <c r="M152" s="57" t="str">
        <f ca="1">OFFSET($Z$3,ROW()-StartRow-1-$AA153*PanelHeight+$AA153*WellsInPlate+(COLUMN()-9)*8,0,1,1)</f>
        <v xml:space="preserve"> </v>
      </c>
      <c r="N152" s="57" t="str">
        <f ca="1">OFFSET($Z$3,ROW()-StartRow-1-$AA153*PanelHeight+$AA153*WellsInPlate+(COLUMN()-9)*8,0,1,1)</f>
        <v xml:space="preserve"> </v>
      </c>
      <c r="O152" s="57" t="str">
        <f ca="1">OFFSET($Z$3,ROW()-StartRow-1-$AA153*PanelHeight+$AA153*WellsInPlate+(COLUMN()-9)*8,0,1,1)</f>
        <v xml:space="preserve"> </v>
      </c>
      <c r="P152" s="57" t="str">
        <f ca="1">OFFSET($Z$3,ROW()-StartRow-1-$AA153*PanelHeight+$AA153*WellsInPlate+(COLUMN()-9)*8,0,1,1)</f>
        <v xml:space="preserve"> </v>
      </c>
      <c r="Q152" s="57" t="str">
        <f ca="1">OFFSET($Z$3,ROW()-StartRow-1-$AA153*PanelHeight+$AA153*WellsInPlate+(COLUMN()-9)*8,0,1,1)</f>
        <v xml:space="preserve"> </v>
      </c>
      <c r="R152" s="57" t="str">
        <f ca="1">OFFSET($Z$3,ROW()-StartRow-1-$AA153*PanelHeight+$AA153*WellsInPlate+(COLUMN()-9)*8,0,1,1)</f>
        <v xml:space="preserve"> </v>
      </c>
      <c r="S152" s="57" t="str">
        <f ca="1">OFFSET($Z$3,ROW()-StartRow-1-$AA153*PanelHeight+$AA153*WellsInPlate+(COLUMN()-9)*8,0,1,1)</f>
        <v xml:space="preserve"> </v>
      </c>
      <c r="T152" s="57" t="str">
        <f t="shared" ca="1" si="25"/>
        <v>leave empty</v>
      </c>
      <c r="Z152" s="108" t="str">
        <f>IF(LEN(INDEX($1:$1048576,ROW(),4))&gt;0,INDEX($1:$1048576,ROW(),4)," ")</f>
        <v xml:space="preserve"> </v>
      </c>
      <c r="AA152" s="108">
        <f t="shared" si="22"/>
        <v>11</v>
      </c>
      <c r="AB152" s="108">
        <f ca="1">COUNTBLANK(OFFSET(INDEX($2:$1048576,2,4),AA152*WellsInPlate,0,WellsInPlate,1))</f>
        <v>86</v>
      </c>
      <c r="AC152" s="108">
        <f t="shared" ca="1" si="23"/>
        <v>0</v>
      </c>
      <c r="AE152" s="108" t="b">
        <f>IF(COUNTBLANK(D152)=0,A152)</f>
        <v>0</v>
      </c>
    </row>
    <row r="153" spans="1:31" ht="12.75" x14ac:dyDescent="0.2">
      <c r="A153" s="94" t="str">
        <f>IF(D153="","",CONCATENATE('Address and samples info'!$B$8," #",'Samples 96'!C153))</f>
        <v/>
      </c>
      <c r="B153" s="95" t="s">
        <v>11</v>
      </c>
      <c r="C153" s="150">
        <v>2</v>
      </c>
      <c r="D153" s="5"/>
      <c r="E153" s="98">
        <v>0.01</v>
      </c>
      <c r="F153" s="53"/>
      <c r="G153" s="59"/>
      <c r="H153" s="104" t="str">
        <f ca="1">IF(AC154=1,"F","")</f>
        <v/>
      </c>
      <c r="I153" s="57" t="str">
        <f ca="1">OFFSET($Z$3,ROW()-StartRow-1-$AA154*PanelHeight+$AA154*WellsInPlate+(COLUMN()-9)*8,0,1,1)</f>
        <v xml:space="preserve"> </v>
      </c>
      <c r="J153" s="57" t="str">
        <f ca="1">OFFSET($Z$3,ROW()-StartRow-1-$AA154*PanelHeight+$AA154*WellsInPlate+(COLUMN()-9)*8,0,1,1)</f>
        <v xml:space="preserve"> </v>
      </c>
      <c r="K153" s="57" t="str">
        <f ca="1">OFFSET($Z$3,ROW()-StartRow-1-$AA154*PanelHeight+$AA154*WellsInPlate+(COLUMN()-9)*8,0,1,1)</f>
        <v xml:space="preserve"> </v>
      </c>
      <c r="L153" s="57" t="str">
        <f ca="1">OFFSET($Z$3,ROW()-StartRow-1-$AA154*PanelHeight+$AA154*WellsInPlate+(COLUMN()-9)*8,0,1,1)</f>
        <v xml:space="preserve"> </v>
      </c>
      <c r="M153" s="57" t="str">
        <f ca="1">OFFSET($Z$3,ROW()-StartRow-1-$AA154*PanelHeight+$AA154*WellsInPlate+(COLUMN()-9)*8,0,1,1)</f>
        <v xml:space="preserve"> </v>
      </c>
      <c r="N153" s="57" t="str">
        <f ca="1">OFFSET($Z$3,ROW()-StartRow-1-$AA154*PanelHeight+$AA154*WellsInPlate+(COLUMN()-9)*8,0,1,1)</f>
        <v xml:space="preserve"> </v>
      </c>
      <c r="O153" s="57" t="str">
        <f ca="1">OFFSET($Z$3,ROW()-StartRow-1-$AA154*PanelHeight+$AA154*WellsInPlate+(COLUMN()-9)*8,0,1,1)</f>
        <v xml:space="preserve"> </v>
      </c>
      <c r="P153" s="57" t="str">
        <f ca="1">OFFSET($Z$3,ROW()-StartRow-1-$AA154*PanelHeight+$AA154*WellsInPlate+(COLUMN()-9)*8,0,1,1)</f>
        <v xml:space="preserve"> </v>
      </c>
      <c r="Q153" s="57" t="str">
        <f ca="1">OFFSET($Z$3,ROW()-StartRow-1-$AA154*PanelHeight+$AA154*WellsInPlate+(COLUMN()-9)*8,0,1,1)</f>
        <v xml:space="preserve"> </v>
      </c>
      <c r="R153" s="57" t="str">
        <f ca="1">OFFSET($Z$3,ROW()-StartRow-1-$AA154*PanelHeight+$AA154*WellsInPlate+(COLUMN()-9)*8,0,1,1)</f>
        <v xml:space="preserve"> </v>
      </c>
      <c r="S153" s="57" t="str">
        <f ca="1">OFFSET($Z$3,ROW()-StartRow-1-$AA154*PanelHeight+$AA154*WellsInPlate+(COLUMN()-9)*8,0,1,1)</f>
        <v xml:space="preserve"> </v>
      </c>
      <c r="T153" s="57" t="str">
        <f t="shared" ca="1" si="25"/>
        <v>leave empty</v>
      </c>
      <c r="Z153" s="108" t="str">
        <f>IF(LEN(INDEX($1:$1048576,ROW(),4))&gt;0,INDEX($1:$1048576,ROW(),4)," ")</f>
        <v xml:space="preserve"> </v>
      </c>
      <c r="AA153" s="108">
        <f t="shared" si="22"/>
        <v>11</v>
      </c>
      <c r="AB153" s="108">
        <f ca="1">COUNTBLANK(OFFSET(INDEX($2:$1048576,2,4),AA153*WellsInPlate,0,WellsInPlate,1))</f>
        <v>86</v>
      </c>
      <c r="AC153" s="108">
        <f t="shared" ca="1" si="23"/>
        <v>0</v>
      </c>
      <c r="AE153" s="108" t="b">
        <f>IF(COUNTBLANK(D153)=0,A153)</f>
        <v>0</v>
      </c>
    </row>
    <row r="154" spans="1:31" ht="12.75" x14ac:dyDescent="0.2">
      <c r="A154" s="94" t="str">
        <f>IF(D154="","",CONCATENATE('Address and samples info'!$B$8," #",'Samples 96'!C154))</f>
        <v/>
      </c>
      <c r="B154" s="95" t="s">
        <v>22</v>
      </c>
      <c r="C154" s="150">
        <v>2</v>
      </c>
      <c r="D154" s="5"/>
      <c r="E154" s="98">
        <v>0.01</v>
      </c>
      <c r="F154" s="53"/>
      <c r="G154" s="59"/>
      <c r="H154" s="104" t="str">
        <f ca="1">IF(AC155=1,"G","")</f>
        <v/>
      </c>
      <c r="I154" s="57" t="str">
        <f ca="1">OFFSET($Z$3,ROW()-StartRow-1-$AA155*PanelHeight+$AA155*WellsInPlate+(COLUMN()-9)*8,0,1,1)</f>
        <v xml:space="preserve"> </v>
      </c>
      <c r="J154" s="57" t="str">
        <f ca="1">OFFSET($Z$3,ROW()-StartRow-1-$AA155*PanelHeight+$AA155*WellsInPlate+(COLUMN()-9)*8,0,1,1)</f>
        <v xml:space="preserve"> </v>
      </c>
      <c r="K154" s="57" t="str">
        <f ca="1">OFFSET($Z$3,ROW()-StartRow-1-$AA155*PanelHeight+$AA155*WellsInPlate+(COLUMN()-9)*8,0,1,1)</f>
        <v xml:space="preserve"> </v>
      </c>
      <c r="L154" s="57" t="str">
        <f ca="1">OFFSET($Z$3,ROW()-StartRow-1-$AA155*PanelHeight+$AA155*WellsInPlate+(COLUMN()-9)*8,0,1,1)</f>
        <v xml:space="preserve"> </v>
      </c>
      <c r="M154" s="57" t="str">
        <f ca="1">OFFSET($Z$3,ROW()-StartRow-1-$AA155*PanelHeight+$AA155*WellsInPlate+(COLUMN()-9)*8,0,1,1)</f>
        <v xml:space="preserve"> </v>
      </c>
      <c r="N154" s="57" t="str">
        <f ca="1">OFFSET($Z$3,ROW()-StartRow-1-$AA155*PanelHeight+$AA155*WellsInPlate+(COLUMN()-9)*8,0,1,1)</f>
        <v xml:space="preserve"> </v>
      </c>
      <c r="O154" s="57" t="str">
        <f ca="1">OFFSET($Z$3,ROW()-StartRow-1-$AA155*PanelHeight+$AA155*WellsInPlate+(COLUMN()-9)*8,0,1,1)</f>
        <v xml:space="preserve"> </v>
      </c>
      <c r="P154" s="57" t="str">
        <f ca="1">OFFSET($Z$3,ROW()-StartRow-1-$AA155*PanelHeight+$AA155*WellsInPlate+(COLUMN()-9)*8,0,1,1)</f>
        <v xml:space="preserve"> </v>
      </c>
      <c r="Q154" s="57" t="str">
        <f ca="1">OFFSET($Z$3,ROW()-StartRow-1-$AA155*PanelHeight+$AA155*WellsInPlate+(COLUMN()-9)*8,0,1,1)</f>
        <v xml:space="preserve"> </v>
      </c>
      <c r="R154" s="57" t="str">
        <f ca="1">OFFSET($Z$3,ROW()-StartRow-1-$AA155*PanelHeight+$AA155*WellsInPlate+(COLUMN()-9)*8,0,1,1)</f>
        <v xml:space="preserve"> </v>
      </c>
      <c r="S154" s="57" t="str">
        <f ca="1">IF(S153="","","leave empty")</f>
        <v>leave empty</v>
      </c>
      <c r="T154" s="57" t="str">
        <f t="shared" ca="1" si="25"/>
        <v>leave empty</v>
      </c>
      <c r="Z154" s="108" t="str">
        <f>IF(LEN(INDEX($1:$1048576,ROW(),4))&gt;0,INDEX($1:$1048576,ROW(),4)," ")</f>
        <v xml:space="preserve"> </v>
      </c>
      <c r="AA154" s="108">
        <f t="shared" si="22"/>
        <v>11</v>
      </c>
      <c r="AB154" s="108">
        <f ca="1">COUNTBLANK(OFFSET(INDEX($2:$1048576,2,4),AA154*WellsInPlate,0,WellsInPlate,1))</f>
        <v>86</v>
      </c>
      <c r="AC154" s="108">
        <f t="shared" ca="1" si="23"/>
        <v>0</v>
      </c>
      <c r="AE154" s="108" t="b">
        <f>IF(COUNTBLANK(D154)=0,A154)</f>
        <v>0</v>
      </c>
    </row>
    <row r="155" spans="1:31" ht="12.75" x14ac:dyDescent="0.2">
      <c r="A155" s="94" t="str">
        <f>IF(D155="","",CONCATENATE('Address and samples info'!$B$8," #",'Samples 96'!C155))</f>
        <v/>
      </c>
      <c r="B155" s="95" t="s">
        <v>33</v>
      </c>
      <c r="C155" s="150">
        <v>2</v>
      </c>
      <c r="D155" s="5"/>
      <c r="E155" s="98">
        <v>0.01</v>
      </c>
      <c r="F155" s="53"/>
      <c r="G155" s="59"/>
      <c r="H155" s="104" t="str">
        <f ca="1">IF(AC156=1,"H","")</f>
        <v/>
      </c>
      <c r="I155" s="57" t="str">
        <f ca="1">OFFSET($Z$3,ROW()-StartRow-1-$AA156*PanelHeight+$AA156*WellsInPlate+(COLUMN()-9)*8,0,1,1)</f>
        <v xml:space="preserve"> </v>
      </c>
      <c r="J155" s="57" t="str">
        <f ca="1">OFFSET($Z$3,ROW()-StartRow-1-$AA156*PanelHeight+$AA156*WellsInPlate+(COLUMN()-9)*8,0,1,1)</f>
        <v xml:space="preserve"> </v>
      </c>
      <c r="K155" s="57" t="str">
        <f ca="1">OFFSET($Z$3,ROW()-StartRow-1-$AA156*PanelHeight+$AA156*WellsInPlate+(COLUMN()-9)*8,0,1,1)</f>
        <v xml:space="preserve"> </v>
      </c>
      <c r="L155" s="57" t="str">
        <f ca="1">OFFSET($Z$3,ROW()-StartRow-1-$AA156*PanelHeight+$AA156*WellsInPlate+(COLUMN()-9)*8,0,1,1)</f>
        <v xml:space="preserve"> </v>
      </c>
      <c r="M155" s="57" t="str">
        <f ca="1">OFFSET($Z$3,ROW()-StartRow-1-$AA156*PanelHeight+$AA156*WellsInPlate+(COLUMN()-9)*8,0,1,1)</f>
        <v xml:space="preserve"> </v>
      </c>
      <c r="N155" s="57" t="str">
        <f ca="1">OFFSET($Z$3,ROW()-StartRow-1-$AA156*PanelHeight+$AA156*WellsInPlate+(COLUMN()-9)*8,0,1,1)</f>
        <v xml:space="preserve"> </v>
      </c>
      <c r="O155" s="57" t="str">
        <f ca="1">OFFSET($Z$3,ROW()-StartRow-1-$AA156*PanelHeight+$AA156*WellsInPlate+(COLUMN()-9)*8,0,1,1)</f>
        <v xml:space="preserve"> </v>
      </c>
      <c r="P155" s="57" t="str">
        <f ca="1">OFFSET($Z$3,ROW()-StartRow-1-$AA156*PanelHeight+$AA156*WellsInPlate+(COLUMN()-9)*8,0,1,1)</f>
        <v xml:space="preserve"> </v>
      </c>
      <c r="Q155" s="57" t="str">
        <f ca="1">OFFSET($Z$3,ROW()-StartRow-1-$AA156*PanelHeight+$AA156*WellsInPlate+(COLUMN()-9)*8,0,1,1)</f>
        <v xml:space="preserve"> </v>
      </c>
      <c r="R155" s="57" t="str">
        <f ca="1">OFFSET($Z$3,ROW()-StartRow-1-$AA156*PanelHeight+$AA156*WellsInPlate+(COLUMN()-9)*8,0,1,1)</f>
        <v xml:space="preserve"> </v>
      </c>
      <c r="S155" s="57" t="str">
        <f ca="1">IF(S154="","","leave empty")</f>
        <v>leave empty</v>
      </c>
      <c r="T155" s="57" t="str">
        <f t="shared" ca="1" si="25"/>
        <v>leave empty</v>
      </c>
      <c r="Z155" s="108" t="str">
        <f>IF(LEN(INDEX($1:$1048576,ROW(),4))&gt;0,INDEX($1:$1048576,ROW(),4)," ")</f>
        <v xml:space="preserve"> </v>
      </c>
      <c r="AA155" s="108">
        <f t="shared" si="22"/>
        <v>11</v>
      </c>
      <c r="AB155" s="108">
        <f ca="1">COUNTBLANK(OFFSET(INDEX($2:$1048576,2,4),AA155*WellsInPlate,0,WellsInPlate,1))</f>
        <v>86</v>
      </c>
      <c r="AC155" s="108">
        <f t="shared" ca="1" si="23"/>
        <v>0</v>
      </c>
      <c r="AE155" s="108" t="b">
        <f>IF(COUNTBLANK(D155)=0,A155)</f>
        <v>0</v>
      </c>
    </row>
    <row r="156" spans="1:31" ht="12.75" x14ac:dyDescent="0.2">
      <c r="A156" s="94" t="str">
        <f>IF(D156="","",CONCATENATE('Address and samples info'!$B$8," #",'Samples 96'!C156))</f>
        <v/>
      </c>
      <c r="B156" s="95" t="s">
        <v>44</v>
      </c>
      <c r="C156" s="150">
        <v>2</v>
      </c>
      <c r="D156" s="5"/>
      <c r="E156" s="98">
        <v>0.01</v>
      </c>
      <c r="F156" s="53"/>
      <c r="G156" s="59"/>
      <c r="Z156" s="108" t="str">
        <f>IF(LEN(INDEX($1:$1048576,ROW(),4))&gt;0,INDEX($1:$1048576,ROW(),4)," ")</f>
        <v xml:space="preserve"> </v>
      </c>
      <c r="AA156" s="108">
        <f t="shared" si="22"/>
        <v>11</v>
      </c>
      <c r="AB156" s="108">
        <f ca="1">COUNTBLANK(OFFSET(INDEX($2:$1048576,2,4),AA156*WellsInPlate,0,WellsInPlate,1))</f>
        <v>86</v>
      </c>
      <c r="AC156" s="108">
        <f t="shared" ca="1" si="23"/>
        <v>0</v>
      </c>
      <c r="AE156" s="108" t="b">
        <f>IF(COUNTBLANK(D156)=0,A156)</f>
        <v>0</v>
      </c>
    </row>
    <row r="157" spans="1:31" ht="12.75" x14ac:dyDescent="0.2">
      <c r="A157" s="94" t="str">
        <f>IF(D157="","",CONCATENATE('Address and samples info'!$B$8," #",'Samples 96'!C157))</f>
        <v/>
      </c>
      <c r="B157" s="95" t="s">
        <v>55</v>
      </c>
      <c r="C157" s="150">
        <v>2</v>
      </c>
      <c r="D157" s="5"/>
      <c r="E157" s="98">
        <v>0.01</v>
      </c>
      <c r="F157" s="53"/>
      <c r="G157" s="59"/>
      <c r="Z157" s="108" t="str">
        <f>IF(LEN(INDEX($1:$1048576,ROW(),4))&gt;0,INDEX($1:$1048576,ROW(),4)," ")</f>
        <v xml:space="preserve"> </v>
      </c>
      <c r="AA157" s="108">
        <f t="shared" si="22"/>
        <v>11</v>
      </c>
      <c r="AB157" s="108">
        <f ca="1">COUNTBLANK(OFFSET(INDEX($2:$1048576,2,4),AA157*WellsInPlate,0,WellsInPlate,1))</f>
        <v>86</v>
      </c>
      <c r="AC157" s="108">
        <f t="shared" ca="1" si="23"/>
        <v>0</v>
      </c>
      <c r="AE157" s="108" t="b">
        <f>IF(COUNTBLANK(D157)=0,A157)</f>
        <v>0</v>
      </c>
    </row>
    <row r="158" spans="1:31" ht="12.75" x14ac:dyDescent="0.2">
      <c r="A158" s="94" t="str">
        <f>IF(D158="","",CONCATENATE('Address and samples info'!$B$8," #",'Samples 96'!C158))</f>
        <v/>
      </c>
      <c r="B158" s="95" t="s">
        <v>66</v>
      </c>
      <c r="C158" s="150">
        <v>2</v>
      </c>
      <c r="D158" s="5"/>
      <c r="E158" s="98">
        <v>0.01</v>
      </c>
      <c r="F158" s="53"/>
      <c r="G158" s="59"/>
      <c r="Z158" s="108" t="str">
        <f>IF(LEN(INDEX($1:$1048576,ROW(),4))&gt;0,INDEX($1:$1048576,ROW(),4)," ")</f>
        <v xml:space="preserve"> </v>
      </c>
      <c r="AA158" s="108">
        <f t="shared" si="22"/>
        <v>11</v>
      </c>
      <c r="AB158" s="108">
        <f ca="1">COUNTBLANK(OFFSET(INDEX($2:$1048576,2,4),AA158*WellsInPlate,0,WellsInPlate,1))</f>
        <v>86</v>
      </c>
      <c r="AC158" s="108">
        <f t="shared" ca="1" si="23"/>
        <v>0</v>
      </c>
      <c r="AE158" s="108" t="b">
        <f>IF(COUNTBLANK(D158)=0,A158)</f>
        <v>0</v>
      </c>
    </row>
    <row r="159" spans="1:31" ht="12.75" x14ac:dyDescent="0.2">
      <c r="A159" s="94" t="str">
        <f>IF(D159="","",CONCATENATE('Address and samples info'!$B$8," #",'Samples 96'!C159))</f>
        <v/>
      </c>
      <c r="B159" s="95" t="s">
        <v>77</v>
      </c>
      <c r="C159" s="150">
        <v>2</v>
      </c>
      <c r="D159" s="5"/>
      <c r="E159" s="98">
        <v>0.01</v>
      </c>
      <c r="F159" s="53"/>
      <c r="G159" s="59"/>
      <c r="I159" s="55" t="str">
        <f ca="1">IF(AC161=1,"Plate "&amp;TEXT(AA161+1,"0"),"")</f>
        <v/>
      </c>
      <c r="Z159" s="108" t="str">
        <f>IF(LEN(INDEX($1:$1048576,ROW(),4))&gt;0,INDEX($1:$1048576,ROW(),4)," ")</f>
        <v xml:space="preserve"> </v>
      </c>
      <c r="AA159" s="108">
        <f t="shared" si="22"/>
        <v>11</v>
      </c>
      <c r="AB159" s="108">
        <f ca="1">COUNTBLANK(OFFSET(INDEX($2:$1048576,2,4),AA159*WellsInPlate,0,WellsInPlate,1))</f>
        <v>86</v>
      </c>
      <c r="AC159" s="108">
        <f t="shared" ca="1" si="23"/>
        <v>0</v>
      </c>
      <c r="AE159" s="108" t="b">
        <f>IF(COUNTBLANK(D159)=0,A159)</f>
        <v>0</v>
      </c>
    </row>
    <row r="160" spans="1:31" ht="12.75" x14ac:dyDescent="0.2">
      <c r="A160" s="94" t="str">
        <f>IF(D160="","",CONCATENATE('Address and samples info'!$B$8," #",'Samples 96'!C160))</f>
        <v/>
      </c>
      <c r="B160" s="95" t="s">
        <v>87</v>
      </c>
      <c r="C160" s="150">
        <v>2</v>
      </c>
      <c r="D160" s="5"/>
      <c r="E160" s="98">
        <v>0.01</v>
      </c>
      <c r="F160" s="53"/>
      <c r="G160" s="59"/>
      <c r="H160" s="106"/>
      <c r="I160" s="56" t="str">
        <f ca="1">IF($AC161=1,"1","")</f>
        <v/>
      </c>
      <c r="J160" s="56" t="str">
        <f ca="1">IF($AC161=1,"2","")</f>
        <v/>
      </c>
      <c r="K160" s="56" t="str">
        <f ca="1">IF($AC161=1,"3","")</f>
        <v/>
      </c>
      <c r="L160" s="56" t="str">
        <f ca="1">IF($AC161=1,"4","")</f>
        <v/>
      </c>
      <c r="M160" s="56" t="str">
        <f ca="1">IF($AC161=1,"5","")</f>
        <v/>
      </c>
      <c r="N160" s="56" t="str">
        <f ca="1">IF($AC161=1,"6","")</f>
        <v/>
      </c>
      <c r="O160" s="56" t="str">
        <f ca="1">IF($AC161=1,"7","")</f>
        <v/>
      </c>
      <c r="P160" s="56" t="str">
        <f ca="1">IF($AC161=1,"8","")</f>
        <v/>
      </c>
      <c r="Q160" s="56" t="str">
        <f ca="1">IF($AC161=1,"9","")</f>
        <v/>
      </c>
      <c r="R160" s="56" t="str">
        <f ca="1">IF($AC161=1,"10","")</f>
        <v/>
      </c>
      <c r="S160" s="56" t="str">
        <f ca="1">IF($AC161=1,"11","")</f>
        <v/>
      </c>
      <c r="T160" s="56" t="str">
        <f ca="1">IF($AC161=1,"12","")</f>
        <v/>
      </c>
      <c r="Z160" s="108" t="str">
        <f>IF(LEN(INDEX($1:$1048576,ROW(),4))&gt;0,INDEX($1:$1048576,ROW(),4)," ")</f>
        <v xml:space="preserve"> </v>
      </c>
      <c r="AA160" s="108">
        <f t="shared" si="22"/>
        <v>12</v>
      </c>
      <c r="AB160" s="108">
        <f ca="1">COUNTBLANK(OFFSET(INDEX($2:$1048576,2,4),AA160*WellsInPlate,0,WellsInPlate,1))</f>
        <v>86</v>
      </c>
      <c r="AC160" s="108">
        <f t="shared" ca="1" si="23"/>
        <v>0</v>
      </c>
      <c r="AE160" s="108" t="b">
        <f>IF(COUNTBLANK(D160)=0,A160)</f>
        <v>0</v>
      </c>
    </row>
    <row r="161" spans="1:31" ht="12.75" x14ac:dyDescent="0.2">
      <c r="A161" s="94" t="str">
        <f>IF(D161="","",CONCATENATE('Address and samples info'!$B$8," #",'Samples 96'!C161))</f>
        <v/>
      </c>
      <c r="B161" s="95" t="s">
        <v>12</v>
      </c>
      <c r="C161" s="150">
        <v>2</v>
      </c>
      <c r="D161" s="5"/>
      <c r="E161" s="98">
        <v>0.01</v>
      </c>
      <c r="F161" s="53"/>
      <c r="G161" s="59"/>
      <c r="H161" s="104" t="str">
        <f ca="1">IF(AC162=1,"A","")</f>
        <v/>
      </c>
      <c r="I161" s="57" t="str">
        <f ca="1">OFFSET($Z$3,ROW()-StartRow-1-$AA162*PanelHeight+$AA162*WellsInPlate+(COLUMN()-9)*8,0,1,1)</f>
        <v xml:space="preserve"> </v>
      </c>
      <c r="J161" s="57" t="str">
        <f ca="1">OFFSET($Z$3,ROW()-StartRow-1-$AA162*PanelHeight+$AA162*WellsInPlate+(COLUMN()-9)*8,0,1,1)</f>
        <v xml:space="preserve"> </v>
      </c>
      <c r="K161" s="57" t="str">
        <f ca="1">OFFSET($Z$3,ROW()-StartRow-1-$AA162*PanelHeight+$AA162*WellsInPlate+(COLUMN()-9)*8,0,1,1)</f>
        <v xml:space="preserve"> </v>
      </c>
      <c r="L161" s="57" t="str">
        <f ca="1">OFFSET($Z$3,ROW()-StartRow-1-$AA162*PanelHeight+$AA162*WellsInPlate+(COLUMN()-9)*8,0,1,1)</f>
        <v xml:space="preserve"> </v>
      </c>
      <c r="M161" s="57" t="str">
        <f ca="1">OFFSET($Z$3,ROW()-StartRow-1-$AA162*PanelHeight+$AA162*WellsInPlate+(COLUMN()-9)*8,0,1,1)</f>
        <v xml:space="preserve"> </v>
      </c>
      <c r="N161" s="57" t="str">
        <f ca="1">OFFSET($Z$3,ROW()-StartRow-1-$AA162*PanelHeight+$AA162*WellsInPlate+(COLUMN()-9)*8,0,1,1)</f>
        <v xml:space="preserve"> </v>
      </c>
      <c r="O161" s="57" t="str">
        <f ca="1">OFFSET($Z$3,ROW()-StartRow-1-$AA162*PanelHeight+$AA162*WellsInPlate+(COLUMN()-9)*8,0,1,1)</f>
        <v xml:space="preserve"> </v>
      </c>
      <c r="P161" s="57" t="str">
        <f ca="1">OFFSET($Z$3,ROW()-StartRow-1-$AA162*PanelHeight+$AA162*WellsInPlate+(COLUMN()-9)*8,0,1,1)</f>
        <v xml:space="preserve"> </v>
      </c>
      <c r="Q161" s="57" t="str">
        <f ca="1">OFFSET($Z$3,ROW()-StartRow-1-$AA162*PanelHeight+$AA162*WellsInPlate+(COLUMN()-9)*8,0,1,1)</f>
        <v xml:space="preserve"> </v>
      </c>
      <c r="R161" s="57" t="str">
        <f ca="1">OFFSET($Z$3,ROW()-StartRow-1-$AA162*PanelHeight+$AA162*WellsInPlate+(COLUMN()-9)*8,0,1,1)</f>
        <v xml:space="preserve"> </v>
      </c>
      <c r="S161" s="57" t="str">
        <f ca="1">OFFSET($Z$3,ROW()-StartRow-1-$AA162*PanelHeight+$AA162*WellsInPlate+(COLUMN()-9)*8,0,1,1)</f>
        <v xml:space="preserve"> </v>
      </c>
      <c r="T161" s="58" t="str">
        <f ca="1">IF(COUNTIF(I161:S168," ")&lt;88,"leave empty","")</f>
        <v>leave empty</v>
      </c>
      <c r="Z161" s="108" t="str">
        <f>IF(LEN(INDEX($1:$1048576,ROW(),4))&gt;0,INDEX($1:$1048576,ROW(),4)," ")</f>
        <v xml:space="preserve"> </v>
      </c>
      <c r="AA161" s="108">
        <f t="shared" si="22"/>
        <v>12</v>
      </c>
      <c r="AB161" s="108">
        <f ca="1">COUNTBLANK(OFFSET(INDEX($2:$1048576,2,4),AA161*WellsInPlate,0,WellsInPlate,1))</f>
        <v>86</v>
      </c>
      <c r="AC161" s="108">
        <f t="shared" ca="1" si="23"/>
        <v>0</v>
      </c>
      <c r="AE161" s="108" t="b">
        <f>IF(COUNTBLANK(D161)=0,A161)</f>
        <v>0</v>
      </c>
    </row>
    <row r="162" spans="1:31" ht="12.75" x14ac:dyDescent="0.2">
      <c r="A162" s="94" t="str">
        <f>IF(D162="","",CONCATENATE('Address and samples info'!$B$8," #",'Samples 96'!C162))</f>
        <v/>
      </c>
      <c r="B162" s="95" t="s">
        <v>23</v>
      </c>
      <c r="C162" s="150">
        <v>2</v>
      </c>
      <c r="D162" s="5"/>
      <c r="E162" s="98">
        <v>0.01</v>
      </c>
      <c r="F162" s="53"/>
      <c r="G162" s="59"/>
      <c r="H162" s="104" t="str">
        <f ca="1">IF(AC163=1,"B","")</f>
        <v/>
      </c>
      <c r="I162" s="57" t="str">
        <f ca="1">OFFSET($Z$3,ROW()-StartRow-1-$AA163*PanelHeight+$AA163*WellsInPlate+(COLUMN()-9)*8,0,1,1)</f>
        <v xml:space="preserve"> </v>
      </c>
      <c r="J162" s="57" t="str">
        <f ca="1">OFFSET($Z$3,ROW()-StartRow-1-$AA163*PanelHeight+$AA163*WellsInPlate+(COLUMN()-9)*8,0,1,1)</f>
        <v xml:space="preserve"> </v>
      </c>
      <c r="K162" s="57" t="str">
        <f ca="1">OFFSET($Z$3,ROW()-StartRow-1-$AA163*PanelHeight+$AA163*WellsInPlate+(COLUMN()-9)*8,0,1,1)</f>
        <v xml:space="preserve"> </v>
      </c>
      <c r="L162" s="57" t="str">
        <f ca="1">OFFSET($Z$3,ROW()-StartRow-1-$AA163*PanelHeight+$AA163*WellsInPlate+(COLUMN()-9)*8,0,1,1)</f>
        <v xml:space="preserve"> </v>
      </c>
      <c r="M162" s="57" t="str">
        <f ca="1">OFFSET($Z$3,ROW()-StartRow-1-$AA163*PanelHeight+$AA163*WellsInPlate+(COLUMN()-9)*8,0,1,1)</f>
        <v xml:space="preserve"> </v>
      </c>
      <c r="N162" s="57" t="str">
        <f ca="1">OFFSET($Z$3,ROW()-StartRow-1-$AA163*PanelHeight+$AA163*WellsInPlate+(COLUMN()-9)*8,0,1,1)</f>
        <v xml:space="preserve"> </v>
      </c>
      <c r="O162" s="57" t="str">
        <f ca="1">OFFSET($Z$3,ROW()-StartRow-1-$AA163*PanelHeight+$AA163*WellsInPlate+(COLUMN()-9)*8,0,1,1)</f>
        <v xml:space="preserve"> </v>
      </c>
      <c r="P162" s="57" t="str">
        <f ca="1">OFFSET($Z$3,ROW()-StartRow-1-$AA163*PanelHeight+$AA163*WellsInPlate+(COLUMN()-9)*8,0,1,1)</f>
        <v xml:space="preserve"> </v>
      </c>
      <c r="Q162" s="57" t="str">
        <f ca="1">OFFSET($Z$3,ROW()-StartRow-1-$AA163*PanelHeight+$AA163*WellsInPlate+(COLUMN()-9)*8,0,1,1)</f>
        <v xml:space="preserve"> </v>
      </c>
      <c r="R162" s="57" t="str">
        <f ca="1">OFFSET($Z$3,ROW()-StartRow-1-$AA163*PanelHeight+$AA163*WellsInPlate+(COLUMN()-9)*8,0,1,1)</f>
        <v xml:space="preserve"> </v>
      </c>
      <c r="S162" s="57" t="str">
        <f ca="1">OFFSET($Z$3,ROW()-StartRow-1-$AA163*PanelHeight+$AA163*WellsInPlate+(COLUMN()-9)*8,0,1,1)</f>
        <v xml:space="preserve"> </v>
      </c>
      <c r="T162" s="57" t="str">
        <f ca="1">IF(T161="","","leave empty")</f>
        <v>leave empty</v>
      </c>
      <c r="Z162" s="108" t="str">
        <f>IF(LEN(INDEX($1:$1048576,ROW(),4))&gt;0,INDEX($1:$1048576,ROW(),4)," ")</f>
        <v xml:space="preserve"> </v>
      </c>
      <c r="AA162" s="108">
        <f t="shared" si="22"/>
        <v>12</v>
      </c>
      <c r="AB162" s="108">
        <f ca="1">COUNTBLANK(OFFSET(INDEX($2:$1048576,2,4),AA162*WellsInPlate,0,WellsInPlate,1))</f>
        <v>86</v>
      </c>
      <c r="AC162" s="108">
        <f t="shared" ca="1" si="23"/>
        <v>0</v>
      </c>
      <c r="AE162" s="108" t="b">
        <f>IF(COUNTBLANK(D162)=0,A162)</f>
        <v>0</v>
      </c>
    </row>
    <row r="163" spans="1:31" ht="12.75" x14ac:dyDescent="0.2">
      <c r="A163" s="94" t="str">
        <f>IF(D163="","",CONCATENATE('Address and samples info'!$B$8," #",'Samples 96'!C163))</f>
        <v/>
      </c>
      <c r="B163" s="95" t="s">
        <v>34</v>
      </c>
      <c r="C163" s="150">
        <v>2</v>
      </c>
      <c r="D163" s="5"/>
      <c r="E163" s="98">
        <v>0.01</v>
      </c>
      <c r="F163" s="53"/>
      <c r="G163" s="59"/>
      <c r="H163" s="104" t="str">
        <f ca="1">IF(AC164=1,"C","")</f>
        <v/>
      </c>
      <c r="I163" s="57" t="str">
        <f ca="1">OFFSET($Z$3,ROW()-StartRow-1-$AA164*PanelHeight+$AA164*WellsInPlate+(COLUMN()-9)*8,0,1,1)</f>
        <v xml:space="preserve"> </v>
      </c>
      <c r="J163" s="57" t="str">
        <f ca="1">OFFSET($Z$3,ROW()-StartRow-1-$AA164*PanelHeight+$AA164*WellsInPlate+(COLUMN()-9)*8,0,1,1)</f>
        <v xml:space="preserve"> </v>
      </c>
      <c r="K163" s="57" t="str">
        <f ca="1">OFFSET($Z$3,ROW()-StartRow-1-$AA164*PanelHeight+$AA164*WellsInPlate+(COLUMN()-9)*8,0,1,1)</f>
        <v xml:space="preserve"> </v>
      </c>
      <c r="L163" s="57" t="str">
        <f ca="1">OFFSET($Z$3,ROW()-StartRow-1-$AA164*PanelHeight+$AA164*WellsInPlate+(COLUMN()-9)*8,0,1,1)</f>
        <v xml:space="preserve"> </v>
      </c>
      <c r="M163" s="57" t="str">
        <f ca="1">OFFSET($Z$3,ROW()-StartRow-1-$AA164*PanelHeight+$AA164*WellsInPlate+(COLUMN()-9)*8,0,1,1)</f>
        <v xml:space="preserve"> </v>
      </c>
      <c r="N163" s="57" t="str">
        <f ca="1">OFFSET($Z$3,ROW()-StartRow-1-$AA164*PanelHeight+$AA164*WellsInPlate+(COLUMN()-9)*8,0,1,1)</f>
        <v xml:space="preserve"> </v>
      </c>
      <c r="O163" s="57" t="str">
        <f ca="1">OFFSET($Z$3,ROW()-StartRow-1-$AA164*PanelHeight+$AA164*WellsInPlate+(COLUMN()-9)*8,0,1,1)</f>
        <v xml:space="preserve"> </v>
      </c>
      <c r="P163" s="57" t="str">
        <f ca="1">OFFSET($Z$3,ROW()-StartRow-1-$AA164*PanelHeight+$AA164*WellsInPlate+(COLUMN()-9)*8,0,1,1)</f>
        <v xml:space="preserve"> </v>
      </c>
      <c r="Q163" s="57" t="str">
        <f ca="1">OFFSET($Z$3,ROW()-StartRow-1-$AA164*PanelHeight+$AA164*WellsInPlate+(COLUMN()-9)*8,0,1,1)</f>
        <v xml:space="preserve"> </v>
      </c>
      <c r="R163" s="57" t="str">
        <f ca="1">OFFSET($Z$3,ROW()-StartRow-1-$AA164*PanelHeight+$AA164*WellsInPlate+(COLUMN()-9)*8,0,1,1)</f>
        <v xml:space="preserve"> </v>
      </c>
      <c r="S163" s="57" t="str">
        <f ca="1">OFFSET($Z$3,ROW()-StartRow-1-$AA164*PanelHeight+$AA164*WellsInPlate+(COLUMN()-9)*8,0,1,1)</f>
        <v xml:space="preserve"> </v>
      </c>
      <c r="T163" s="57" t="str">
        <f t="shared" ref="T163:T168" ca="1" si="26">IF(T162="","","leave empty")</f>
        <v>leave empty</v>
      </c>
      <c r="Z163" s="108" t="str">
        <f>IF(LEN(INDEX($1:$1048576,ROW(),4))&gt;0,INDEX($1:$1048576,ROW(),4)," ")</f>
        <v xml:space="preserve"> </v>
      </c>
      <c r="AA163" s="108">
        <f t="shared" si="22"/>
        <v>12</v>
      </c>
      <c r="AB163" s="108">
        <f ca="1">COUNTBLANK(OFFSET(INDEX($2:$1048576,2,4),AA163*WellsInPlate,0,WellsInPlate,1))</f>
        <v>86</v>
      </c>
      <c r="AC163" s="108">
        <f t="shared" ca="1" si="23"/>
        <v>0</v>
      </c>
      <c r="AE163" s="108" t="b">
        <f>IF(COUNTBLANK(D163)=0,A163)</f>
        <v>0</v>
      </c>
    </row>
    <row r="164" spans="1:31" ht="12.75" x14ac:dyDescent="0.2">
      <c r="A164" s="94" t="str">
        <f>IF(D164="","",CONCATENATE('Address and samples info'!$B$8," #",'Samples 96'!C164))</f>
        <v/>
      </c>
      <c r="B164" s="95" t="s">
        <v>45</v>
      </c>
      <c r="C164" s="150">
        <v>2</v>
      </c>
      <c r="D164" s="5"/>
      <c r="E164" s="98">
        <v>0.01</v>
      </c>
      <c r="F164" s="53"/>
      <c r="G164" s="59"/>
      <c r="H164" s="104" t="str">
        <f ca="1">IF(AC165=1,"D","")</f>
        <v/>
      </c>
      <c r="I164" s="57" t="str">
        <f ca="1">OFFSET($Z$3,ROW()-StartRow-1-$AA165*PanelHeight+$AA165*WellsInPlate+(COLUMN()-9)*8,0,1,1)</f>
        <v xml:space="preserve"> </v>
      </c>
      <c r="J164" s="57" t="str">
        <f ca="1">OFFSET($Z$3,ROW()-StartRow-1-$AA165*PanelHeight+$AA165*WellsInPlate+(COLUMN()-9)*8,0,1,1)</f>
        <v xml:space="preserve"> </v>
      </c>
      <c r="K164" s="57" t="str">
        <f ca="1">OFFSET($Z$3,ROW()-StartRow-1-$AA165*PanelHeight+$AA165*WellsInPlate+(COLUMN()-9)*8,0,1,1)</f>
        <v xml:space="preserve"> </v>
      </c>
      <c r="L164" s="57" t="str">
        <f ca="1">OFFSET($Z$3,ROW()-StartRow-1-$AA165*PanelHeight+$AA165*WellsInPlate+(COLUMN()-9)*8,0,1,1)</f>
        <v xml:space="preserve"> </v>
      </c>
      <c r="M164" s="57" t="str">
        <f ca="1">OFFSET($Z$3,ROW()-StartRow-1-$AA165*PanelHeight+$AA165*WellsInPlate+(COLUMN()-9)*8,0,1,1)</f>
        <v xml:space="preserve"> </v>
      </c>
      <c r="N164" s="57" t="str">
        <f ca="1">OFFSET($Z$3,ROW()-StartRow-1-$AA165*PanelHeight+$AA165*WellsInPlate+(COLUMN()-9)*8,0,1,1)</f>
        <v xml:space="preserve"> </v>
      </c>
      <c r="O164" s="57" t="str">
        <f ca="1">OFFSET($Z$3,ROW()-StartRow-1-$AA165*PanelHeight+$AA165*WellsInPlate+(COLUMN()-9)*8,0,1,1)</f>
        <v xml:space="preserve"> </v>
      </c>
      <c r="P164" s="57" t="str">
        <f ca="1">OFFSET($Z$3,ROW()-StartRow-1-$AA165*PanelHeight+$AA165*WellsInPlate+(COLUMN()-9)*8,0,1,1)</f>
        <v xml:space="preserve"> </v>
      </c>
      <c r="Q164" s="57" t="str">
        <f ca="1">OFFSET($Z$3,ROW()-StartRow-1-$AA165*PanelHeight+$AA165*WellsInPlate+(COLUMN()-9)*8,0,1,1)</f>
        <v xml:space="preserve"> </v>
      </c>
      <c r="R164" s="57" t="str">
        <f ca="1">OFFSET($Z$3,ROW()-StartRow-1-$AA165*PanelHeight+$AA165*WellsInPlate+(COLUMN()-9)*8,0,1,1)</f>
        <v xml:space="preserve"> </v>
      </c>
      <c r="S164" s="57" t="str">
        <f ca="1">OFFSET($Z$3,ROW()-StartRow-1-$AA165*PanelHeight+$AA165*WellsInPlate+(COLUMN()-9)*8,0,1,1)</f>
        <v xml:space="preserve"> </v>
      </c>
      <c r="T164" s="57" t="str">
        <f t="shared" ca="1" si="26"/>
        <v>leave empty</v>
      </c>
      <c r="Z164" s="108" t="str">
        <f>IF(LEN(INDEX($1:$1048576,ROW(),4))&gt;0,INDEX($1:$1048576,ROW(),4)," ")</f>
        <v xml:space="preserve"> </v>
      </c>
      <c r="AA164" s="108">
        <f t="shared" si="22"/>
        <v>12</v>
      </c>
      <c r="AB164" s="108">
        <f ca="1">COUNTBLANK(OFFSET(INDEX($2:$1048576,2,4),AA164*WellsInPlate,0,WellsInPlate,1))</f>
        <v>86</v>
      </c>
      <c r="AC164" s="108">
        <f t="shared" ca="1" si="23"/>
        <v>0</v>
      </c>
      <c r="AE164" s="108" t="b">
        <f>IF(COUNTBLANK(D164)=0,A164)</f>
        <v>0</v>
      </c>
    </row>
    <row r="165" spans="1:31" ht="12.75" x14ac:dyDescent="0.2">
      <c r="A165" s="94" t="str">
        <f>IF(D165="","",CONCATENATE('Address and samples info'!$B$8," #",'Samples 96'!C165))</f>
        <v/>
      </c>
      <c r="B165" s="95" t="s">
        <v>56</v>
      </c>
      <c r="C165" s="150">
        <v>2</v>
      </c>
      <c r="D165" s="5"/>
      <c r="E165" s="98">
        <v>0.01</v>
      </c>
      <c r="F165" s="53"/>
      <c r="G165" s="59"/>
      <c r="H165" s="104" t="str">
        <f ca="1">IF(AC166=1,"E","")</f>
        <v/>
      </c>
      <c r="I165" s="57" t="str">
        <f ca="1">OFFSET($Z$3,ROW()-StartRow-1-$AA166*PanelHeight+$AA166*WellsInPlate+(COLUMN()-9)*8,0,1,1)</f>
        <v xml:space="preserve"> </v>
      </c>
      <c r="J165" s="57" t="str">
        <f ca="1">OFFSET($Z$3,ROW()-StartRow-1-$AA166*PanelHeight+$AA166*WellsInPlate+(COLUMN()-9)*8,0,1,1)</f>
        <v xml:space="preserve"> </v>
      </c>
      <c r="K165" s="57" t="str">
        <f ca="1">OFFSET($Z$3,ROW()-StartRow-1-$AA166*PanelHeight+$AA166*WellsInPlate+(COLUMN()-9)*8,0,1,1)</f>
        <v xml:space="preserve"> </v>
      </c>
      <c r="L165" s="57" t="str">
        <f ca="1">OFFSET($Z$3,ROW()-StartRow-1-$AA166*PanelHeight+$AA166*WellsInPlate+(COLUMN()-9)*8,0,1,1)</f>
        <v xml:space="preserve"> </v>
      </c>
      <c r="M165" s="57" t="str">
        <f ca="1">OFFSET($Z$3,ROW()-StartRow-1-$AA166*PanelHeight+$AA166*WellsInPlate+(COLUMN()-9)*8,0,1,1)</f>
        <v xml:space="preserve"> </v>
      </c>
      <c r="N165" s="57" t="str">
        <f ca="1">OFFSET($Z$3,ROW()-StartRow-1-$AA166*PanelHeight+$AA166*WellsInPlate+(COLUMN()-9)*8,0,1,1)</f>
        <v xml:space="preserve"> </v>
      </c>
      <c r="O165" s="57" t="str">
        <f ca="1">OFFSET($Z$3,ROW()-StartRow-1-$AA166*PanelHeight+$AA166*WellsInPlate+(COLUMN()-9)*8,0,1,1)</f>
        <v xml:space="preserve"> </v>
      </c>
      <c r="P165" s="57" t="str">
        <f ca="1">OFFSET($Z$3,ROW()-StartRow-1-$AA166*PanelHeight+$AA166*WellsInPlate+(COLUMN()-9)*8,0,1,1)</f>
        <v xml:space="preserve"> </v>
      </c>
      <c r="Q165" s="57" t="str">
        <f ca="1">OFFSET($Z$3,ROW()-StartRow-1-$AA166*PanelHeight+$AA166*WellsInPlate+(COLUMN()-9)*8,0,1,1)</f>
        <v xml:space="preserve"> </v>
      </c>
      <c r="R165" s="57" t="str">
        <f ca="1">OFFSET($Z$3,ROW()-StartRow-1-$AA166*PanelHeight+$AA166*WellsInPlate+(COLUMN()-9)*8,0,1,1)</f>
        <v xml:space="preserve"> </v>
      </c>
      <c r="S165" s="57" t="str">
        <f ca="1">OFFSET($Z$3,ROW()-StartRow-1-$AA166*PanelHeight+$AA166*WellsInPlate+(COLUMN()-9)*8,0,1,1)</f>
        <v xml:space="preserve"> </v>
      </c>
      <c r="T165" s="57" t="str">
        <f t="shared" ca="1" si="26"/>
        <v>leave empty</v>
      </c>
      <c r="Z165" s="108" t="str">
        <f>IF(LEN(INDEX($1:$1048576,ROW(),4))&gt;0,INDEX($1:$1048576,ROW(),4)," ")</f>
        <v xml:space="preserve"> </v>
      </c>
      <c r="AA165" s="108">
        <f t="shared" si="22"/>
        <v>12</v>
      </c>
      <c r="AB165" s="108">
        <f ca="1">COUNTBLANK(OFFSET(INDEX($2:$1048576,2,4),AA165*WellsInPlate,0,WellsInPlate,1))</f>
        <v>86</v>
      </c>
      <c r="AC165" s="108">
        <f t="shared" ca="1" si="23"/>
        <v>0</v>
      </c>
      <c r="AE165" s="108" t="b">
        <f>IF(COUNTBLANK(D165)=0,A165)</f>
        <v>0</v>
      </c>
    </row>
    <row r="166" spans="1:31" ht="12.75" x14ac:dyDescent="0.2">
      <c r="A166" s="94" t="str">
        <f>IF(D166="","",CONCATENATE('Address and samples info'!$B$8," #",'Samples 96'!C166))</f>
        <v/>
      </c>
      <c r="B166" s="95" t="s">
        <v>67</v>
      </c>
      <c r="C166" s="150">
        <v>2</v>
      </c>
      <c r="D166" s="5"/>
      <c r="E166" s="98">
        <v>0.01</v>
      </c>
      <c r="F166" s="53"/>
      <c r="G166" s="59"/>
      <c r="H166" s="104" t="str">
        <f ca="1">IF(AC167=1,"F","")</f>
        <v/>
      </c>
      <c r="I166" s="57" t="str">
        <f ca="1">OFFSET($Z$3,ROW()-StartRow-1-$AA167*PanelHeight+$AA167*WellsInPlate+(COLUMN()-9)*8,0,1,1)</f>
        <v xml:space="preserve"> </v>
      </c>
      <c r="J166" s="57" t="str">
        <f ca="1">OFFSET($Z$3,ROW()-StartRow-1-$AA167*PanelHeight+$AA167*WellsInPlate+(COLUMN()-9)*8,0,1,1)</f>
        <v xml:space="preserve"> </v>
      </c>
      <c r="K166" s="57" t="str">
        <f ca="1">OFFSET($Z$3,ROW()-StartRow-1-$AA167*PanelHeight+$AA167*WellsInPlate+(COLUMN()-9)*8,0,1,1)</f>
        <v xml:space="preserve"> </v>
      </c>
      <c r="L166" s="57" t="str">
        <f ca="1">OFFSET($Z$3,ROW()-StartRow-1-$AA167*PanelHeight+$AA167*WellsInPlate+(COLUMN()-9)*8,0,1,1)</f>
        <v xml:space="preserve"> </v>
      </c>
      <c r="M166" s="57" t="str">
        <f ca="1">OFFSET($Z$3,ROW()-StartRow-1-$AA167*PanelHeight+$AA167*WellsInPlate+(COLUMN()-9)*8,0,1,1)</f>
        <v xml:space="preserve"> </v>
      </c>
      <c r="N166" s="57" t="str">
        <f ca="1">OFFSET($Z$3,ROW()-StartRow-1-$AA167*PanelHeight+$AA167*WellsInPlate+(COLUMN()-9)*8,0,1,1)</f>
        <v xml:space="preserve"> </v>
      </c>
      <c r="O166" s="57" t="str">
        <f ca="1">OFFSET($Z$3,ROW()-StartRow-1-$AA167*PanelHeight+$AA167*WellsInPlate+(COLUMN()-9)*8,0,1,1)</f>
        <v xml:space="preserve"> </v>
      </c>
      <c r="P166" s="57" t="str">
        <f ca="1">OFFSET($Z$3,ROW()-StartRow-1-$AA167*PanelHeight+$AA167*WellsInPlate+(COLUMN()-9)*8,0,1,1)</f>
        <v xml:space="preserve"> </v>
      </c>
      <c r="Q166" s="57" t="str">
        <f ca="1">OFFSET($Z$3,ROW()-StartRow-1-$AA167*PanelHeight+$AA167*WellsInPlate+(COLUMN()-9)*8,0,1,1)</f>
        <v xml:space="preserve"> </v>
      </c>
      <c r="R166" s="57" t="str">
        <f ca="1">OFFSET($Z$3,ROW()-StartRow-1-$AA167*PanelHeight+$AA167*WellsInPlate+(COLUMN()-9)*8,0,1,1)</f>
        <v xml:space="preserve"> </v>
      </c>
      <c r="S166" s="57" t="str">
        <f ca="1">OFFSET($Z$3,ROW()-StartRow-1-$AA167*PanelHeight+$AA167*WellsInPlate+(COLUMN()-9)*8,0,1,1)</f>
        <v xml:space="preserve"> </v>
      </c>
      <c r="T166" s="57" t="str">
        <f t="shared" ca="1" si="26"/>
        <v>leave empty</v>
      </c>
      <c r="Z166" s="108" t="str">
        <f>IF(LEN(INDEX($1:$1048576,ROW(),4))&gt;0,INDEX($1:$1048576,ROW(),4)," ")</f>
        <v xml:space="preserve"> </v>
      </c>
      <c r="AA166" s="108">
        <f t="shared" ref="AA166:AA196" si="27">CEILING((ROW()-StartRow+1)/PanelHeight,1)-1</f>
        <v>12</v>
      </c>
      <c r="AB166" s="108">
        <f ca="1">COUNTBLANK(OFFSET(INDEX($2:$1048576,2,4),AA166*WellsInPlate,0,WellsInPlate,1))</f>
        <v>86</v>
      </c>
      <c r="AC166" s="108">
        <f t="shared" ref="AC166:AC196" ca="1" si="28">IF(AB166=WellsInPlate,0,1)</f>
        <v>0</v>
      </c>
      <c r="AE166" s="108" t="b">
        <f>IF(COUNTBLANK(D166)=0,A166)</f>
        <v>0</v>
      </c>
    </row>
    <row r="167" spans="1:31" ht="12.75" x14ac:dyDescent="0.2">
      <c r="A167" s="94" t="str">
        <f>IF(D167="","",CONCATENATE('Address and samples info'!$B$8," #",'Samples 96'!C167))</f>
        <v/>
      </c>
      <c r="B167" s="95" t="s">
        <v>78</v>
      </c>
      <c r="C167" s="150">
        <v>2</v>
      </c>
      <c r="D167" s="5"/>
      <c r="E167" s="98">
        <v>0.01</v>
      </c>
      <c r="F167" s="53"/>
      <c r="G167" s="59"/>
      <c r="H167" s="104" t="str">
        <f ca="1">IF(AC168=1,"G","")</f>
        <v/>
      </c>
      <c r="I167" s="57" t="str">
        <f ca="1">OFFSET($Z$3,ROW()-StartRow-1-$AA168*PanelHeight+$AA168*WellsInPlate+(COLUMN()-9)*8,0,1,1)</f>
        <v xml:space="preserve"> </v>
      </c>
      <c r="J167" s="57" t="str">
        <f ca="1">OFFSET($Z$3,ROW()-StartRow-1-$AA168*PanelHeight+$AA168*WellsInPlate+(COLUMN()-9)*8,0,1,1)</f>
        <v xml:space="preserve"> </v>
      </c>
      <c r="K167" s="57" t="str">
        <f ca="1">OFFSET($Z$3,ROW()-StartRow-1-$AA168*PanelHeight+$AA168*WellsInPlate+(COLUMN()-9)*8,0,1,1)</f>
        <v xml:space="preserve"> </v>
      </c>
      <c r="L167" s="57" t="str">
        <f ca="1">OFFSET($Z$3,ROW()-StartRow-1-$AA168*PanelHeight+$AA168*WellsInPlate+(COLUMN()-9)*8,0,1,1)</f>
        <v xml:space="preserve"> </v>
      </c>
      <c r="M167" s="57" t="str">
        <f ca="1">OFFSET($Z$3,ROW()-StartRow-1-$AA168*PanelHeight+$AA168*WellsInPlate+(COLUMN()-9)*8,0,1,1)</f>
        <v xml:space="preserve"> </v>
      </c>
      <c r="N167" s="57" t="str">
        <f ca="1">OFFSET($Z$3,ROW()-StartRow-1-$AA168*PanelHeight+$AA168*WellsInPlate+(COLUMN()-9)*8,0,1,1)</f>
        <v xml:space="preserve"> </v>
      </c>
      <c r="O167" s="57" t="str">
        <f ca="1">OFFSET($Z$3,ROW()-StartRow-1-$AA168*PanelHeight+$AA168*WellsInPlate+(COLUMN()-9)*8,0,1,1)</f>
        <v xml:space="preserve"> </v>
      </c>
      <c r="P167" s="57" t="str">
        <f ca="1">OFFSET($Z$3,ROW()-StartRow-1-$AA168*PanelHeight+$AA168*WellsInPlate+(COLUMN()-9)*8,0,1,1)</f>
        <v xml:space="preserve"> </v>
      </c>
      <c r="Q167" s="57" t="str">
        <f ca="1">OFFSET($Z$3,ROW()-StartRow-1-$AA168*PanelHeight+$AA168*WellsInPlate+(COLUMN()-9)*8,0,1,1)</f>
        <v xml:space="preserve"> </v>
      </c>
      <c r="R167" s="57" t="str">
        <f ca="1">OFFSET($Z$3,ROW()-StartRow-1-$AA168*PanelHeight+$AA168*WellsInPlate+(COLUMN()-9)*8,0,1,1)</f>
        <v xml:space="preserve"> </v>
      </c>
      <c r="S167" s="57" t="str">
        <f ca="1">IF(S166="","","leave empty")</f>
        <v>leave empty</v>
      </c>
      <c r="T167" s="57" t="str">
        <f t="shared" ca="1" si="26"/>
        <v>leave empty</v>
      </c>
      <c r="Z167" s="108" t="str">
        <f>IF(LEN(INDEX($1:$1048576,ROW(),4))&gt;0,INDEX($1:$1048576,ROW(),4)," ")</f>
        <v xml:space="preserve"> </v>
      </c>
      <c r="AA167" s="108">
        <f t="shared" si="27"/>
        <v>12</v>
      </c>
      <c r="AB167" s="108">
        <f ca="1">COUNTBLANK(OFFSET(INDEX($2:$1048576,2,4),AA167*WellsInPlate,0,WellsInPlate,1))</f>
        <v>86</v>
      </c>
      <c r="AC167" s="108">
        <f t="shared" ca="1" si="28"/>
        <v>0</v>
      </c>
      <c r="AE167" s="108" t="b">
        <f>IF(COUNTBLANK(D167)=0,A167)</f>
        <v>0</v>
      </c>
    </row>
    <row r="168" spans="1:31" ht="12.75" x14ac:dyDescent="0.2">
      <c r="A168" s="94" t="str">
        <f>IF(D168="","",CONCATENATE('Address and samples info'!$B$8," #",'Samples 96'!C168))</f>
        <v/>
      </c>
      <c r="B168" s="95" t="s">
        <v>88</v>
      </c>
      <c r="C168" s="150">
        <v>2</v>
      </c>
      <c r="D168" s="5"/>
      <c r="E168" s="98">
        <v>0.01</v>
      </c>
      <c r="F168" s="53"/>
      <c r="G168" s="59"/>
      <c r="H168" s="104" t="str">
        <f ca="1">IF(AC169=1,"H","")</f>
        <v/>
      </c>
      <c r="I168" s="57" t="str">
        <f ca="1">OFFSET($Z$3,ROW()-StartRow-1-$AA169*PanelHeight+$AA169*WellsInPlate+(COLUMN()-9)*8,0,1,1)</f>
        <v xml:space="preserve"> </v>
      </c>
      <c r="J168" s="57" t="str">
        <f ca="1">OFFSET($Z$3,ROW()-StartRow-1-$AA169*PanelHeight+$AA169*WellsInPlate+(COLUMN()-9)*8,0,1,1)</f>
        <v xml:space="preserve"> </v>
      </c>
      <c r="K168" s="57" t="str">
        <f ca="1">OFFSET($Z$3,ROW()-StartRow-1-$AA169*PanelHeight+$AA169*WellsInPlate+(COLUMN()-9)*8,0,1,1)</f>
        <v xml:space="preserve"> </v>
      </c>
      <c r="L168" s="57" t="str">
        <f ca="1">OFFSET($Z$3,ROW()-StartRow-1-$AA169*PanelHeight+$AA169*WellsInPlate+(COLUMN()-9)*8,0,1,1)</f>
        <v xml:space="preserve"> </v>
      </c>
      <c r="M168" s="57" t="str">
        <f ca="1">OFFSET($Z$3,ROW()-StartRow-1-$AA169*PanelHeight+$AA169*WellsInPlate+(COLUMN()-9)*8,0,1,1)</f>
        <v xml:space="preserve"> </v>
      </c>
      <c r="N168" s="57" t="str">
        <f ca="1">OFFSET($Z$3,ROW()-StartRow-1-$AA169*PanelHeight+$AA169*WellsInPlate+(COLUMN()-9)*8,0,1,1)</f>
        <v xml:space="preserve"> </v>
      </c>
      <c r="O168" s="57" t="str">
        <f ca="1">OFFSET($Z$3,ROW()-StartRow-1-$AA169*PanelHeight+$AA169*WellsInPlate+(COLUMN()-9)*8,0,1,1)</f>
        <v xml:space="preserve"> </v>
      </c>
      <c r="P168" s="57" t="str">
        <f ca="1">OFFSET($Z$3,ROW()-StartRow-1-$AA169*PanelHeight+$AA169*WellsInPlate+(COLUMN()-9)*8,0,1,1)</f>
        <v xml:space="preserve"> </v>
      </c>
      <c r="Q168" s="57" t="str">
        <f ca="1">OFFSET($Z$3,ROW()-StartRow-1-$AA169*PanelHeight+$AA169*WellsInPlate+(COLUMN()-9)*8,0,1,1)</f>
        <v xml:space="preserve"> </v>
      </c>
      <c r="R168" s="57" t="str">
        <f ca="1">OFFSET($Z$3,ROW()-StartRow-1-$AA169*PanelHeight+$AA169*WellsInPlate+(COLUMN()-9)*8,0,1,1)</f>
        <v xml:space="preserve"> </v>
      </c>
      <c r="S168" s="57" t="str">
        <f ca="1">IF(S167="","","leave empty")</f>
        <v>leave empty</v>
      </c>
      <c r="T168" s="57" t="str">
        <f t="shared" ca="1" si="26"/>
        <v>leave empty</v>
      </c>
      <c r="Z168" s="108" t="str">
        <f>IF(LEN(INDEX($1:$1048576,ROW(),4))&gt;0,INDEX($1:$1048576,ROW(),4)," ")</f>
        <v xml:space="preserve"> </v>
      </c>
      <c r="AA168" s="108">
        <f t="shared" si="27"/>
        <v>12</v>
      </c>
      <c r="AB168" s="108">
        <f ca="1">COUNTBLANK(OFFSET(INDEX($2:$1048576,2,4),AA168*WellsInPlate,0,WellsInPlate,1))</f>
        <v>86</v>
      </c>
      <c r="AC168" s="108">
        <f t="shared" ca="1" si="28"/>
        <v>0</v>
      </c>
      <c r="AE168" s="108" t="b">
        <f>IF(COUNTBLANK(D168)=0,A168)</f>
        <v>0</v>
      </c>
    </row>
    <row r="169" spans="1:31" ht="12.75" x14ac:dyDescent="0.2">
      <c r="A169" s="94" t="str">
        <f>IF(D169="","",CONCATENATE('Address and samples info'!$B$8," #",'Samples 96'!C169))</f>
        <v/>
      </c>
      <c r="B169" s="95" t="s">
        <v>13</v>
      </c>
      <c r="C169" s="150">
        <v>2</v>
      </c>
      <c r="D169" s="5"/>
      <c r="E169" s="98">
        <v>0.01</v>
      </c>
      <c r="F169" s="53"/>
      <c r="G169" s="59"/>
      <c r="Z169" s="108" t="str">
        <f>IF(LEN(INDEX($1:$1048576,ROW(),4))&gt;0,INDEX($1:$1048576,ROW(),4)," ")</f>
        <v xml:space="preserve"> </v>
      </c>
      <c r="AA169" s="108">
        <f t="shared" si="27"/>
        <v>12</v>
      </c>
      <c r="AB169" s="108">
        <f ca="1">COUNTBLANK(OFFSET(INDEX($2:$1048576,2,4),AA169*WellsInPlate,0,WellsInPlate,1))</f>
        <v>86</v>
      </c>
      <c r="AC169" s="108">
        <f t="shared" ca="1" si="28"/>
        <v>0</v>
      </c>
      <c r="AE169" s="108" t="b">
        <f>IF(COUNTBLANK(D169)=0,A169)</f>
        <v>0</v>
      </c>
    </row>
    <row r="170" spans="1:31" ht="12.75" x14ac:dyDescent="0.2">
      <c r="A170" s="94" t="str">
        <f>IF(D170="","",CONCATENATE('Address and samples info'!$B$8," #",'Samples 96'!C170))</f>
        <v/>
      </c>
      <c r="B170" s="95" t="s">
        <v>24</v>
      </c>
      <c r="C170" s="150">
        <v>2</v>
      </c>
      <c r="D170" s="5"/>
      <c r="E170" s="98">
        <v>0.01</v>
      </c>
      <c r="F170" s="53"/>
      <c r="G170" s="59"/>
      <c r="Z170" s="108" t="str">
        <f>IF(LEN(INDEX($1:$1048576,ROW(),4))&gt;0,INDEX($1:$1048576,ROW(),4)," ")</f>
        <v xml:space="preserve"> </v>
      </c>
      <c r="AA170" s="108">
        <f t="shared" si="27"/>
        <v>12</v>
      </c>
      <c r="AB170" s="108">
        <f ca="1">COUNTBLANK(OFFSET(INDEX($2:$1048576,2,4),AA170*WellsInPlate,0,WellsInPlate,1))</f>
        <v>86</v>
      </c>
      <c r="AC170" s="108">
        <f t="shared" ca="1" si="28"/>
        <v>0</v>
      </c>
      <c r="AE170" s="108" t="b">
        <f>IF(COUNTBLANK(D170)=0,A170)</f>
        <v>0</v>
      </c>
    </row>
    <row r="171" spans="1:31" ht="12.75" x14ac:dyDescent="0.2">
      <c r="A171" s="94" t="str">
        <f>IF(D171="","",CONCATENATE('Address and samples info'!$B$8," #",'Samples 96'!C171))</f>
        <v/>
      </c>
      <c r="B171" s="95" t="s">
        <v>35</v>
      </c>
      <c r="C171" s="150">
        <v>2</v>
      </c>
      <c r="D171" s="5"/>
      <c r="E171" s="98">
        <v>0.01</v>
      </c>
      <c r="F171" s="53"/>
      <c r="G171" s="59"/>
      <c r="Z171" s="108" t="str">
        <f>IF(LEN(INDEX($1:$1048576,ROW(),4))&gt;0,INDEX($1:$1048576,ROW(),4)," ")</f>
        <v xml:space="preserve"> </v>
      </c>
      <c r="AA171" s="108">
        <f t="shared" si="27"/>
        <v>12</v>
      </c>
      <c r="AB171" s="108">
        <f ca="1">COUNTBLANK(OFFSET(INDEX($2:$1048576,2,4),AA171*WellsInPlate,0,WellsInPlate,1))</f>
        <v>86</v>
      </c>
      <c r="AC171" s="108">
        <f t="shared" ca="1" si="28"/>
        <v>0</v>
      </c>
      <c r="AE171" s="108" t="b">
        <f>IF(COUNTBLANK(D171)=0,A171)</f>
        <v>0</v>
      </c>
    </row>
    <row r="172" spans="1:31" ht="12.75" x14ac:dyDescent="0.2">
      <c r="A172" s="94" t="str">
        <f>IF(D172="","",CONCATENATE('Address and samples info'!$B$8," #",'Samples 96'!C172))</f>
        <v/>
      </c>
      <c r="B172" s="95" t="s">
        <v>46</v>
      </c>
      <c r="C172" s="150">
        <v>2</v>
      </c>
      <c r="D172" s="5"/>
      <c r="E172" s="98">
        <v>0.01</v>
      </c>
      <c r="F172" s="53"/>
      <c r="G172" s="59"/>
      <c r="I172" s="55" t="str">
        <f ca="1">IF(AC174=1,"Plate "&amp;TEXT(AA174+1,"0"),"")</f>
        <v/>
      </c>
      <c r="Z172" s="108" t="str">
        <f>IF(LEN(INDEX($1:$1048576,ROW(),4))&gt;0,INDEX($1:$1048576,ROW(),4)," ")</f>
        <v xml:space="preserve"> </v>
      </c>
      <c r="AA172" s="108">
        <f t="shared" si="27"/>
        <v>12</v>
      </c>
      <c r="AB172" s="108">
        <f ca="1">COUNTBLANK(OFFSET(INDEX($2:$1048576,2,4),AA172*WellsInPlate,0,WellsInPlate,1))</f>
        <v>86</v>
      </c>
      <c r="AC172" s="108">
        <f t="shared" ca="1" si="28"/>
        <v>0</v>
      </c>
      <c r="AE172" s="108" t="b">
        <f>IF(COUNTBLANK(D172)=0,A172)</f>
        <v>0</v>
      </c>
    </row>
    <row r="173" spans="1:31" ht="12.75" x14ac:dyDescent="0.2">
      <c r="A173" s="94" t="str">
        <f>IF(D173="","",CONCATENATE('Address and samples info'!$B$8," #",'Samples 96'!C173))</f>
        <v/>
      </c>
      <c r="B173" s="95" t="s">
        <v>57</v>
      </c>
      <c r="C173" s="150">
        <v>2</v>
      </c>
      <c r="D173" s="5"/>
      <c r="E173" s="98">
        <v>0.01</v>
      </c>
      <c r="F173" s="53"/>
      <c r="G173" s="59"/>
      <c r="H173" s="106"/>
      <c r="I173" s="56" t="str">
        <f ca="1">IF($AC174=1,"1","")</f>
        <v/>
      </c>
      <c r="J173" s="56" t="str">
        <f ca="1">IF($AC174=1,"2","")</f>
        <v/>
      </c>
      <c r="K173" s="56" t="str">
        <f ca="1">IF($AC174=1,"3","")</f>
        <v/>
      </c>
      <c r="L173" s="56" t="str">
        <f ca="1">IF($AC174=1,"4","")</f>
        <v/>
      </c>
      <c r="M173" s="56" t="str">
        <f ca="1">IF($AC174=1,"5","")</f>
        <v/>
      </c>
      <c r="N173" s="56" t="str">
        <f ca="1">IF($AC174=1,"6","")</f>
        <v/>
      </c>
      <c r="O173" s="56" t="str">
        <f ca="1">IF($AC174=1,"7","")</f>
        <v/>
      </c>
      <c r="P173" s="56" t="str">
        <f ca="1">IF($AC174=1,"8","")</f>
        <v/>
      </c>
      <c r="Q173" s="56" t="str">
        <f ca="1">IF($AC174=1,"9","")</f>
        <v/>
      </c>
      <c r="R173" s="56" t="str">
        <f ca="1">IF($AC174=1,"10","")</f>
        <v/>
      </c>
      <c r="S173" s="56" t="str">
        <f ca="1">IF($AC174=1,"11","")</f>
        <v/>
      </c>
      <c r="T173" s="56" t="str">
        <f ca="1">IF($AC174=1,"12","")</f>
        <v/>
      </c>
      <c r="Z173" s="108" t="str">
        <f>IF(LEN(INDEX($1:$1048576,ROW(),4))&gt;0,INDEX($1:$1048576,ROW(),4)," ")</f>
        <v xml:space="preserve"> </v>
      </c>
      <c r="AA173" s="108">
        <f t="shared" si="27"/>
        <v>13</v>
      </c>
      <c r="AB173" s="108">
        <f ca="1">COUNTBLANK(OFFSET(INDEX($2:$1048576,2,4),AA173*WellsInPlate,0,WellsInPlate,1))</f>
        <v>86</v>
      </c>
      <c r="AC173" s="108">
        <f t="shared" ca="1" si="28"/>
        <v>0</v>
      </c>
      <c r="AE173" s="108" t="b">
        <f>IF(COUNTBLANK(D173)=0,A173)</f>
        <v>0</v>
      </c>
    </row>
    <row r="174" spans="1:31" ht="12.75" x14ac:dyDescent="0.2">
      <c r="A174" s="94" t="str">
        <f>IF(D174="","",CONCATENATE('Address and samples info'!$B$8," #",'Samples 96'!C174))</f>
        <v/>
      </c>
      <c r="B174" s="95" t="s">
        <v>68</v>
      </c>
      <c r="C174" s="150">
        <v>2</v>
      </c>
      <c r="D174" s="5"/>
      <c r="E174" s="98">
        <v>0.01</v>
      </c>
      <c r="F174" s="53"/>
      <c r="G174" s="59"/>
      <c r="H174" s="104" t="str">
        <f ca="1">IF(AC175=1,"A","")</f>
        <v/>
      </c>
      <c r="I174" s="57" t="str">
        <f ca="1">OFFSET($Z$3,ROW()-StartRow-1-$AA175*PanelHeight+$AA175*WellsInPlate+(COLUMN()-9)*8,0,1,1)</f>
        <v xml:space="preserve"> </v>
      </c>
      <c r="J174" s="57" t="str">
        <f ca="1">OFFSET($Z$3,ROW()-StartRow-1-$AA175*PanelHeight+$AA175*WellsInPlate+(COLUMN()-9)*8,0,1,1)</f>
        <v xml:space="preserve"> </v>
      </c>
      <c r="K174" s="57" t="str">
        <f ca="1">OFFSET($Z$3,ROW()-StartRow-1-$AA175*PanelHeight+$AA175*WellsInPlate+(COLUMN()-9)*8,0,1,1)</f>
        <v xml:space="preserve"> </v>
      </c>
      <c r="L174" s="57" t="str">
        <f ca="1">OFFSET($Z$3,ROW()-StartRow-1-$AA175*PanelHeight+$AA175*WellsInPlate+(COLUMN()-9)*8,0,1,1)</f>
        <v xml:space="preserve"> </v>
      </c>
      <c r="M174" s="57" t="str">
        <f ca="1">OFFSET($Z$3,ROW()-StartRow-1-$AA175*PanelHeight+$AA175*WellsInPlate+(COLUMN()-9)*8,0,1,1)</f>
        <v xml:space="preserve"> </v>
      </c>
      <c r="N174" s="57" t="str">
        <f ca="1">OFFSET($Z$3,ROW()-StartRow-1-$AA175*PanelHeight+$AA175*WellsInPlate+(COLUMN()-9)*8,0,1,1)</f>
        <v xml:space="preserve"> </v>
      </c>
      <c r="O174" s="57" t="str">
        <f ca="1">OFFSET($Z$3,ROW()-StartRow-1-$AA175*PanelHeight+$AA175*WellsInPlate+(COLUMN()-9)*8,0,1,1)</f>
        <v xml:space="preserve"> </v>
      </c>
      <c r="P174" s="57" t="str">
        <f ca="1">OFFSET($Z$3,ROW()-StartRow-1-$AA175*PanelHeight+$AA175*WellsInPlate+(COLUMN()-9)*8,0,1,1)</f>
        <v xml:space="preserve"> </v>
      </c>
      <c r="Q174" s="57" t="str">
        <f ca="1">OFFSET($Z$3,ROW()-StartRow-1-$AA175*PanelHeight+$AA175*WellsInPlate+(COLUMN()-9)*8,0,1,1)</f>
        <v xml:space="preserve"> </v>
      </c>
      <c r="R174" s="57" t="str">
        <f ca="1">OFFSET($Z$3,ROW()-StartRow-1-$AA175*PanelHeight+$AA175*WellsInPlate+(COLUMN()-9)*8,0,1,1)</f>
        <v xml:space="preserve"> </v>
      </c>
      <c r="S174" s="57" t="str">
        <f ca="1">OFFSET($Z$3,ROW()-StartRow-1-$AA175*PanelHeight+$AA175*WellsInPlate+(COLUMN()-9)*8,0,1,1)</f>
        <v xml:space="preserve"> </v>
      </c>
      <c r="T174" s="58" t="str">
        <f ca="1">IF(COUNTIF(I174:S181," ")&lt;88,"leave empty","")</f>
        <v>leave empty</v>
      </c>
      <c r="Z174" s="108" t="str">
        <f>IF(LEN(INDEX($1:$1048576,ROW(),4))&gt;0,INDEX($1:$1048576,ROW(),4)," ")</f>
        <v xml:space="preserve"> </v>
      </c>
      <c r="AA174" s="108">
        <f t="shared" si="27"/>
        <v>13</v>
      </c>
      <c r="AB174" s="108">
        <f ca="1">COUNTBLANK(OFFSET(INDEX($2:$1048576,2,4),AA174*WellsInPlate,0,WellsInPlate,1))</f>
        <v>86</v>
      </c>
      <c r="AC174" s="108">
        <f t="shared" ca="1" si="28"/>
        <v>0</v>
      </c>
      <c r="AE174" s="108" t="b">
        <f>IF(COUNTBLANK(D174)=0,A174)</f>
        <v>0</v>
      </c>
    </row>
    <row r="175" spans="1:31" ht="12.75" x14ac:dyDescent="0.2">
      <c r="A175" s="94" t="str">
        <f>IF(D175="","",CONCATENATE('Address and samples info'!$B$8," #",'Samples 96'!C175))</f>
        <v/>
      </c>
      <c r="B175" s="95" t="s">
        <v>3</v>
      </c>
      <c r="C175" s="150">
        <v>3</v>
      </c>
      <c r="D175" s="5"/>
      <c r="E175" s="98">
        <v>0.01</v>
      </c>
      <c r="F175" s="53"/>
      <c r="G175" s="59"/>
      <c r="H175" s="104" t="str">
        <f ca="1">IF(AC176=1,"B","")</f>
        <v/>
      </c>
      <c r="I175" s="57" t="str">
        <f ca="1">OFFSET($Z$3,ROW()-StartRow-1-$AA176*PanelHeight+$AA176*WellsInPlate+(COLUMN()-9)*8,0,1,1)</f>
        <v xml:space="preserve"> </v>
      </c>
      <c r="J175" s="57" t="str">
        <f ca="1">OFFSET($Z$3,ROW()-StartRow-1-$AA176*PanelHeight+$AA176*WellsInPlate+(COLUMN()-9)*8,0,1,1)</f>
        <v xml:space="preserve"> </v>
      </c>
      <c r="K175" s="57" t="str">
        <f ca="1">OFFSET($Z$3,ROW()-StartRow-1-$AA176*PanelHeight+$AA176*WellsInPlate+(COLUMN()-9)*8,0,1,1)</f>
        <v xml:space="preserve"> </v>
      </c>
      <c r="L175" s="57" t="str">
        <f ca="1">OFFSET($Z$3,ROW()-StartRow-1-$AA176*PanelHeight+$AA176*WellsInPlate+(COLUMN()-9)*8,0,1,1)</f>
        <v xml:space="preserve"> </v>
      </c>
      <c r="M175" s="57" t="str">
        <f ca="1">OFFSET($Z$3,ROW()-StartRow-1-$AA176*PanelHeight+$AA176*WellsInPlate+(COLUMN()-9)*8,0,1,1)</f>
        <v xml:space="preserve"> </v>
      </c>
      <c r="N175" s="57" t="str">
        <f ca="1">OFFSET($Z$3,ROW()-StartRow-1-$AA176*PanelHeight+$AA176*WellsInPlate+(COLUMN()-9)*8,0,1,1)</f>
        <v xml:space="preserve"> </v>
      </c>
      <c r="O175" s="57" t="str">
        <f ca="1">OFFSET($Z$3,ROW()-StartRow-1-$AA176*PanelHeight+$AA176*WellsInPlate+(COLUMN()-9)*8,0,1,1)</f>
        <v xml:space="preserve"> </v>
      </c>
      <c r="P175" s="57" t="str">
        <f ca="1">OFFSET($Z$3,ROW()-StartRow-1-$AA176*PanelHeight+$AA176*WellsInPlate+(COLUMN()-9)*8,0,1,1)</f>
        <v xml:space="preserve"> </v>
      </c>
      <c r="Q175" s="57" t="str">
        <f ca="1">OFFSET($Z$3,ROW()-StartRow-1-$AA176*PanelHeight+$AA176*WellsInPlate+(COLUMN()-9)*8,0,1,1)</f>
        <v xml:space="preserve"> </v>
      </c>
      <c r="R175" s="57" t="str">
        <f ca="1">OFFSET($Z$3,ROW()-StartRow-1-$AA176*PanelHeight+$AA176*WellsInPlate+(COLUMN()-9)*8,0,1,1)</f>
        <v xml:space="preserve"> </v>
      </c>
      <c r="S175" s="57" t="str">
        <f ca="1">OFFSET($Z$3,ROW()-StartRow-1-$AA176*PanelHeight+$AA176*WellsInPlate+(COLUMN()-9)*8,0,1,1)</f>
        <v xml:space="preserve"> </v>
      </c>
      <c r="T175" s="57" t="str">
        <f ca="1">IF(T174="","","leave empty")</f>
        <v>leave empty</v>
      </c>
      <c r="Z175" s="108" t="str">
        <f>IF(LEN(INDEX($1:$1048576,ROW(),4))&gt;0,INDEX($1:$1048576,ROW(),4)," ")</f>
        <v xml:space="preserve"> </v>
      </c>
      <c r="AA175" s="108">
        <f t="shared" si="27"/>
        <v>13</v>
      </c>
      <c r="AB175" s="108">
        <f ca="1">COUNTBLANK(OFFSET(INDEX($2:$1048576,2,4),AA175*WellsInPlate,0,WellsInPlate,1))</f>
        <v>86</v>
      </c>
      <c r="AC175" s="108">
        <f t="shared" ca="1" si="28"/>
        <v>0</v>
      </c>
      <c r="AE175" s="108" t="b">
        <f>IF(COUNTBLANK(D175)=0,A175)</f>
        <v>0</v>
      </c>
    </row>
    <row r="176" spans="1:31" ht="12.75" x14ac:dyDescent="0.2">
      <c r="A176" s="94" t="str">
        <f>IF(D176="","",CONCATENATE('Address and samples info'!$B$8," #",'Samples 96'!C176))</f>
        <v/>
      </c>
      <c r="B176" s="95" t="s">
        <v>14</v>
      </c>
      <c r="C176" s="150">
        <v>3</v>
      </c>
      <c r="D176" s="5"/>
      <c r="E176" s="98">
        <v>0.01</v>
      </c>
      <c r="F176" s="53"/>
      <c r="G176" s="59"/>
      <c r="H176" s="104" t="str">
        <f ca="1">IF(AC177=1,"C","")</f>
        <v/>
      </c>
      <c r="I176" s="57" t="str">
        <f ca="1">OFFSET($Z$3,ROW()-StartRow-1-$AA177*PanelHeight+$AA177*WellsInPlate+(COLUMN()-9)*8,0,1,1)</f>
        <v xml:space="preserve"> </v>
      </c>
      <c r="J176" s="57" t="str">
        <f ca="1">OFFSET($Z$3,ROW()-StartRow-1-$AA177*PanelHeight+$AA177*WellsInPlate+(COLUMN()-9)*8,0,1,1)</f>
        <v xml:space="preserve"> </v>
      </c>
      <c r="K176" s="57" t="str">
        <f ca="1">OFFSET($Z$3,ROW()-StartRow-1-$AA177*PanelHeight+$AA177*WellsInPlate+(COLUMN()-9)*8,0,1,1)</f>
        <v xml:space="preserve"> </v>
      </c>
      <c r="L176" s="57" t="str">
        <f ca="1">OFFSET($Z$3,ROW()-StartRow-1-$AA177*PanelHeight+$AA177*WellsInPlate+(COLUMN()-9)*8,0,1,1)</f>
        <v xml:space="preserve"> </v>
      </c>
      <c r="M176" s="57" t="str">
        <f ca="1">OFFSET($Z$3,ROW()-StartRow-1-$AA177*PanelHeight+$AA177*WellsInPlate+(COLUMN()-9)*8,0,1,1)</f>
        <v xml:space="preserve"> </v>
      </c>
      <c r="N176" s="57" t="str">
        <f ca="1">OFFSET($Z$3,ROW()-StartRow-1-$AA177*PanelHeight+$AA177*WellsInPlate+(COLUMN()-9)*8,0,1,1)</f>
        <v xml:space="preserve"> </v>
      </c>
      <c r="O176" s="57" t="str">
        <f ca="1">OFFSET($Z$3,ROW()-StartRow-1-$AA177*PanelHeight+$AA177*WellsInPlate+(COLUMN()-9)*8,0,1,1)</f>
        <v xml:space="preserve"> </v>
      </c>
      <c r="P176" s="57" t="str">
        <f ca="1">OFFSET($Z$3,ROW()-StartRow-1-$AA177*PanelHeight+$AA177*WellsInPlate+(COLUMN()-9)*8,0,1,1)</f>
        <v xml:space="preserve"> </v>
      </c>
      <c r="Q176" s="57" t="str">
        <f ca="1">OFFSET($Z$3,ROW()-StartRow-1-$AA177*PanelHeight+$AA177*WellsInPlate+(COLUMN()-9)*8,0,1,1)</f>
        <v xml:space="preserve"> </v>
      </c>
      <c r="R176" s="57" t="str">
        <f ca="1">OFFSET($Z$3,ROW()-StartRow-1-$AA177*PanelHeight+$AA177*WellsInPlate+(COLUMN()-9)*8,0,1,1)</f>
        <v xml:space="preserve"> </v>
      </c>
      <c r="S176" s="57" t="str">
        <f ca="1">OFFSET($Z$3,ROW()-StartRow-1-$AA177*PanelHeight+$AA177*WellsInPlate+(COLUMN()-9)*8,0,1,1)</f>
        <v xml:space="preserve"> </v>
      </c>
      <c r="T176" s="57" t="str">
        <f ca="1">IF(T175="","","leave empty")</f>
        <v>leave empty</v>
      </c>
      <c r="Z176" s="108" t="str">
        <f>IF(LEN(INDEX($1:$1048576,ROW(),4))&gt;0,INDEX($1:$1048576,ROW(),4)," ")</f>
        <v xml:space="preserve"> </v>
      </c>
      <c r="AA176" s="108">
        <f t="shared" si="27"/>
        <v>13</v>
      </c>
      <c r="AB176" s="108">
        <f ca="1">COUNTBLANK(OFFSET(INDEX($2:$1048576,2,4),AA176*WellsInPlate,0,WellsInPlate,1))</f>
        <v>86</v>
      </c>
      <c r="AC176" s="108">
        <f t="shared" ca="1" si="28"/>
        <v>0</v>
      </c>
      <c r="AE176" s="108" t="b">
        <f>IF(COUNTBLANK(D176)=0,A176)</f>
        <v>0</v>
      </c>
    </row>
    <row r="177" spans="1:31" ht="12.75" x14ac:dyDescent="0.2">
      <c r="A177" s="94" t="str">
        <f>IF(D177="","",CONCATENATE('Address and samples info'!$B$8," #",'Samples 96'!C177))</f>
        <v/>
      </c>
      <c r="B177" s="95" t="s">
        <v>25</v>
      </c>
      <c r="C177" s="150">
        <v>3</v>
      </c>
      <c r="D177" s="5"/>
      <c r="E177" s="98">
        <v>0.01</v>
      </c>
      <c r="F177" s="53"/>
      <c r="G177" s="59"/>
      <c r="H177" s="104" t="str">
        <f ca="1">IF(AC178=1,"D","")</f>
        <v/>
      </c>
      <c r="I177" s="57" t="str">
        <f ca="1">OFFSET($Z$3,ROW()-StartRow-1-$AA178*PanelHeight+$AA178*WellsInPlate+(COLUMN()-9)*8,0,1,1)</f>
        <v xml:space="preserve"> </v>
      </c>
      <c r="J177" s="57" t="str">
        <f ca="1">OFFSET($Z$3,ROW()-StartRow-1-$AA178*PanelHeight+$AA178*WellsInPlate+(COLUMN()-9)*8,0,1,1)</f>
        <v xml:space="preserve"> </v>
      </c>
      <c r="K177" s="57" t="str">
        <f ca="1">OFFSET($Z$3,ROW()-StartRow-1-$AA178*PanelHeight+$AA178*WellsInPlate+(COLUMN()-9)*8,0,1,1)</f>
        <v xml:space="preserve"> </v>
      </c>
      <c r="L177" s="57" t="str">
        <f ca="1">OFFSET($Z$3,ROW()-StartRow-1-$AA178*PanelHeight+$AA178*WellsInPlate+(COLUMN()-9)*8,0,1,1)</f>
        <v xml:space="preserve"> </v>
      </c>
      <c r="M177" s="57" t="str">
        <f ca="1">OFFSET($Z$3,ROW()-StartRow-1-$AA178*PanelHeight+$AA178*WellsInPlate+(COLUMN()-9)*8,0,1,1)</f>
        <v xml:space="preserve"> </v>
      </c>
      <c r="N177" s="57" t="str">
        <f ca="1">OFFSET($Z$3,ROW()-StartRow-1-$AA178*PanelHeight+$AA178*WellsInPlate+(COLUMN()-9)*8,0,1,1)</f>
        <v xml:space="preserve"> </v>
      </c>
      <c r="O177" s="57" t="str">
        <f ca="1">OFFSET($Z$3,ROW()-StartRow-1-$AA178*PanelHeight+$AA178*WellsInPlate+(COLUMN()-9)*8,0,1,1)</f>
        <v xml:space="preserve"> </v>
      </c>
      <c r="P177" s="57" t="str">
        <f ca="1">OFFSET($Z$3,ROW()-StartRow-1-$AA178*PanelHeight+$AA178*WellsInPlate+(COLUMN()-9)*8,0,1,1)</f>
        <v xml:space="preserve"> </v>
      </c>
      <c r="Q177" s="57" t="str">
        <f ca="1">OFFSET($Z$3,ROW()-StartRow-1-$AA178*PanelHeight+$AA178*WellsInPlate+(COLUMN()-9)*8,0,1,1)</f>
        <v xml:space="preserve"> </v>
      </c>
      <c r="R177" s="57" t="str">
        <f ca="1">OFFSET($Z$3,ROW()-StartRow-1-$AA178*PanelHeight+$AA178*WellsInPlate+(COLUMN()-9)*8,0,1,1)</f>
        <v xml:space="preserve"> </v>
      </c>
      <c r="S177" s="57" t="str">
        <f ca="1">OFFSET($Z$3,ROW()-StartRow-1-$AA178*PanelHeight+$AA178*WellsInPlate+(COLUMN()-9)*8,0,1,1)</f>
        <v xml:space="preserve"> </v>
      </c>
      <c r="T177" s="57" t="str">
        <f t="shared" ref="T177:T181" ca="1" si="29">IF(T176="","","leave empty")</f>
        <v>leave empty</v>
      </c>
      <c r="Z177" s="108" t="str">
        <f>IF(LEN(INDEX($1:$1048576,ROW(),4))&gt;0,INDEX($1:$1048576,ROW(),4)," ")</f>
        <v xml:space="preserve"> </v>
      </c>
      <c r="AA177" s="108">
        <f t="shared" si="27"/>
        <v>13</v>
      </c>
      <c r="AB177" s="108">
        <f ca="1">COUNTBLANK(OFFSET(INDEX($2:$1048576,2,4),AA177*WellsInPlate,0,WellsInPlate,1))</f>
        <v>86</v>
      </c>
      <c r="AC177" s="108">
        <f t="shared" ca="1" si="28"/>
        <v>0</v>
      </c>
      <c r="AE177" s="108" t="b">
        <f>IF(COUNTBLANK(D177)=0,A177)</f>
        <v>0</v>
      </c>
    </row>
    <row r="178" spans="1:31" ht="12.75" x14ac:dyDescent="0.2">
      <c r="A178" s="94" t="str">
        <f>IF(D178="","",CONCATENATE('Address and samples info'!$B$8," #",'Samples 96'!C178))</f>
        <v/>
      </c>
      <c r="B178" s="95" t="s">
        <v>36</v>
      </c>
      <c r="C178" s="150">
        <v>3</v>
      </c>
      <c r="D178" s="5"/>
      <c r="E178" s="98">
        <v>0.01</v>
      </c>
      <c r="F178" s="53"/>
      <c r="G178" s="59"/>
      <c r="H178" s="104" t="str">
        <f ca="1">IF(AC179=1,"E","")</f>
        <v/>
      </c>
      <c r="I178" s="57" t="str">
        <f ca="1">OFFSET($Z$3,ROW()-StartRow-1-$AA179*PanelHeight+$AA179*WellsInPlate+(COLUMN()-9)*8,0,1,1)</f>
        <v xml:space="preserve"> </v>
      </c>
      <c r="J178" s="57" t="str">
        <f ca="1">OFFSET($Z$3,ROW()-StartRow-1-$AA179*PanelHeight+$AA179*WellsInPlate+(COLUMN()-9)*8,0,1,1)</f>
        <v xml:space="preserve"> </v>
      </c>
      <c r="K178" s="57" t="str">
        <f ca="1">OFFSET($Z$3,ROW()-StartRow-1-$AA179*PanelHeight+$AA179*WellsInPlate+(COLUMN()-9)*8,0,1,1)</f>
        <v xml:space="preserve"> </v>
      </c>
      <c r="L178" s="57" t="str">
        <f ca="1">OFFSET($Z$3,ROW()-StartRow-1-$AA179*PanelHeight+$AA179*WellsInPlate+(COLUMN()-9)*8,0,1,1)</f>
        <v xml:space="preserve"> </v>
      </c>
      <c r="M178" s="57" t="str">
        <f ca="1">OFFSET($Z$3,ROW()-StartRow-1-$AA179*PanelHeight+$AA179*WellsInPlate+(COLUMN()-9)*8,0,1,1)</f>
        <v xml:space="preserve"> </v>
      </c>
      <c r="N178" s="57" t="str">
        <f ca="1">OFFSET($Z$3,ROW()-StartRow-1-$AA179*PanelHeight+$AA179*WellsInPlate+(COLUMN()-9)*8,0,1,1)</f>
        <v xml:space="preserve"> </v>
      </c>
      <c r="O178" s="57" t="str">
        <f ca="1">OFFSET($Z$3,ROW()-StartRow-1-$AA179*PanelHeight+$AA179*WellsInPlate+(COLUMN()-9)*8,0,1,1)</f>
        <v xml:space="preserve"> </v>
      </c>
      <c r="P178" s="57" t="str">
        <f ca="1">OFFSET($Z$3,ROW()-StartRow-1-$AA179*PanelHeight+$AA179*WellsInPlate+(COLUMN()-9)*8,0,1,1)</f>
        <v xml:space="preserve"> </v>
      </c>
      <c r="Q178" s="57" t="str">
        <f ca="1">OFFSET($Z$3,ROW()-StartRow-1-$AA179*PanelHeight+$AA179*WellsInPlate+(COLUMN()-9)*8,0,1,1)</f>
        <v xml:space="preserve"> </v>
      </c>
      <c r="R178" s="57" t="str">
        <f ca="1">OFFSET($Z$3,ROW()-StartRow-1-$AA179*PanelHeight+$AA179*WellsInPlate+(COLUMN()-9)*8,0,1,1)</f>
        <v xml:space="preserve"> </v>
      </c>
      <c r="S178" s="57" t="str">
        <f ca="1">OFFSET($Z$3,ROW()-StartRow-1-$AA179*PanelHeight+$AA179*WellsInPlate+(COLUMN()-9)*8,0,1,1)</f>
        <v xml:space="preserve"> </v>
      </c>
      <c r="T178" s="57" t="str">
        <f t="shared" ca="1" si="29"/>
        <v>leave empty</v>
      </c>
      <c r="Z178" s="108" t="str">
        <f>IF(LEN(INDEX($1:$1048576,ROW(),4))&gt;0,INDEX($1:$1048576,ROW(),4)," ")</f>
        <v xml:space="preserve"> </v>
      </c>
      <c r="AA178" s="108">
        <f t="shared" si="27"/>
        <v>13</v>
      </c>
      <c r="AB178" s="108">
        <f ca="1">COUNTBLANK(OFFSET(INDEX($2:$1048576,2,4),AA178*WellsInPlate,0,WellsInPlate,1))</f>
        <v>86</v>
      </c>
      <c r="AC178" s="108">
        <f t="shared" ca="1" si="28"/>
        <v>0</v>
      </c>
      <c r="AE178" s="108" t="b">
        <f>IF(COUNTBLANK(D178)=0,A178)</f>
        <v>0</v>
      </c>
    </row>
    <row r="179" spans="1:31" ht="12.75" x14ac:dyDescent="0.2">
      <c r="A179" s="94" t="str">
        <f>IF(D179="","",CONCATENATE('Address and samples info'!$B$8," #",'Samples 96'!C179))</f>
        <v/>
      </c>
      <c r="B179" s="95" t="s">
        <v>47</v>
      </c>
      <c r="C179" s="150">
        <v>3</v>
      </c>
      <c r="D179" s="5"/>
      <c r="E179" s="98">
        <v>0.01</v>
      </c>
      <c r="F179" s="53"/>
      <c r="G179" s="59"/>
      <c r="H179" s="104" t="str">
        <f ca="1">IF(AC180=1,"F","")</f>
        <v/>
      </c>
      <c r="I179" s="57" t="str">
        <f ca="1">OFFSET($Z$3,ROW()-StartRow-1-$AA180*PanelHeight+$AA180*WellsInPlate+(COLUMN()-9)*8,0,1,1)</f>
        <v xml:space="preserve"> </v>
      </c>
      <c r="J179" s="57" t="str">
        <f ca="1">OFFSET($Z$3,ROW()-StartRow-1-$AA180*PanelHeight+$AA180*WellsInPlate+(COLUMN()-9)*8,0,1,1)</f>
        <v xml:space="preserve"> </v>
      </c>
      <c r="K179" s="57" t="str">
        <f ca="1">OFFSET($Z$3,ROW()-StartRow-1-$AA180*PanelHeight+$AA180*WellsInPlate+(COLUMN()-9)*8,0,1,1)</f>
        <v xml:space="preserve"> </v>
      </c>
      <c r="L179" s="57" t="str">
        <f ca="1">OFFSET($Z$3,ROW()-StartRow-1-$AA180*PanelHeight+$AA180*WellsInPlate+(COLUMN()-9)*8,0,1,1)</f>
        <v xml:space="preserve"> </v>
      </c>
      <c r="M179" s="57" t="str">
        <f ca="1">OFFSET($Z$3,ROW()-StartRow-1-$AA180*PanelHeight+$AA180*WellsInPlate+(COLUMN()-9)*8,0,1,1)</f>
        <v xml:space="preserve"> </v>
      </c>
      <c r="N179" s="57" t="str">
        <f ca="1">OFFSET($Z$3,ROW()-StartRow-1-$AA180*PanelHeight+$AA180*WellsInPlate+(COLUMN()-9)*8,0,1,1)</f>
        <v xml:space="preserve"> </v>
      </c>
      <c r="O179" s="57" t="str">
        <f ca="1">OFFSET($Z$3,ROW()-StartRow-1-$AA180*PanelHeight+$AA180*WellsInPlate+(COLUMN()-9)*8,0,1,1)</f>
        <v xml:space="preserve"> </v>
      </c>
      <c r="P179" s="57" t="str">
        <f ca="1">OFFSET($Z$3,ROW()-StartRow-1-$AA180*PanelHeight+$AA180*WellsInPlate+(COLUMN()-9)*8,0,1,1)</f>
        <v xml:space="preserve"> </v>
      </c>
      <c r="Q179" s="57" t="str">
        <f ca="1">OFFSET($Z$3,ROW()-StartRow-1-$AA180*PanelHeight+$AA180*WellsInPlate+(COLUMN()-9)*8,0,1,1)</f>
        <v xml:space="preserve"> </v>
      </c>
      <c r="R179" s="57" t="str">
        <f ca="1">OFFSET($Z$3,ROW()-StartRow-1-$AA180*PanelHeight+$AA180*WellsInPlate+(COLUMN()-9)*8,0,1,1)</f>
        <v xml:space="preserve"> </v>
      </c>
      <c r="S179" s="57" t="str">
        <f ca="1">OFFSET($Z$3,ROW()-StartRow-1-$AA180*PanelHeight+$AA180*WellsInPlate+(COLUMN()-9)*8,0,1,1)</f>
        <v xml:space="preserve"> </v>
      </c>
      <c r="T179" s="57" t="str">
        <f t="shared" ca="1" si="29"/>
        <v>leave empty</v>
      </c>
      <c r="Z179" s="108" t="str">
        <f>IF(LEN(INDEX($1:$1048576,ROW(),4))&gt;0,INDEX($1:$1048576,ROW(),4)," ")</f>
        <v xml:space="preserve"> </v>
      </c>
      <c r="AA179" s="108">
        <f t="shared" si="27"/>
        <v>13</v>
      </c>
      <c r="AB179" s="108">
        <f ca="1">COUNTBLANK(OFFSET(INDEX($2:$1048576,2,4),AA179*WellsInPlate,0,WellsInPlate,1))</f>
        <v>86</v>
      </c>
      <c r="AC179" s="108">
        <f t="shared" ca="1" si="28"/>
        <v>0</v>
      </c>
      <c r="AE179" s="108" t="b">
        <f>IF(COUNTBLANK(D179)=0,A179)</f>
        <v>0</v>
      </c>
    </row>
    <row r="180" spans="1:31" ht="12.75" x14ac:dyDescent="0.2">
      <c r="A180" s="94" t="str">
        <f>IF(D180="","",CONCATENATE('Address and samples info'!$B$8," #",'Samples 96'!C180))</f>
        <v/>
      </c>
      <c r="B180" s="95" t="s">
        <v>58</v>
      </c>
      <c r="C180" s="150">
        <v>3</v>
      </c>
      <c r="D180" s="5"/>
      <c r="E180" s="98">
        <v>0.01</v>
      </c>
      <c r="F180" s="53"/>
      <c r="G180" s="59"/>
      <c r="H180" s="104" t="str">
        <f ca="1">IF(AC181=1,"G","")</f>
        <v/>
      </c>
      <c r="I180" s="57" t="str">
        <f ca="1">OFFSET($Z$3,ROW()-StartRow-1-$AA181*PanelHeight+$AA181*WellsInPlate+(COLUMN()-9)*8,0,1,1)</f>
        <v xml:space="preserve"> </v>
      </c>
      <c r="J180" s="57" t="str">
        <f ca="1">OFFSET($Z$3,ROW()-StartRow-1-$AA181*PanelHeight+$AA181*WellsInPlate+(COLUMN()-9)*8,0,1,1)</f>
        <v xml:space="preserve"> </v>
      </c>
      <c r="K180" s="57" t="str">
        <f ca="1">OFFSET($Z$3,ROW()-StartRow-1-$AA181*PanelHeight+$AA181*WellsInPlate+(COLUMN()-9)*8,0,1,1)</f>
        <v xml:space="preserve"> </v>
      </c>
      <c r="L180" s="57" t="str">
        <f ca="1">OFFSET($Z$3,ROW()-StartRow-1-$AA181*PanelHeight+$AA181*WellsInPlate+(COLUMN()-9)*8,0,1,1)</f>
        <v xml:space="preserve"> </v>
      </c>
      <c r="M180" s="57" t="str">
        <f ca="1">OFFSET($Z$3,ROW()-StartRow-1-$AA181*PanelHeight+$AA181*WellsInPlate+(COLUMN()-9)*8,0,1,1)</f>
        <v xml:space="preserve"> </v>
      </c>
      <c r="N180" s="57" t="str">
        <f ca="1">OFFSET($Z$3,ROW()-StartRow-1-$AA181*PanelHeight+$AA181*WellsInPlate+(COLUMN()-9)*8,0,1,1)</f>
        <v xml:space="preserve"> </v>
      </c>
      <c r="O180" s="57" t="str">
        <f ca="1">OFFSET($Z$3,ROW()-StartRow-1-$AA181*PanelHeight+$AA181*WellsInPlate+(COLUMN()-9)*8,0,1,1)</f>
        <v xml:space="preserve"> </v>
      </c>
      <c r="P180" s="57" t="str">
        <f ca="1">OFFSET($Z$3,ROW()-StartRow-1-$AA181*PanelHeight+$AA181*WellsInPlate+(COLUMN()-9)*8,0,1,1)</f>
        <v xml:space="preserve"> </v>
      </c>
      <c r="Q180" s="57" t="str">
        <f ca="1">OFFSET($Z$3,ROW()-StartRow-1-$AA181*PanelHeight+$AA181*WellsInPlate+(COLUMN()-9)*8,0,1,1)</f>
        <v xml:space="preserve"> </v>
      </c>
      <c r="R180" s="57" t="str">
        <f ca="1">OFFSET($Z$3,ROW()-StartRow-1-$AA181*PanelHeight+$AA181*WellsInPlate+(COLUMN()-9)*8,0,1,1)</f>
        <v xml:space="preserve"> </v>
      </c>
      <c r="S180" s="57" t="str">
        <f ca="1">IF(S179="","","leave empty")</f>
        <v>leave empty</v>
      </c>
      <c r="T180" s="57" t="str">
        <f t="shared" ca="1" si="29"/>
        <v>leave empty</v>
      </c>
      <c r="Z180" s="108" t="str">
        <f>IF(LEN(INDEX($1:$1048576,ROW(),4))&gt;0,INDEX($1:$1048576,ROW(),4)," ")</f>
        <v xml:space="preserve"> </v>
      </c>
      <c r="AA180" s="108">
        <f t="shared" si="27"/>
        <v>13</v>
      </c>
      <c r="AB180" s="108">
        <f ca="1">COUNTBLANK(OFFSET(INDEX($2:$1048576,2,4),AA180*WellsInPlate,0,WellsInPlate,1))</f>
        <v>86</v>
      </c>
      <c r="AC180" s="108">
        <f t="shared" ca="1" si="28"/>
        <v>0</v>
      </c>
      <c r="AE180" s="108" t="b">
        <f>IF(COUNTBLANK(D180)=0,A180)</f>
        <v>0</v>
      </c>
    </row>
    <row r="181" spans="1:31" ht="12.75" x14ac:dyDescent="0.2">
      <c r="A181" s="94" t="str">
        <f>IF(D181="","",CONCATENATE('Address and samples info'!$B$8," #",'Samples 96'!C181))</f>
        <v/>
      </c>
      <c r="B181" s="95" t="s">
        <v>69</v>
      </c>
      <c r="C181" s="150">
        <v>3</v>
      </c>
      <c r="D181" s="5"/>
      <c r="E181" s="98">
        <v>0.01</v>
      </c>
      <c r="F181" s="53"/>
      <c r="G181" s="59"/>
      <c r="H181" s="104" t="str">
        <f ca="1">IF(AC182=1,"H","")</f>
        <v/>
      </c>
      <c r="I181" s="57" t="str">
        <f ca="1">OFFSET($Z$3,ROW()-StartRow-1-$AA182*PanelHeight+$AA182*WellsInPlate+(COLUMN()-9)*8,0,1,1)</f>
        <v xml:space="preserve"> </v>
      </c>
      <c r="J181" s="57" t="str">
        <f ca="1">OFFSET($Z$3,ROW()-StartRow-1-$AA182*PanelHeight+$AA182*WellsInPlate+(COLUMN()-9)*8,0,1,1)</f>
        <v xml:space="preserve"> </v>
      </c>
      <c r="K181" s="57" t="str">
        <f ca="1">OFFSET($Z$3,ROW()-StartRow-1-$AA182*PanelHeight+$AA182*WellsInPlate+(COLUMN()-9)*8,0,1,1)</f>
        <v xml:space="preserve"> </v>
      </c>
      <c r="L181" s="57" t="str">
        <f ca="1">OFFSET($Z$3,ROW()-StartRow-1-$AA182*PanelHeight+$AA182*WellsInPlate+(COLUMN()-9)*8,0,1,1)</f>
        <v xml:space="preserve"> </v>
      </c>
      <c r="M181" s="57" t="str">
        <f ca="1">OFFSET($Z$3,ROW()-StartRow-1-$AA182*PanelHeight+$AA182*WellsInPlate+(COLUMN()-9)*8,0,1,1)</f>
        <v xml:space="preserve"> </v>
      </c>
      <c r="N181" s="57" t="str">
        <f ca="1">OFFSET($Z$3,ROW()-StartRow-1-$AA182*PanelHeight+$AA182*WellsInPlate+(COLUMN()-9)*8,0,1,1)</f>
        <v xml:space="preserve"> </v>
      </c>
      <c r="O181" s="57" t="str">
        <f ca="1">OFFSET($Z$3,ROW()-StartRow-1-$AA182*PanelHeight+$AA182*WellsInPlate+(COLUMN()-9)*8,0,1,1)</f>
        <v xml:space="preserve"> </v>
      </c>
      <c r="P181" s="57" t="str">
        <f ca="1">OFFSET($Z$3,ROW()-StartRow-1-$AA182*PanelHeight+$AA182*WellsInPlate+(COLUMN()-9)*8,0,1,1)</f>
        <v xml:space="preserve"> </v>
      </c>
      <c r="Q181" s="57" t="str">
        <f ca="1">OFFSET($Z$3,ROW()-StartRow-1-$AA182*PanelHeight+$AA182*WellsInPlate+(COLUMN()-9)*8,0,1,1)</f>
        <v xml:space="preserve"> </v>
      </c>
      <c r="R181" s="57" t="str">
        <f ca="1">OFFSET($Z$3,ROW()-StartRow-1-$AA182*PanelHeight+$AA182*WellsInPlate+(COLUMN()-9)*8,0,1,1)</f>
        <v xml:space="preserve"> </v>
      </c>
      <c r="S181" s="57" t="str">
        <f ca="1">IF(S180="","","leave empty")</f>
        <v>leave empty</v>
      </c>
      <c r="T181" s="57" t="str">
        <f t="shared" ca="1" si="29"/>
        <v>leave empty</v>
      </c>
      <c r="Z181" s="108" t="str">
        <f>IF(LEN(INDEX($1:$1048576,ROW(),4))&gt;0,INDEX($1:$1048576,ROW(),4)," ")</f>
        <v xml:space="preserve"> </v>
      </c>
      <c r="AA181" s="108">
        <f t="shared" si="27"/>
        <v>13</v>
      </c>
      <c r="AB181" s="108">
        <f ca="1">COUNTBLANK(OFFSET(INDEX($2:$1048576,2,4),AA181*WellsInPlate,0,WellsInPlate,1))</f>
        <v>86</v>
      </c>
      <c r="AC181" s="108">
        <f t="shared" ca="1" si="28"/>
        <v>0</v>
      </c>
      <c r="AE181" s="108" t="b">
        <f>IF(COUNTBLANK(D181)=0,A181)</f>
        <v>0</v>
      </c>
    </row>
    <row r="182" spans="1:31" ht="12.75" x14ac:dyDescent="0.2">
      <c r="A182" s="94" t="str">
        <f>IF(D182="","",CONCATENATE('Address and samples info'!$B$8," #",'Samples 96'!C182))</f>
        <v/>
      </c>
      <c r="B182" s="95" t="s">
        <v>79</v>
      </c>
      <c r="C182" s="150">
        <v>3</v>
      </c>
      <c r="D182" s="5"/>
      <c r="E182" s="98">
        <v>0.01</v>
      </c>
      <c r="F182" s="53"/>
      <c r="G182" s="59"/>
      <c r="Z182" s="108" t="str">
        <f>IF(LEN(INDEX($1:$1048576,ROW(),4))&gt;0,INDEX($1:$1048576,ROW(),4)," ")</f>
        <v xml:space="preserve"> </v>
      </c>
      <c r="AA182" s="108">
        <f t="shared" si="27"/>
        <v>13</v>
      </c>
      <c r="AB182" s="108">
        <f ca="1">COUNTBLANK(OFFSET(INDEX($2:$1048576,2,4),AA182*WellsInPlate,0,WellsInPlate,1))</f>
        <v>86</v>
      </c>
      <c r="AC182" s="108">
        <f t="shared" ca="1" si="28"/>
        <v>0</v>
      </c>
      <c r="AE182" s="108" t="b">
        <f>IF(COUNTBLANK(D182)=0,A182)</f>
        <v>0</v>
      </c>
    </row>
    <row r="183" spans="1:31" ht="12.75" x14ac:dyDescent="0.2">
      <c r="A183" s="94" t="str">
        <f>IF(D183="","",CONCATENATE('Address and samples info'!$B$8," #",'Samples 96'!C183))</f>
        <v/>
      </c>
      <c r="B183" s="95" t="s">
        <v>4</v>
      </c>
      <c r="C183" s="150">
        <v>3</v>
      </c>
      <c r="D183" s="5"/>
      <c r="E183" s="98">
        <v>0.01</v>
      </c>
      <c r="F183" s="53"/>
      <c r="G183" s="59"/>
      <c r="Z183" s="108" t="str">
        <f>IF(LEN(INDEX($1:$1048576,ROW(),4))&gt;0,INDEX($1:$1048576,ROW(),4)," ")</f>
        <v xml:space="preserve"> </v>
      </c>
      <c r="AA183" s="108">
        <f t="shared" si="27"/>
        <v>13</v>
      </c>
      <c r="AB183" s="108">
        <f ca="1">COUNTBLANK(OFFSET(INDEX($2:$1048576,2,4),AA183*WellsInPlate,0,WellsInPlate,1))</f>
        <v>86</v>
      </c>
      <c r="AC183" s="108">
        <f t="shared" ca="1" si="28"/>
        <v>0</v>
      </c>
      <c r="AE183" s="108" t="b">
        <f>IF(COUNTBLANK(D183)=0,A183)</f>
        <v>0</v>
      </c>
    </row>
    <row r="184" spans="1:31" ht="12.75" x14ac:dyDescent="0.2">
      <c r="A184" s="94" t="str">
        <f>IF(D184="","",CONCATENATE('Address and samples info'!$B$8," #",'Samples 96'!C184))</f>
        <v/>
      </c>
      <c r="B184" s="95" t="s">
        <v>15</v>
      </c>
      <c r="C184" s="150">
        <v>3</v>
      </c>
      <c r="D184" s="5"/>
      <c r="E184" s="98">
        <v>0.01</v>
      </c>
      <c r="F184" s="53"/>
      <c r="G184" s="59"/>
      <c r="Z184" s="108" t="str">
        <f>IF(LEN(INDEX($1:$1048576,ROW(),4))&gt;0,INDEX($1:$1048576,ROW(),4)," ")</f>
        <v xml:space="preserve"> </v>
      </c>
      <c r="AA184" s="108">
        <f t="shared" si="27"/>
        <v>13</v>
      </c>
      <c r="AB184" s="108">
        <f ca="1">COUNTBLANK(OFFSET(INDEX($2:$1048576,2,4),AA184*WellsInPlate,0,WellsInPlate,1))</f>
        <v>86</v>
      </c>
      <c r="AC184" s="108">
        <f t="shared" ca="1" si="28"/>
        <v>0</v>
      </c>
      <c r="AE184" s="108" t="b">
        <f>IF(COUNTBLANK(D184)=0,A184)</f>
        <v>0</v>
      </c>
    </row>
    <row r="185" spans="1:31" ht="12.75" x14ac:dyDescent="0.2">
      <c r="A185" s="94" t="str">
        <f>IF(D185="","",CONCATENATE('Address and samples info'!$B$8," #",'Samples 96'!C185))</f>
        <v/>
      </c>
      <c r="B185" s="95" t="s">
        <v>26</v>
      </c>
      <c r="C185" s="150">
        <v>3</v>
      </c>
      <c r="D185" s="5"/>
      <c r="E185" s="98">
        <v>0.01</v>
      </c>
      <c r="F185" s="53"/>
      <c r="G185" s="59"/>
      <c r="I185" s="55" t="str">
        <f ca="1">IF(AC187=1,"Plate "&amp;TEXT(AA187+1,"0"),"")</f>
        <v/>
      </c>
      <c r="Z185" s="108" t="str">
        <f>IF(LEN(INDEX($1:$1048576,ROW(),4))&gt;0,INDEX($1:$1048576,ROW(),4)," ")</f>
        <v xml:space="preserve"> </v>
      </c>
      <c r="AA185" s="108">
        <f t="shared" si="27"/>
        <v>13</v>
      </c>
      <c r="AB185" s="108">
        <f ca="1">COUNTBLANK(OFFSET(INDEX($2:$1048576,2,4),AA185*WellsInPlate,0,WellsInPlate,1))</f>
        <v>86</v>
      </c>
      <c r="AC185" s="108">
        <f t="shared" ca="1" si="28"/>
        <v>0</v>
      </c>
      <c r="AE185" s="108" t="b">
        <f>IF(COUNTBLANK(D185)=0,A185)</f>
        <v>0</v>
      </c>
    </row>
    <row r="186" spans="1:31" ht="12.75" x14ac:dyDescent="0.2">
      <c r="A186" s="94" t="str">
        <f>IF(D186="","",CONCATENATE('Address and samples info'!$B$8," #",'Samples 96'!C186))</f>
        <v/>
      </c>
      <c r="B186" s="95" t="s">
        <v>37</v>
      </c>
      <c r="C186" s="150">
        <v>3</v>
      </c>
      <c r="D186" s="5"/>
      <c r="E186" s="98">
        <v>0.01</v>
      </c>
      <c r="F186" s="53"/>
      <c r="G186" s="59"/>
      <c r="H186" s="106"/>
      <c r="I186" s="56" t="str">
        <f ca="1">IF($AC187=1,"1","")</f>
        <v/>
      </c>
      <c r="J186" s="56" t="str">
        <f ca="1">IF($AC187=1,"2","")</f>
        <v/>
      </c>
      <c r="K186" s="56" t="str">
        <f ca="1">IF($AC187=1,"3","")</f>
        <v/>
      </c>
      <c r="L186" s="56" t="str">
        <f ca="1">IF($AC187=1,"4","")</f>
        <v/>
      </c>
      <c r="M186" s="56" t="str">
        <f ca="1">IF($AC187=1,"5","")</f>
        <v/>
      </c>
      <c r="N186" s="56" t="str">
        <f ca="1">IF($AC187=1,"6","")</f>
        <v/>
      </c>
      <c r="O186" s="56" t="str">
        <f ca="1">IF($AC187=1,"7","")</f>
        <v/>
      </c>
      <c r="P186" s="56" t="str">
        <f ca="1">IF($AC187=1,"8","")</f>
        <v/>
      </c>
      <c r="Q186" s="56" t="str">
        <f ca="1">IF($AC187=1,"9","")</f>
        <v/>
      </c>
      <c r="R186" s="56" t="str">
        <f ca="1">IF($AC187=1,"10","")</f>
        <v/>
      </c>
      <c r="S186" s="56" t="str">
        <f ca="1">IF($AC187=1,"11","")</f>
        <v/>
      </c>
      <c r="T186" s="56" t="str">
        <f ca="1">IF($AC187=1,"12","")</f>
        <v/>
      </c>
      <c r="Z186" s="108" t="str">
        <f>IF(LEN(INDEX($1:$1048576,ROW(),4))&gt;0,INDEX($1:$1048576,ROW(),4)," ")</f>
        <v xml:space="preserve"> </v>
      </c>
      <c r="AA186" s="108">
        <f t="shared" si="27"/>
        <v>14</v>
      </c>
      <c r="AB186" s="108">
        <f ca="1">COUNTBLANK(OFFSET(INDEX($2:$1048576,2,4),AA186*WellsInPlate,0,WellsInPlate,1))</f>
        <v>86</v>
      </c>
      <c r="AC186" s="108">
        <f t="shared" ca="1" si="28"/>
        <v>0</v>
      </c>
      <c r="AE186" s="108" t="b">
        <f>IF(COUNTBLANK(D186)=0,A186)</f>
        <v>0</v>
      </c>
    </row>
    <row r="187" spans="1:31" ht="12.75" x14ac:dyDescent="0.2">
      <c r="A187" s="94" t="str">
        <f>IF(D187="","",CONCATENATE('Address and samples info'!$B$8," #",'Samples 96'!C187))</f>
        <v/>
      </c>
      <c r="B187" s="95" t="s">
        <v>48</v>
      </c>
      <c r="C187" s="150">
        <v>3</v>
      </c>
      <c r="D187" s="5"/>
      <c r="E187" s="98">
        <v>0.01</v>
      </c>
      <c r="F187" s="53"/>
      <c r="G187" s="59"/>
      <c r="H187" s="104" t="str">
        <f ca="1">IF(AC188=1,"A","")</f>
        <v/>
      </c>
      <c r="I187" s="57" t="str">
        <f ca="1">OFFSET($Z$3,ROW()-StartRow-1-$AA188*PanelHeight+$AA188*WellsInPlate+(COLUMN()-9)*8,0,1,1)</f>
        <v xml:space="preserve"> </v>
      </c>
      <c r="J187" s="57" t="str">
        <f ca="1">OFFSET($Z$3,ROW()-StartRow-1-$AA188*PanelHeight+$AA188*WellsInPlate+(COLUMN()-9)*8,0,1,1)</f>
        <v xml:space="preserve"> </v>
      </c>
      <c r="K187" s="57" t="str">
        <f ca="1">OFFSET($Z$3,ROW()-StartRow-1-$AA188*PanelHeight+$AA188*WellsInPlate+(COLUMN()-9)*8,0,1,1)</f>
        <v xml:space="preserve"> </v>
      </c>
      <c r="L187" s="57" t="str">
        <f ca="1">OFFSET($Z$3,ROW()-StartRow-1-$AA188*PanelHeight+$AA188*WellsInPlate+(COLUMN()-9)*8,0,1,1)</f>
        <v xml:space="preserve"> </v>
      </c>
      <c r="M187" s="57" t="str">
        <f ca="1">OFFSET($Z$3,ROW()-StartRow-1-$AA188*PanelHeight+$AA188*WellsInPlate+(COLUMN()-9)*8,0,1,1)</f>
        <v xml:space="preserve"> </v>
      </c>
      <c r="N187" s="57" t="str">
        <f ca="1">OFFSET($Z$3,ROW()-StartRow-1-$AA188*PanelHeight+$AA188*WellsInPlate+(COLUMN()-9)*8,0,1,1)</f>
        <v xml:space="preserve"> </v>
      </c>
      <c r="O187" s="57" t="str">
        <f ca="1">OFFSET($Z$3,ROW()-StartRow-1-$AA188*PanelHeight+$AA188*WellsInPlate+(COLUMN()-9)*8,0,1,1)</f>
        <v xml:space="preserve"> </v>
      </c>
      <c r="P187" s="57" t="str">
        <f ca="1">OFFSET($Z$3,ROW()-StartRow-1-$AA188*PanelHeight+$AA188*WellsInPlate+(COLUMN()-9)*8,0,1,1)</f>
        <v xml:space="preserve"> </v>
      </c>
      <c r="Q187" s="57" t="str">
        <f ca="1">OFFSET($Z$3,ROW()-StartRow-1-$AA188*PanelHeight+$AA188*WellsInPlate+(COLUMN()-9)*8,0,1,1)</f>
        <v xml:space="preserve"> </v>
      </c>
      <c r="R187" s="57" t="str">
        <f ca="1">OFFSET($Z$3,ROW()-StartRow-1-$AA188*PanelHeight+$AA188*WellsInPlate+(COLUMN()-9)*8,0,1,1)</f>
        <v xml:space="preserve"> </v>
      </c>
      <c r="S187" s="57" t="str">
        <f ca="1">OFFSET($Z$3,ROW()-StartRow-1-$AA188*PanelHeight+$AA188*WellsInPlate+(COLUMN()-9)*8,0,1,1)</f>
        <v xml:space="preserve"> </v>
      </c>
      <c r="T187" s="58" t="str">
        <f ca="1">IF(COUNTIF(I187:S194," ")&lt;88,"leave empty","")</f>
        <v>leave empty</v>
      </c>
      <c r="Z187" s="108" t="str">
        <f>IF(LEN(INDEX($1:$1048576,ROW(),4))&gt;0,INDEX($1:$1048576,ROW(),4)," ")</f>
        <v xml:space="preserve"> </v>
      </c>
      <c r="AA187" s="108">
        <f t="shared" si="27"/>
        <v>14</v>
      </c>
      <c r="AB187" s="108">
        <f ca="1">COUNTBLANK(OFFSET(INDEX($2:$1048576,2,4),AA187*WellsInPlate,0,WellsInPlate,1))</f>
        <v>86</v>
      </c>
      <c r="AC187" s="108">
        <f t="shared" ca="1" si="28"/>
        <v>0</v>
      </c>
      <c r="AE187" s="108" t="b">
        <f>IF(COUNTBLANK(D187)=0,A187)</f>
        <v>0</v>
      </c>
    </row>
    <row r="188" spans="1:31" ht="12.75" x14ac:dyDescent="0.2">
      <c r="A188" s="94" t="str">
        <f>IF(D188="","",CONCATENATE('Address and samples info'!$B$8," #",'Samples 96'!C188))</f>
        <v/>
      </c>
      <c r="B188" s="95" t="s">
        <v>59</v>
      </c>
      <c r="C188" s="150">
        <v>3</v>
      </c>
      <c r="D188" s="5"/>
      <c r="E188" s="98">
        <v>0.01</v>
      </c>
      <c r="F188" s="53"/>
      <c r="G188" s="59"/>
      <c r="H188" s="104" t="str">
        <f ca="1">IF(AC189=1,"B","")</f>
        <v/>
      </c>
      <c r="I188" s="57" t="str">
        <f ca="1">OFFSET($Z$3,ROW()-StartRow-1-$AA189*PanelHeight+$AA189*WellsInPlate+(COLUMN()-9)*8,0,1,1)</f>
        <v xml:space="preserve"> </v>
      </c>
      <c r="J188" s="57" t="str">
        <f ca="1">OFFSET($Z$3,ROW()-StartRow-1-$AA189*PanelHeight+$AA189*WellsInPlate+(COLUMN()-9)*8,0,1,1)</f>
        <v xml:space="preserve"> </v>
      </c>
      <c r="K188" s="57" t="str">
        <f ca="1">OFFSET($Z$3,ROW()-StartRow-1-$AA189*PanelHeight+$AA189*WellsInPlate+(COLUMN()-9)*8,0,1,1)</f>
        <v xml:space="preserve"> </v>
      </c>
      <c r="L188" s="57" t="str">
        <f ca="1">OFFSET($Z$3,ROW()-StartRow-1-$AA189*PanelHeight+$AA189*WellsInPlate+(COLUMN()-9)*8,0,1,1)</f>
        <v xml:space="preserve"> </v>
      </c>
      <c r="M188" s="57" t="str">
        <f ca="1">OFFSET($Z$3,ROW()-StartRow-1-$AA189*PanelHeight+$AA189*WellsInPlate+(COLUMN()-9)*8,0,1,1)</f>
        <v xml:space="preserve"> </v>
      </c>
      <c r="N188" s="57" t="str">
        <f ca="1">OFFSET($Z$3,ROW()-StartRow-1-$AA189*PanelHeight+$AA189*WellsInPlate+(COLUMN()-9)*8,0,1,1)</f>
        <v xml:space="preserve"> </v>
      </c>
      <c r="O188" s="57" t="str">
        <f ca="1">OFFSET($Z$3,ROW()-StartRow-1-$AA189*PanelHeight+$AA189*WellsInPlate+(COLUMN()-9)*8,0,1,1)</f>
        <v xml:space="preserve"> </v>
      </c>
      <c r="P188" s="57" t="str">
        <f ca="1">OFFSET($Z$3,ROW()-StartRow-1-$AA189*PanelHeight+$AA189*WellsInPlate+(COLUMN()-9)*8,0,1,1)</f>
        <v xml:space="preserve"> </v>
      </c>
      <c r="Q188" s="57" t="str">
        <f ca="1">OFFSET($Z$3,ROW()-StartRow-1-$AA189*PanelHeight+$AA189*WellsInPlate+(COLUMN()-9)*8,0,1,1)</f>
        <v xml:space="preserve"> </v>
      </c>
      <c r="R188" s="57" t="str">
        <f ca="1">OFFSET($Z$3,ROW()-StartRow-1-$AA189*PanelHeight+$AA189*WellsInPlate+(COLUMN()-9)*8,0,1,1)</f>
        <v xml:space="preserve"> </v>
      </c>
      <c r="S188" s="57" t="str">
        <f ca="1">OFFSET($Z$3,ROW()-StartRow-1-$AA189*PanelHeight+$AA189*WellsInPlate+(COLUMN()-9)*8,0,1,1)</f>
        <v xml:space="preserve"> </v>
      </c>
      <c r="T188" s="57" t="str">
        <f ca="1">IF(T187="","","leave empty")</f>
        <v>leave empty</v>
      </c>
      <c r="Z188" s="108" t="str">
        <f>IF(LEN(INDEX($1:$1048576,ROW(),4))&gt;0,INDEX($1:$1048576,ROW(),4)," ")</f>
        <v xml:space="preserve"> </v>
      </c>
      <c r="AA188" s="108">
        <f t="shared" si="27"/>
        <v>14</v>
      </c>
      <c r="AB188" s="108">
        <f ca="1">COUNTBLANK(OFFSET(INDEX($2:$1048576,2,4),AA188*WellsInPlate,0,WellsInPlate,1))</f>
        <v>86</v>
      </c>
      <c r="AC188" s="108">
        <f t="shared" ca="1" si="28"/>
        <v>0</v>
      </c>
      <c r="AE188" s="108" t="b">
        <f>IF(COUNTBLANK(D188)=0,A188)</f>
        <v>0</v>
      </c>
    </row>
    <row r="189" spans="1:31" ht="12.75" x14ac:dyDescent="0.2">
      <c r="A189" s="94" t="str">
        <f>IF(D189="","",CONCATENATE('Address and samples info'!$B$8," #",'Samples 96'!C189))</f>
        <v/>
      </c>
      <c r="B189" s="95" t="s">
        <v>70</v>
      </c>
      <c r="C189" s="150">
        <v>3</v>
      </c>
      <c r="D189" s="5"/>
      <c r="E189" s="98">
        <v>0.01</v>
      </c>
      <c r="F189" s="53"/>
      <c r="G189" s="59"/>
      <c r="H189" s="104" t="str">
        <f ca="1">IF(AC190=1,"C","")</f>
        <v/>
      </c>
      <c r="I189" s="57" t="str">
        <f ca="1">OFFSET($Z$3,ROW()-StartRow-1-$AA190*PanelHeight+$AA190*WellsInPlate+(COLUMN()-9)*8,0,1,1)</f>
        <v xml:space="preserve"> </v>
      </c>
      <c r="J189" s="57" t="str">
        <f ca="1">OFFSET($Z$3,ROW()-StartRow-1-$AA190*PanelHeight+$AA190*WellsInPlate+(COLUMN()-9)*8,0,1,1)</f>
        <v xml:space="preserve"> </v>
      </c>
      <c r="K189" s="57" t="str">
        <f ca="1">OFFSET($Z$3,ROW()-StartRow-1-$AA190*PanelHeight+$AA190*WellsInPlate+(COLUMN()-9)*8,0,1,1)</f>
        <v xml:space="preserve"> </v>
      </c>
      <c r="L189" s="57" t="str">
        <f ca="1">OFFSET($Z$3,ROW()-StartRow-1-$AA190*PanelHeight+$AA190*WellsInPlate+(COLUMN()-9)*8,0,1,1)</f>
        <v xml:space="preserve"> </v>
      </c>
      <c r="M189" s="57" t="str">
        <f ca="1">OFFSET($Z$3,ROW()-StartRow-1-$AA190*PanelHeight+$AA190*WellsInPlate+(COLUMN()-9)*8,0,1,1)</f>
        <v xml:space="preserve"> </v>
      </c>
      <c r="N189" s="57" t="str">
        <f ca="1">OFFSET($Z$3,ROW()-StartRow-1-$AA190*PanelHeight+$AA190*WellsInPlate+(COLUMN()-9)*8,0,1,1)</f>
        <v xml:space="preserve"> </v>
      </c>
      <c r="O189" s="57" t="str">
        <f ca="1">OFFSET($Z$3,ROW()-StartRow-1-$AA190*PanelHeight+$AA190*WellsInPlate+(COLUMN()-9)*8,0,1,1)</f>
        <v xml:space="preserve"> </v>
      </c>
      <c r="P189" s="57" t="str">
        <f ca="1">OFFSET($Z$3,ROW()-StartRow-1-$AA190*PanelHeight+$AA190*WellsInPlate+(COLUMN()-9)*8,0,1,1)</f>
        <v xml:space="preserve"> </v>
      </c>
      <c r="Q189" s="57" t="str">
        <f ca="1">OFFSET($Z$3,ROW()-StartRow-1-$AA190*PanelHeight+$AA190*WellsInPlate+(COLUMN()-9)*8,0,1,1)</f>
        <v xml:space="preserve"> </v>
      </c>
      <c r="R189" s="57" t="str">
        <f ca="1">OFFSET($Z$3,ROW()-StartRow-1-$AA190*PanelHeight+$AA190*WellsInPlate+(COLUMN()-9)*8,0,1,1)</f>
        <v xml:space="preserve"> </v>
      </c>
      <c r="S189" s="57" t="str">
        <f ca="1">OFFSET($Z$3,ROW()-StartRow-1-$AA190*PanelHeight+$AA190*WellsInPlate+(COLUMN()-9)*8,0,1,1)</f>
        <v xml:space="preserve"> </v>
      </c>
      <c r="T189" s="57" t="str">
        <f t="shared" ref="T189:T194" ca="1" si="30">IF(T188="","","leave empty")</f>
        <v>leave empty</v>
      </c>
      <c r="Z189" s="108" t="str">
        <f>IF(LEN(INDEX($1:$1048576,ROW(),4))&gt;0,INDEX($1:$1048576,ROW(),4)," ")</f>
        <v xml:space="preserve"> </v>
      </c>
      <c r="AA189" s="108">
        <f t="shared" si="27"/>
        <v>14</v>
      </c>
      <c r="AB189" s="108">
        <f ca="1">COUNTBLANK(OFFSET(INDEX($2:$1048576,2,4),AA189*WellsInPlate,0,WellsInPlate,1))</f>
        <v>86</v>
      </c>
      <c r="AC189" s="108">
        <f t="shared" ca="1" si="28"/>
        <v>0</v>
      </c>
      <c r="AE189" s="108" t="b">
        <f>IF(COUNTBLANK(D189)=0,A189)</f>
        <v>0</v>
      </c>
    </row>
    <row r="190" spans="1:31" ht="12.75" x14ac:dyDescent="0.2">
      <c r="A190" s="94" t="str">
        <f>IF(D190="","",CONCATENATE('Address and samples info'!$B$8," #",'Samples 96'!C190))</f>
        <v/>
      </c>
      <c r="B190" s="95" t="s">
        <v>80</v>
      </c>
      <c r="C190" s="150">
        <v>3</v>
      </c>
      <c r="D190" s="5"/>
      <c r="E190" s="98">
        <v>0.01</v>
      </c>
      <c r="F190" s="53"/>
      <c r="G190" s="59"/>
      <c r="H190" s="104" t="str">
        <f ca="1">IF(AC191=1,"D","")</f>
        <v/>
      </c>
      <c r="I190" s="57" t="str">
        <f ca="1">OFFSET($Z$3,ROW()-StartRow-1-$AA191*PanelHeight+$AA191*WellsInPlate+(COLUMN()-9)*8,0,1,1)</f>
        <v xml:space="preserve"> </v>
      </c>
      <c r="J190" s="57" t="str">
        <f ca="1">OFFSET($Z$3,ROW()-StartRow-1-$AA191*PanelHeight+$AA191*WellsInPlate+(COLUMN()-9)*8,0,1,1)</f>
        <v xml:space="preserve"> </v>
      </c>
      <c r="K190" s="57" t="str">
        <f ca="1">OFFSET($Z$3,ROW()-StartRow-1-$AA191*PanelHeight+$AA191*WellsInPlate+(COLUMN()-9)*8,0,1,1)</f>
        <v xml:space="preserve"> </v>
      </c>
      <c r="L190" s="57" t="str">
        <f ca="1">OFFSET($Z$3,ROW()-StartRow-1-$AA191*PanelHeight+$AA191*WellsInPlate+(COLUMN()-9)*8,0,1,1)</f>
        <v xml:space="preserve"> </v>
      </c>
      <c r="M190" s="57" t="str">
        <f ca="1">OFFSET($Z$3,ROW()-StartRow-1-$AA191*PanelHeight+$AA191*WellsInPlate+(COLUMN()-9)*8,0,1,1)</f>
        <v xml:space="preserve"> </v>
      </c>
      <c r="N190" s="57" t="str">
        <f ca="1">OFFSET($Z$3,ROW()-StartRow-1-$AA191*PanelHeight+$AA191*WellsInPlate+(COLUMN()-9)*8,0,1,1)</f>
        <v xml:space="preserve"> </v>
      </c>
      <c r="O190" s="57" t="str">
        <f ca="1">OFFSET($Z$3,ROW()-StartRow-1-$AA191*PanelHeight+$AA191*WellsInPlate+(COLUMN()-9)*8,0,1,1)</f>
        <v xml:space="preserve"> </v>
      </c>
      <c r="P190" s="57" t="str">
        <f ca="1">OFFSET($Z$3,ROW()-StartRow-1-$AA191*PanelHeight+$AA191*WellsInPlate+(COLUMN()-9)*8,0,1,1)</f>
        <v xml:space="preserve"> </v>
      </c>
      <c r="Q190" s="57" t="str">
        <f ca="1">OFFSET($Z$3,ROW()-StartRow-1-$AA191*PanelHeight+$AA191*WellsInPlate+(COLUMN()-9)*8,0,1,1)</f>
        <v xml:space="preserve"> </v>
      </c>
      <c r="R190" s="57" t="str">
        <f ca="1">OFFSET($Z$3,ROW()-StartRow-1-$AA191*PanelHeight+$AA191*WellsInPlate+(COLUMN()-9)*8,0,1,1)</f>
        <v xml:space="preserve"> </v>
      </c>
      <c r="S190" s="57" t="str">
        <f ca="1">OFFSET($Z$3,ROW()-StartRow-1-$AA191*PanelHeight+$AA191*WellsInPlate+(COLUMN()-9)*8,0,1,1)</f>
        <v xml:space="preserve"> </v>
      </c>
      <c r="T190" s="57" t="str">
        <f t="shared" ca="1" si="30"/>
        <v>leave empty</v>
      </c>
      <c r="Z190" s="108" t="str">
        <f>IF(LEN(INDEX($1:$1048576,ROW(),4))&gt;0,INDEX($1:$1048576,ROW(),4)," ")</f>
        <v xml:space="preserve"> </v>
      </c>
      <c r="AA190" s="108">
        <f t="shared" si="27"/>
        <v>14</v>
      </c>
      <c r="AB190" s="108">
        <f ca="1">COUNTBLANK(OFFSET(INDEX($2:$1048576,2,4),AA190*WellsInPlate,0,WellsInPlate,1))</f>
        <v>86</v>
      </c>
      <c r="AC190" s="108">
        <f t="shared" ca="1" si="28"/>
        <v>0</v>
      </c>
      <c r="AE190" s="108" t="b">
        <f>IF(COUNTBLANK(D190)=0,A190)</f>
        <v>0</v>
      </c>
    </row>
    <row r="191" spans="1:31" ht="12.75" x14ac:dyDescent="0.2">
      <c r="A191" s="94" t="str">
        <f>IF(D191="","",CONCATENATE('Address and samples info'!$B$8," #",'Samples 96'!C191))</f>
        <v/>
      </c>
      <c r="B191" s="95" t="s">
        <v>5</v>
      </c>
      <c r="C191" s="150">
        <v>3</v>
      </c>
      <c r="D191" s="5"/>
      <c r="E191" s="98">
        <v>0.01</v>
      </c>
      <c r="F191" s="53"/>
      <c r="G191" s="59"/>
      <c r="H191" s="104" t="str">
        <f ca="1">IF(AC192=1,"E","")</f>
        <v/>
      </c>
      <c r="I191" s="57" t="str">
        <f ca="1">OFFSET($Z$3,ROW()-StartRow-1-$AA192*PanelHeight+$AA192*WellsInPlate+(COLUMN()-9)*8,0,1,1)</f>
        <v xml:space="preserve"> </v>
      </c>
      <c r="J191" s="57" t="str">
        <f ca="1">OFFSET($Z$3,ROW()-StartRow-1-$AA192*PanelHeight+$AA192*WellsInPlate+(COLUMN()-9)*8,0,1,1)</f>
        <v xml:space="preserve"> </v>
      </c>
      <c r="K191" s="57" t="str">
        <f ca="1">OFFSET($Z$3,ROW()-StartRow-1-$AA192*PanelHeight+$AA192*WellsInPlate+(COLUMN()-9)*8,0,1,1)</f>
        <v xml:space="preserve"> </v>
      </c>
      <c r="L191" s="57" t="str">
        <f ca="1">OFFSET($Z$3,ROW()-StartRow-1-$AA192*PanelHeight+$AA192*WellsInPlate+(COLUMN()-9)*8,0,1,1)</f>
        <v xml:space="preserve"> </v>
      </c>
      <c r="M191" s="57" t="str">
        <f ca="1">OFFSET($Z$3,ROW()-StartRow-1-$AA192*PanelHeight+$AA192*WellsInPlate+(COLUMN()-9)*8,0,1,1)</f>
        <v xml:space="preserve"> </v>
      </c>
      <c r="N191" s="57" t="str">
        <f ca="1">OFFSET($Z$3,ROW()-StartRow-1-$AA192*PanelHeight+$AA192*WellsInPlate+(COLUMN()-9)*8,0,1,1)</f>
        <v xml:space="preserve"> </v>
      </c>
      <c r="O191" s="57" t="str">
        <f ca="1">OFFSET($Z$3,ROW()-StartRow-1-$AA192*PanelHeight+$AA192*WellsInPlate+(COLUMN()-9)*8,0,1,1)</f>
        <v xml:space="preserve"> </v>
      </c>
      <c r="P191" s="57" t="str">
        <f ca="1">OFFSET($Z$3,ROW()-StartRow-1-$AA192*PanelHeight+$AA192*WellsInPlate+(COLUMN()-9)*8,0,1,1)</f>
        <v xml:space="preserve"> </v>
      </c>
      <c r="Q191" s="57" t="str">
        <f ca="1">OFFSET($Z$3,ROW()-StartRow-1-$AA192*PanelHeight+$AA192*WellsInPlate+(COLUMN()-9)*8,0,1,1)</f>
        <v xml:space="preserve"> </v>
      </c>
      <c r="R191" s="57" t="str">
        <f ca="1">OFFSET($Z$3,ROW()-StartRow-1-$AA192*PanelHeight+$AA192*WellsInPlate+(COLUMN()-9)*8,0,1,1)</f>
        <v xml:space="preserve"> </v>
      </c>
      <c r="S191" s="57" t="str">
        <f ca="1">OFFSET($Z$3,ROW()-StartRow-1-$AA192*PanelHeight+$AA192*WellsInPlate+(COLUMN()-9)*8,0,1,1)</f>
        <v xml:space="preserve"> </v>
      </c>
      <c r="T191" s="57" t="str">
        <f t="shared" ca="1" si="30"/>
        <v>leave empty</v>
      </c>
      <c r="Z191" s="108" t="str">
        <f>IF(LEN(INDEX($1:$1048576,ROW(),4))&gt;0,INDEX($1:$1048576,ROW(),4)," ")</f>
        <v xml:space="preserve"> </v>
      </c>
      <c r="AA191" s="108">
        <f t="shared" si="27"/>
        <v>14</v>
      </c>
      <c r="AB191" s="108">
        <f ca="1">COUNTBLANK(OFFSET(INDEX($2:$1048576,2,4),AA191*WellsInPlate,0,WellsInPlate,1))</f>
        <v>86</v>
      </c>
      <c r="AC191" s="108">
        <f t="shared" ca="1" si="28"/>
        <v>0</v>
      </c>
      <c r="AE191" s="108" t="b">
        <f>IF(COUNTBLANK(D191)=0,A191)</f>
        <v>0</v>
      </c>
    </row>
    <row r="192" spans="1:31" ht="12.75" x14ac:dyDescent="0.2">
      <c r="A192" s="94" t="str">
        <f>IF(D192="","",CONCATENATE('Address and samples info'!$B$8," #",'Samples 96'!C192))</f>
        <v/>
      </c>
      <c r="B192" s="95" t="s">
        <v>16</v>
      </c>
      <c r="C192" s="150">
        <v>3</v>
      </c>
      <c r="D192" s="5"/>
      <c r="E192" s="98">
        <v>0.01</v>
      </c>
      <c r="F192" s="53"/>
      <c r="G192" s="59"/>
      <c r="H192" s="104" t="str">
        <f ca="1">IF(AC193=1,"F","")</f>
        <v/>
      </c>
      <c r="I192" s="57" t="str">
        <f ca="1">OFFSET($Z$3,ROW()-StartRow-1-$AA193*PanelHeight+$AA193*WellsInPlate+(COLUMN()-9)*8,0,1,1)</f>
        <v xml:space="preserve"> </v>
      </c>
      <c r="J192" s="57" t="str">
        <f ca="1">OFFSET($Z$3,ROW()-StartRow-1-$AA193*PanelHeight+$AA193*WellsInPlate+(COLUMN()-9)*8,0,1,1)</f>
        <v xml:space="preserve"> </v>
      </c>
      <c r="K192" s="57" t="str">
        <f ca="1">OFFSET($Z$3,ROW()-StartRow-1-$AA193*PanelHeight+$AA193*WellsInPlate+(COLUMN()-9)*8,0,1,1)</f>
        <v xml:space="preserve"> </v>
      </c>
      <c r="L192" s="57" t="str">
        <f ca="1">OFFSET($Z$3,ROW()-StartRow-1-$AA193*PanelHeight+$AA193*WellsInPlate+(COLUMN()-9)*8,0,1,1)</f>
        <v xml:space="preserve"> </v>
      </c>
      <c r="M192" s="57" t="str">
        <f ca="1">OFFSET($Z$3,ROW()-StartRow-1-$AA193*PanelHeight+$AA193*WellsInPlate+(COLUMN()-9)*8,0,1,1)</f>
        <v xml:space="preserve"> </v>
      </c>
      <c r="N192" s="57" t="str">
        <f ca="1">OFFSET($Z$3,ROW()-StartRow-1-$AA193*PanelHeight+$AA193*WellsInPlate+(COLUMN()-9)*8,0,1,1)</f>
        <v xml:space="preserve"> </v>
      </c>
      <c r="O192" s="57" t="str">
        <f ca="1">OFFSET($Z$3,ROW()-StartRow-1-$AA193*PanelHeight+$AA193*WellsInPlate+(COLUMN()-9)*8,0,1,1)</f>
        <v xml:space="preserve"> </v>
      </c>
      <c r="P192" s="57" t="str">
        <f ca="1">OFFSET($Z$3,ROW()-StartRow-1-$AA193*PanelHeight+$AA193*WellsInPlate+(COLUMN()-9)*8,0,1,1)</f>
        <v xml:space="preserve"> </v>
      </c>
      <c r="Q192" s="57" t="str">
        <f ca="1">OFFSET($Z$3,ROW()-StartRow-1-$AA193*PanelHeight+$AA193*WellsInPlate+(COLUMN()-9)*8,0,1,1)</f>
        <v xml:space="preserve"> </v>
      </c>
      <c r="R192" s="57" t="str">
        <f ca="1">OFFSET($Z$3,ROW()-StartRow-1-$AA193*PanelHeight+$AA193*WellsInPlate+(COLUMN()-9)*8,0,1,1)</f>
        <v xml:space="preserve"> </v>
      </c>
      <c r="S192" s="57" t="str">
        <f ca="1">OFFSET($Z$3,ROW()-StartRow-1-$AA193*PanelHeight+$AA193*WellsInPlate+(COLUMN()-9)*8,0,1,1)</f>
        <v xml:space="preserve"> </v>
      </c>
      <c r="T192" s="57" t="str">
        <f t="shared" ca="1" si="30"/>
        <v>leave empty</v>
      </c>
      <c r="Z192" s="108" t="str">
        <f>IF(LEN(INDEX($1:$1048576,ROW(),4))&gt;0,INDEX($1:$1048576,ROW(),4)," ")</f>
        <v xml:space="preserve"> </v>
      </c>
      <c r="AA192" s="108">
        <f t="shared" si="27"/>
        <v>14</v>
      </c>
      <c r="AB192" s="108">
        <f ca="1">COUNTBLANK(OFFSET(INDEX($2:$1048576,2,4),AA192*WellsInPlate,0,WellsInPlate,1))</f>
        <v>86</v>
      </c>
      <c r="AC192" s="108">
        <f t="shared" ca="1" si="28"/>
        <v>0</v>
      </c>
      <c r="AE192" s="108" t="b">
        <f>IF(COUNTBLANK(D192)=0,A192)</f>
        <v>0</v>
      </c>
    </row>
    <row r="193" spans="1:31" ht="12.75" x14ac:dyDescent="0.2">
      <c r="A193" s="94" t="str">
        <f>IF(D193="","",CONCATENATE('Address and samples info'!$B$8," #",'Samples 96'!C193))</f>
        <v/>
      </c>
      <c r="B193" s="95" t="s">
        <v>27</v>
      </c>
      <c r="C193" s="150">
        <v>3</v>
      </c>
      <c r="D193" s="5"/>
      <c r="E193" s="98">
        <v>0.01</v>
      </c>
      <c r="F193" s="53"/>
      <c r="G193" s="59"/>
      <c r="H193" s="104" t="str">
        <f ca="1">IF(AC194=1,"G","")</f>
        <v/>
      </c>
      <c r="I193" s="57" t="str">
        <f ca="1">OFFSET($Z$3,ROW()-StartRow-1-$AA194*PanelHeight+$AA194*WellsInPlate+(COLUMN()-9)*8,0,1,1)</f>
        <v xml:space="preserve"> </v>
      </c>
      <c r="J193" s="57" t="str">
        <f ca="1">OFFSET($Z$3,ROW()-StartRow-1-$AA194*PanelHeight+$AA194*WellsInPlate+(COLUMN()-9)*8,0,1,1)</f>
        <v xml:space="preserve"> </v>
      </c>
      <c r="K193" s="57" t="str">
        <f ca="1">OFFSET($Z$3,ROW()-StartRow-1-$AA194*PanelHeight+$AA194*WellsInPlate+(COLUMN()-9)*8,0,1,1)</f>
        <v xml:space="preserve"> </v>
      </c>
      <c r="L193" s="57" t="str">
        <f ca="1">OFFSET($Z$3,ROW()-StartRow-1-$AA194*PanelHeight+$AA194*WellsInPlate+(COLUMN()-9)*8,0,1,1)</f>
        <v xml:space="preserve"> </v>
      </c>
      <c r="M193" s="57" t="str">
        <f ca="1">OFFSET($Z$3,ROW()-StartRow-1-$AA194*PanelHeight+$AA194*WellsInPlate+(COLUMN()-9)*8,0,1,1)</f>
        <v xml:space="preserve"> </v>
      </c>
      <c r="N193" s="57" t="str">
        <f ca="1">OFFSET($Z$3,ROW()-StartRow-1-$AA194*PanelHeight+$AA194*WellsInPlate+(COLUMN()-9)*8,0,1,1)</f>
        <v xml:space="preserve"> </v>
      </c>
      <c r="O193" s="57" t="str">
        <f ca="1">OFFSET($Z$3,ROW()-StartRow-1-$AA194*PanelHeight+$AA194*WellsInPlate+(COLUMN()-9)*8,0,1,1)</f>
        <v xml:space="preserve"> </v>
      </c>
      <c r="P193" s="57" t="str">
        <f ca="1">OFFSET($Z$3,ROW()-StartRow-1-$AA194*PanelHeight+$AA194*WellsInPlate+(COLUMN()-9)*8,0,1,1)</f>
        <v xml:space="preserve"> </v>
      </c>
      <c r="Q193" s="57" t="str">
        <f ca="1">OFFSET($Z$3,ROW()-StartRow-1-$AA194*PanelHeight+$AA194*WellsInPlate+(COLUMN()-9)*8,0,1,1)</f>
        <v xml:space="preserve"> </v>
      </c>
      <c r="R193" s="57" t="str">
        <f ca="1">OFFSET($Z$3,ROW()-StartRow-1-$AA194*PanelHeight+$AA194*WellsInPlate+(COLUMN()-9)*8,0,1,1)</f>
        <v xml:space="preserve"> </v>
      </c>
      <c r="S193" s="57" t="str">
        <f ca="1">IF(S192="","","leave empty")</f>
        <v>leave empty</v>
      </c>
      <c r="T193" s="57" t="str">
        <f t="shared" ca="1" si="30"/>
        <v>leave empty</v>
      </c>
      <c r="Z193" s="108" t="str">
        <f>IF(LEN(INDEX($1:$1048576,ROW(),4))&gt;0,INDEX($1:$1048576,ROW(),4)," ")</f>
        <v xml:space="preserve"> </v>
      </c>
      <c r="AA193" s="108">
        <f t="shared" si="27"/>
        <v>14</v>
      </c>
      <c r="AB193" s="108">
        <f ca="1">COUNTBLANK(OFFSET(INDEX($2:$1048576,2,4),AA193*WellsInPlate,0,WellsInPlate,1))</f>
        <v>86</v>
      </c>
      <c r="AC193" s="108">
        <f t="shared" ca="1" si="28"/>
        <v>0</v>
      </c>
      <c r="AE193" s="108" t="b">
        <f>IF(COUNTBLANK(D193)=0,A193)</f>
        <v>0</v>
      </c>
    </row>
    <row r="194" spans="1:31" ht="12.75" x14ac:dyDescent="0.2">
      <c r="A194" s="94" t="str">
        <f>IF(D194="","",CONCATENATE('Address and samples info'!$B$8," #",'Samples 96'!C194))</f>
        <v/>
      </c>
      <c r="B194" s="95" t="s">
        <v>38</v>
      </c>
      <c r="C194" s="150">
        <v>3</v>
      </c>
      <c r="D194" s="5"/>
      <c r="E194" s="98">
        <v>0.01</v>
      </c>
      <c r="F194" s="53"/>
      <c r="G194" s="59"/>
      <c r="H194" s="104" t="str">
        <f ca="1">IF(AC195=1,"H","")</f>
        <v/>
      </c>
      <c r="I194" s="57" t="str">
        <f ca="1">OFFSET($Z$3,ROW()-StartRow-1-$AA195*PanelHeight+$AA195*WellsInPlate+(COLUMN()-9)*8,0,1,1)</f>
        <v xml:space="preserve"> </v>
      </c>
      <c r="J194" s="57" t="str">
        <f ca="1">OFFSET($Z$3,ROW()-StartRow-1-$AA195*PanelHeight+$AA195*WellsInPlate+(COLUMN()-9)*8,0,1,1)</f>
        <v xml:space="preserve"> </v>
      </c>
      <c r="K194" s="57" t="str">
        <f ca="1">OFFSET($Z$3,ROW()-StartRow-1-$AA195*PanelHeight+$AA195*WellsInPlate+(COLUMN()-9)*8,0,1,1)</f>
        <v xml:space="preserve"> </v>
      </c>
      <c r="L194" s="57" t="str">
        <f ca="1">OFFSET($Z$3,ROW()-StartRow-1-$AA195*PanelHeight+$AA195*WellsInPlate+(COLUMN()-9)*8,0,1,1)</f>
        <v xml:space="preserve"> </v>
      </c>
      <c r="M194" s="57" t="str">
        <f ca="1">OFFSET($Z$3,ROW()-StartRow-1-$AA195*PanelHeight+$AA195*WellsInPlate+(COLUMN()-9)*8,0,1,1)</f>
        <v xml:space="preserve"> </v>
      </c>
      <c r="N194" s="57" t="str">
        <f ca="1">OFFSET($Z$3,ROW()-StartRow-1-$AA195*PanelHeight+$AA195*WellsInPlate+(COLUMN()-9)*8,0,1,1)</f>
        <v xml:space="preserve"> </v>
      </c>
      <c r="O194" s="57" t="str">
        <f ca="1">OFFSET($Z$3,ROW()-StartRow-1-$AA195*PanelHeight+$AA195*WellsInPlate+(COLUMN()-9)*8,0,1,1)</f>
        <v xml:space="preserve"> </v>
      </c>
      <c r="P194" s="57" t="str">
        <f ca="1">OFFSET($Z$3,ROW()-StartRow-1-$AA195*PanelHeight+$AA195*WellsInPlate+(COLUMN()-9)*8,0,1,1)</f>
        <v xml:space="preserve"> </v>
      </c>
      <c r="Q194" s="57" t="str">
        <f ca="1">OFFSET($Z$3,ROW()-StartRow-1-$AA195*PanelHeight+$AA195*WellsInPlate+(COLUMN()-9)*8,0,1,1)</f>
        <v xml:space="preserve"> </v>
      </c>
      <c r="R194" s="57" t="str">
        <f ca="1">OFFSET($Z$3,ROW()-StartRow-1-$AA195*PanelHeight+$AA195*WellsInPlate+(COLUMN()-9)*8,0,1,1)</f>
        <v xml:space="preserve"> </v>
      </c>
      <c r="S194" s="57" t="str">
        <f ca="1">IF(S193="","","leave empty")</f>
        <v>leave empty</v>
      </c>
      <c r="T194" s="57" t="str">
        <f t="shared" ca="1" si="30"/>
        <v>leave empty</v>
      </c>
      <c r="Z194" s="108" t="str">
        <f>IF(LEN(INDEX($1:$1048576,ROW(),4))&gt;0,INDEX($1:$1048576,ROW(),4)," ")</f>
        <v xml:space="preserve"> </v>
      </c>
      <c r="AA194" s="108">
        <f t="shared" si="27"/>
        <v>14</v>
      </c>
      <c r="AB194" s="108">
        <f ca="1">COUNTBLANK(OFFSET(INDEX($2:$1048576,2,4),AA194*WellsInPlate,0,WellsInPlate,1))</f>
        <v>86</v>
      </c>
      <c r="AC194" s="108">
        <f t="shared" ca="1" si="28"/>
        <v>0</v>
      </c>
      <c r="AE194" s="108" t="b">
        <f>IF(COUNTBLANK(D194)=0,A194)</f>
        <v>0</v>
      </c>
    </row>
    <row r="195" spans="1:31" ht="12.75" x14ac:dyDescent="0.2">
      <c r="A195" s="94" t="str">
        <f>IF(D195="","",CONCATENATE('Address and samples info'!$B$8," #",'Samples 96'!C195))</f>
        <v/>
      </c>
      <c r="B195" s="95" t="s">
        <v>49</v>
      </c>
      <c r="C195" s="150">
        <v>3</v>
      </c>
      <c r="D195" s="5"/>
      <c r="E195" s="98">
        <v>0.01</v>
      </c>
      <c r="F195" s="53"/>
      <c r="G195" s="59"/>
      <c r="Z195" s="108" t="str">
        <f>IF(LEN(INDEX($1:$1048576,ROW(),4))&gt;0,INDEX($1:$1048576,ROW(),4)," ")</f>
        <v xml:space="preserve"> </v>
      </c>
      <c r="AA195" s="108">
        <f t="shared" si="27"/>
        <v>14</v>
      </c>
      <c r="AB195" s="108">
        <f ca="1">COUNTBLANK(OFFSET(INDEX($2:$1048576,2,4),AA195*WellsInPlate,0,WellsInPlate,1))</f>
        <v>86</v>
      </c>
      <c r="AC195" s="108">
        <f t="shared" ca="1" si="28"/>
        <v>0</v>
      </c>
      <c r="AE195" s="108" t="b">
        <f>IF(COUNTBLANK(D195)=0,A195)</f>
        <v>0</v>
      </c>
    </row>
    <row r="196" spans="1:31" ht="12.75" x14ac:dyDescent="0.2">
      <c r="A196" s="94" t="str">
        <f>IF(D196="","",CONCATENATE('Address and samples info'!$B$8," #",'Samples 96'!C196))</f>
        <v/>
      </c>
      <c r="B196" s="95" t="s">
        <v>60</v>
      </c>
      <c r="C196" s="150">
        <v>3</v>
      </c>
      <c r="D196" s="5"/>
      <c r="E196" s="98">
        <v>0.01</v>
      </c>
      <c r="F196" s="53"/>
      <c r="G196" s="59"/>
      <c r="Z196" s="108" t="str">
        <f>IF(LEN(INDEX($1:$1048576,ROW(),4))&gt;0,INDEX($1:$1048576,ROW(),4)," ")</f>
        <v xml:space="preserve"> </v>
      </c>
      <c r="AA196" s="108">
        <f t="shared" si="27"/>
        <v>14</v>
      </c>
      <c r="AB196" s="108">
        <f ca="1">COUNTBLANK(OFFSET(INDEX($2:$1048576,2,4),AA196*WellsInPlate,0,WellsInPlate,1))</f>
        <v>86</v>
      </c>
      <c r="AC196" s="108">
        <f t="shared" ca="1" si="28"/>
        <v>0</v>
      </c>
      <c r="AE196" s="108" t="b">
        <f>IF(COUNTBLANK(D196)=0,A196)</f>
        <v>0</v>
      </c>
    </row>
    <row r="197" spans="1:31" ht="12.75" x14ac:dyDescent="0.2">
      <c r="A197" s="94" t="str">
        <f>IF(D197="","",CONCATENATE('Address and samples info'!$B$8," #",'Samples 96'!C197))</f>
        <v/>
      </c>
      <c r="B197" s="95" t="s">
        <v>71</v>
      </c>
      <c r="C197" s="150">
        <v>3</v>
      </c>
      <c r="D197" s="5"/>
      <c r="E197" s="98">
        <v>0.01</v>
      </c>
      <c r="F197" s="53"/>
      <c r="G197" s="59"/>
      <c r="Z197" s="108" t="str">
        <f>IF(LEN(INDEX($1:$1048576,ROW(),4))&gt;0,INDEX($1:$1048576,ROW(),4)," ")</f>
        <v xml:space="preserve"> </v>
      </c>
      <c r="AA197" s="108">
        <f t="shared" ref="AA197" si="31">CEILING((ROW()-StartRow+1)/PanelHeight,1)-1</f>
        <v>14</v>
      </c>
      <c r="AB197" s="108">
        <f ca="1">COUNTBLANK(OFFSET(INDEX($2:$1048576,2,4),AA197*WellsInPlate,0,WellsInPlate,1))</f>
        <v>86</v>
      </c>
      <c r="AC197" s="108">
        <f t="shared" ref="AC197" ca="1" si="32">IF(AB197=WellsInPlate,0,1)</f>
        <v>0</v>
      </c>
      <c r="AE197" s="108" t="b">
        <f>IF(COUNTBLANK(D197)=0,A197)</f>
        <v>0</v>
      </c>
    </row>
    <row r="198" spans="1:31" ht="12.75" x14ac:dyDescent="0.2">
      <c r="A198" s="94" t="str">
        <f>IF(D198="","",CONCATENATE('Address and samples info'!$B$8," #",'Samples 96'!C198))</f>
        <v/>
      </c>
      <c r="B198" s="95" t="s">
        <v>81</v>
      </c>
      <c r="C198" s="150">
        <v>3</v>
      </c>
      <c r="D198" s="5"/>
      <c r="E198" s="98">
        <v>0.01</v>
      </c>
      <c r="F198" s="53"/>
      <c r="G198" s="59"/>
      <c r="I198" s="55" t="str">
        <f ca="1">IF(AC200=1,"Plate "&amp;TEXT(AA200+1,"0"),"")</f>
        <v/>
      </c>
      <c r="Z198" s="108" t="str">
        <f>IF(LEN(INDEX($1:$1048576,ROW(),4))&gt;0,INDEX($1:$1048576,ROW(),4)," ")</f>
        <v xml:space="preserve"> </v>
      </c>
      <c r="AA198" s="108">
        <f t="shared" ref="AA198:AA229" si="33">CEILING((ROW()-StartRow+1)/PanelHeight,1)-1</f>
        <v>14</v>
      </c>
      <c r="AB198" s="108">
        <f ca="1">COUNTBLANK(OFFSET(INDEX($2:$1048576,2,4),AA198*WellsInPlate,0,WellsInPlate,1))</f>
        <v>86</v>
      </c>
      <c r="AC198" s="108">
        <f t="shared" ref="AC198:AC229" ca="1" si="34">IF(AB198=WellsInPlate,0,1)</f>
        <v>0</v>
      </c>
      <c r="AE198" s="108" t="b">
        <f>IF(COUNTBLANK(D198)=0,A198)</f>
        <v>0</v>
      </c>
    </row>
    <row r="199" spans="1:31" ht="12.75" x14ac:dyDescent="0.2">
      <c r="A199" s="94" t="str">
        <f>IF(D199="","",CONCATENATE('Address and samples info'!$B$8," #",'Samples 96'!C199))</f>
        <v/>
      </c>
      <c r="B199" s="95" t="s">
        <v>6</v>
      </c>
      <c r="C199" s="150">
        <v>3</v>
      </c>
      <c r="D199" s="5"/>
      <c r="E199" s="98">
        <v>0.01</v>
      </c>
      <c r="F199" s="53"/>
      <c r="G199" s="59"/>
      <c r="H199" s="106"/>
      <c r="I199" s="56" t="str">
        <f ca="1">IF($AC200=1,"1","")</f>
        <v/>
      </c>
      <c r="J199" s="56" t="str">
        <f ca="1">IF($AC200=1,"2","")</f>
        <v/>
      </c>
      <c r="K199" s="56" t="str">
        <f ca="1">IF($AC200=1,"3","")</f>
        <v/>
      </c>
      <c r="L199" s="56" t="str">
        <f ca="1">IF($AC200=1,"4","")</f>
        <v/>
      </c>
      <c r="M199" s="56" t="str">
        <f ca="1">IF($AC200=1,"5","")</f>
        <v/>
      </c>
      <c r="N199" s="56" t="str">
        <f ca="1">IF($AC200=1,"6","")</f>
        <v/>
      </c>
      <c r="O199" s="56" t="str">
        <f ca="1">IF($AC200=1,"7","")</f>
        <v/>
      </c>
      <c r="P199" s="56" t="str">
        <f ca="1">IF($AC200=1,"8","")</f>
        <v/>
      </c>
      <c r="Q199" s="56" t="str">
        <f ca="1">IF($AC200=1,"9","")</f>
        <v/>
      </c>
      <c r="R199" s="56" t="str">
        <f ca="1">IF($AC200=1,"10","")</f>
        <v/>
      </c>
      <c r="S199" s="56" t="str">
        <f ca="1">IF($AC200=1,"11","")</f>
        <v/>
      </c>
      <c r="T199" s="56" t="str">
        <f ca="1">IF($AC200=1,"12","")</f>
        <v/>
      </c>
      <c r="Z199" s="108" t="str">
        <f>IF(LEN(INDEX($1:$1048576,ROW(),4))&gt;0,INDEX($1:$1048576,ROW(),4)," ")</f>
        <v xml:space="preserve"> </v>
      </c>
      <c r="AA199" s="108">
        <f t="shared" si="33"/>
        <v>15</v>
      </c>
      <c r="AB199" s="108">
        <f ca="1">COUNTBLANK(OFFSET(INDEX($2:$1048576,2,4),AA199*WellsInPlate,0,WellsInPlate,1))</f>
        <v>86</v>
      </c>
      <c r="AC199" s="108">
        <f t="shared" ca="1" si="34"/>
        <v>0</v>
      </c>
      <c r="AE199" s="108" t="b">
        <f>IF(COUNTBLANK(D199)=0,A199)</f>
        <v>0</v>
      </c>
    </row>
    <row r="200" spans="1:31" ht="12.75" x14ac:dyDescent="0.2">
      <c r="A200" s="94" t="str">
        <f>IF(D200="","",CONCATENATE('Address and samples info'!$B$8," #",'Samples 96'!C200))</f>
        <v/>
      </c>
      <c r="B200" s="95" t="s">
        <v>17</v>
      </c>
      <c r="C200" s="150">
        <v>3</v>
      </c>
      <c r="D200" s="5"/>
      <c r="E200" s="98">
        <v>0.01</v>
      </c>
      <c r="F200" s="53"/>
      <c r="G200" s="59"/>
      <c r="H200" s="104" t="str">
        <f ca="1">IF(AC201=1,"A","")</f>
        <v/>
      </c>
      <c r="I200" s="57" t="str">
        <f ca="1">OFFSET($Z$3,ROW()-StartRow-1-$AA201*PanelHeight+$AA201*WellsInPlate+(COLUMN()-9)*8,0,1,1)</f>
        <v xml:space="preserve"> </v>
      </c>
      <c r="J200" s="57" t="str">
        <f ca="1">OFFSET($Z$3,ROW()-StartRow-1-$AA201*PanelHeight+$AA201*WellsInPlate+(COLUMN()-9)*8,0,1,1)</f>
        <v xml:space="preserve"> </v>
      </c>
      <c r="K200" s="57" t="str">
        <f ca="1">OFFSET($Z$3,ROW()-StartRow-1-$AA201*PanelHeight+$AA201*WellsInPlate+(COLUMN()-9)*8,0,1,1)</f>
        <v xml:space="preserve"> </v>
      </c>
      <c r="L200" s="57" t="str">
        <f ca="1">OFFSET($Z$3,ROW()-StartRow-1-$AA201*PanelHeight+$AA201*WellsInPlate+(COLUMN()-9)*8,0,1,1)</f>
        <v xml:space="preserve"> </v>
      </c>
      <c r="M200" s="57" t="str">
        <f ca="1">OFFSET($Z$3,ROW()-StartRow-1-$AA201*PanelHeight+$AA201*WellsInPlate+(COLUMN()-9)*8,0,1,1)</f>
        <v xml:space="preserve"> </v>
      </c>
      <c r="N200" s="57" t="str">
        <f ca="1">OFFSET($Z$3,ROW()-StartRow-1-$AA201*PanelHeight+$AA201*WellsInPlate+(COLUMN()-9)*8,0,1,1)</f>
        <v xml:space="preserve"> </v>
      </c>
      <c r="O200" s="57" t="str">
        <f ca="1">OFFSET($Z$3,ROW()-StartRow-1-$AA201*PanelHeight+$AA201*WellsInPlate+(COLUMN()-9)*8,0,1,1)</f>
        <v xml:space="preserve"> </v>
      </c>
      <c r="P200" s="57" t="str">
        <f ca="1">OFFSET($Z$3,ROW()-StartRow-1-$AA201*PanelHeight+$AA201*WellsInPlate+(COLUMN()-9)*8,0,1,1)</f>
        <v xml:space="preserve"> </v>
      </c>
      <c r="Q200" s="57" t="str">
        <f ca="1">OFFSET($Z$3,ROW()-StartRow-1-$AA201*PanelHeight+$AA201*WellsInPlate+(COLUMN()-9)*8,0,1,1)</f>
        <v xml:space="preserve"> </v>
      </c>
      <c r="R200" s="57" t="str">
        <f ca="1">OFFSET($Z$3,ROW()-StartRow-1-$AA201*PanelHeight+$AA201*WellsInPlate+(COLUMN()-9)*8,0,1,1)</f>
        <v xml:space="preserve"> </v>
      </c>
      <c r="S200" s="57" t="str">
        <f ca="1">OFFSET($Z$3,ROW()-StartRow-1-$AA201*PanelHeight+$AA201*WellsInPlate+(COLUMN()-9)*8,0,1,1)</f>
        <v xml:space="preserve"> </v>
      </c>
      <c r="T200" s="58" t="str">
        <f ca="1">IF(COUNTIF(I200:S207," ")&lt;88,"leave empty","")</f>
        <v>leave empty</v>
      </c>
      <c r="Z200" s="108" t="str">
        <f>IF(LEN(INDEX($1:$1048576,ROW(),4))&gt;0,INDEX($1:$1048576,ROW(),4)," ")</f>
        <v xml:space="preserve"> </v>
      </c>
      <c r="AA200" s="108">
        <f t="shared" si="33"/>
        <v>15</v>
      </c>
      <c r="AB200" s="108">
        <f ca="1">COUNTBLANK(OFFSET(INDEX($2:$1048576,2,4),AA200*WellsInPlate,0,WellsInPlate,1))</f>
        <v>86</v>
      </c>
      <c r="AC200" s="108">
        <f t="shared" ca="1" si="34"/>
        <v>0</v>
      </c>
      <c r="AE200" s="108" t="b">
        <f>IF(COUNTBLANK(D200)=0,A200)</f>
        <v>0</v>
      </c>
    </row>
    <row r="201" spans="1:31" ht="12.75" x14ac:dyDescent="0.2">
      <c r="A201" s="94" t="str">
        <f>IF(D201="","",CONCATENATE('Address and samples info'!$B$8," #",'Samples 96'!C201))</f>
        <v/>
      </c>
      <c r="B201" s="95" t="s">
        <v>28</v>
      </c>
      <c r="C201" s="150">
        <v>3</v>
      </c>
      <c r="D201" s="5"/>
      <c r="E201" s="98">
        <v>0.01</v>
      </c>
      <c r="F201" s="53"/>
      <c r="G201" s="59"/>
      <c r="H201" s="104" t="str">
        <f ca="1">IF(AC202=1,"B","")</f>
        <v/>
      </c>
      <c r="I201" s="57" t="str">
        <f ca="1">OFFSET($Z$3,ROW()-StartRow-1-$AA202*PanelHeight+$AA202*WellsInPlate+(COLUMN()-9)*8,0,1,1)</f>
        <v xml:space="preserve"> </v>
      </c>
      <c r="J201" s="57" t="str">
        <f ca="1">OFFSET($Z$3,ROW()-StartRow-1-$AA202*PanelHeight+$AA202*WellsInPlate+(COLUMN()-9)*8,0,1,1)</f>
        <v xml:space="preserve"> </v>
      </c>
      <c r="K201" s="57" t="str">
        <f ca="1">OFFSET($Z$3,ROW()-StartRow-1-$AA202*PanelHeight+$AA202*WellsInPlate+(COLUMN()-9)*8,0,1,1)</f>
        <v xml:space="preserve"> </v>
      </c>
      <c r="L201" s="57" t="str">
        <f ca="1">OFFSET($Z$3,ROW()-StartRow-1-$AA202*PanelHeight+$AA202*WellsInPlate+(COLUMN()-9)*8,0,1,1)</f>
        <v xml:space="preserve"> </v>
      </c>
      <c r="M201" s="57" t="str">
        <f ca="1">OFFSET($Z$3,ROW()-StartRow-1-$AA202*PanelHeight+$AA202*WellsInPlate+(COLUMN()-9)*8,0,1,1)</f>
        <v xml:space="preserve"> </v>
      </c>
      <c r="N201" s="57" t="str">
        <f ca="1">OFFSET($Z$3,ROW()-StartRow-1-$AA202*PanelHeight+$AA202*WellsInPlate+(COLUMN()-9)*8,0,1,1)</f>
        <v xml:space="preserve"> </v>
      </c>
      <c r="O201" s="57" t="str">
        <f ca="1">OFFSET($Z$3,ROW()-StartRow-1-$AA202*PanelHeight+$AA202*WellsInPlate+(COLUMN()-9)*8,0,1,1)</f>
        <v xml:space="preserve"> </v>
      </c>
      <c r="P201" s="57" t="str">
        <f ca="1">OFFSET($Z$3,ROW()-StartRow-1-$AA202*PanelHeight+$AA202*WellsInPlate+(COLUMN()-9)*8,0,1,1)</f>
        <v xml:space="preserve"> </v>
      </c>
      <c r="Q201" s="57" t="str">
        <f ca="1">OFFSET($Z$3,ROW()-StartRow-1-$AA202*PanelHeight+$AA202*WellsInPlate+(COLUMN()-9)*8,0,1,1)</f>
        <v xml:space="preserve"> </v>
      </c>
      <c r="R201" s="57" t="str">
        <f ca="1">OFFSET($Z$3,ROW()-StartRow-1-$AA202*PanelHeight+$AA202*WellsInPlate+(COLUMN()-9)*8,0,1,1)</f>
        <v xml:space="preserve"> </v>
      </c>
      <c r="S201" s="57" t="str">
        <f ca="1">OFFSET($Z$3,ROW()-StartRow-1-$AA202*PanelHeight+$AA202*WellsInPlate+(COLUMN()-9)*8,0,1,1)</f>
        <v xml:space="preserve"> </v>
      </c>
      <c r="T201" s="57" t="str">
        <f ca="1">IF(T200="","","leave empty")</f>
        <v>leave empty</v>
      </c>
      <c r="Z201" s="108" t="str">
        <f>IF(LEN(INDEX($1:$1048576,ROW(),4))&gt;0,INDEX($1:$1048576,ROW(),4)," ")</f>
        <v xml:space="preserve"> </v>
      </c>
      <c r="AA201" s="108">
        <f t="shared" si="33"/>
        <v>15</v>
      </c>
      <c r="AB201" s="108">
        <f ca="1">COUNTBLANK(OFFSET(INDEX($2:$1048576,2,4),AA201*WellsInPlate,0,WellsInPlate,1))</f>
        <v>86</v>
      </c>
      <c r="AC201" s="108">
        <f t="shared" ca="1" si="34"/>
        <v>0</v>
      </c>
      <c r="AE201" s="108" t="b">
        <f>IF(COUNTBLANK(D201)=0,A201)</f>
        <v>0</v>
      </c>
    </row>
    <row r="202" spans="1:31" ht="12.75" x14ac:dyDescent="0.2">
      <c r="A202" s="94" t="str">
        <f>IF(D202="","",CONCATENATE('Address and samples info'!$B$8," #",'Samples 96'!C202))</f>
        <v/>
      </c>
      <c r="B202" s="95" t="s">
        <v>39</v>
      </c>
      <c r="C202" s="150">
        <v>3</v>
      </c>
      <c r="D202" s="5"/>
      <c r="E202" s="98">
        <v>0.01</v>
      </c>
      <c r="F202" s="53"/>
      <c r="G202" s="59"/>
      <c r="H202" s="104" t="str">
        <f ca="1">IF(AC203=1,"C","")</f>
        <v/>
      </c>
      <c r="I202" s="57" t="str">
        <f ca="1">OFFSET($Z$3,ROW()-StartRow-1-$AA203*PanelHeight+$AA203*WellsInPlate+(COLUMN()-9)*8,0,1,1)</f>
        <v xml:space="preserve"> </v>
      </c>
      <c r="J202" s="57" t="str">
        <f ca="1">OFFSET($Z$3,ROW()-StartRow-1-$AA203*PanelHeight+$AA203*WellsInPlate+(COLUMN()-9)*8,0,1,1)</f>
        <v xml:space="preserve"> </v>
      </c>
      <c r="K202" s="57" t="str">
        <f ca="1">OFFSET($Z$3,ROW()-StartRow-1-$AA203*PanelHeight+$AA203*WellsInPlate+(COLUMN()-9)*8,0,1,1)</f>
        <v xml:space="preserve"> </v>
      </c>
      <c r="L202" s="57" t="str">
        <f ca="1">OFFSET($Z$3,ROW()-StartRow-1-$AA203*PanelHeight+$AA203*WellsInPlate+(COLUMN()-9)*8,0,1,1)</f>
        <v xml:space="preserve"> </v>
      </c>
      <c r="M202" s="57" t="str">
        <f ca="1">OFFSET($Z$3,ROW()-StartRow-1-$AA203*PanelHeight+$AA203*WellsInPlate+(COLUMN()-9)*8,0,1,1)</f>
        <v xml:space="preserve"> </v>
      </c>
      <c r="N202" s="57" t="str">
        <f ca="1">OFFSET($Z$3,ROW()-StartRow-1-$AA203*PanelHeight+$AA203*WellsInPlate+(COLUMN()-9)*8,0,1,1)</f>
        <v xml:space="preserve"> </v>
      </c>
      <c r="O202" s="57" t="str">
        <f ca="1">OFFSET($Z$3,ROW()-StartRow-1-$AA203*PanelHeight+$AA203*WellsInPlate+(COLUMN()-9)*8,0,1,1)</f>
        <v xml:space="preserve"> </v>
      </c>
      <c r="P202" s="57" t="str">
        <f ca="1">OFFSET($Z$3,ROW()-StartRow-1-$AA203*PanelHeight+$AA203*WellsInPlate+(COLUMN()-9)*8,0,1,1)</f>
        <v xml:space="preserve"> </v>
      </c>
      <c r="Q202" s="57" t="str">
        <f ca="1">OFFSET($Z$3,ROW()-StartRow-1-$AA203*PanelHeight+$AA203*WellsInPlate+(COLUMN()-9)*8,0,1,1)</f>
        <v xml:space="preserve"> </v>
      </c>
      <c r="R202" s="57" t="str">
        <f ca="1">OFFSET($Z$3,ROW()-StartRow-1-$AA203*PanelHeight+$AA203*WellsInPlate+(COLUMN()-9)*8,0,1,1)</f>
        <v xml:space="preserve"> </v>
      </c>
      <c r="S202" s="57" t="str">
        <f ca="1">OFFSET($Z$3,ROW()-StartRow-1-$AA203*PanelHeight+$AA203*WellsInPlate+(COLUMN()-9)*8,0,1,1)</f>
        <v xml:space="preserve"> </v>
      </c>
      <c r="T202" s="57" t="str">
        <f t="shared" ref="T202:T207" ca="1" si="35">IF(T201="","","leave empty")</f>
        <v>leave empty</v>
      </c>
      <c r="Z202" s="108" t="str">
        <f>IF(LEN(INDEX($1:$1048576,ROW(),4))&gt;0,INDEX($1:$1048576,ROW(),4)," ")</f>
        <v xml:space="preserve"> </v>
      </c>
      <c r="AA202" s="108">
        <f t="shared" si="33"/>
        <v>15</v>
      </c>
      <c r="AB202" s="108">
        <f ca="1">COUNTBLANK(OFFSET(INDEX($2:$1048576,2,4),AA202*WellsInPlate,0,WellsInPlate,1))</f>
        <v>86</v>
      </c>
      <c r="AC202" s="108">
        <f t="shared" ca="1" si="34"/>
        <v>0</v>
      </c>
      <c r="AE202" s="108" t="b">
        <f>IF(COUNTBLANK(D202)=0,A202)</f>
        <v>0</v>
      </c>
    </row>
    <row r="203" spans="1:31" ht="12.75" x14ac:dyDescent="0.2">
      <c r="A203" s="94" t="str">
        <f>IF(D203="","",CONCATENATE('Address and samples info'!$B$8," #",'Samples 96'!C203))</f>
        <v/>
      </c>
      <c r="B203" s="95" t="s">
        <v>50</v>
      </c>
      <c r="C203" s="150">
        <v>3</v>
      </c>
      <c r="D203" s="5"/>
      <c r="E203" s="98">
        <v>0.01</v>
      </c>
      <c r="F203" s="53"/>
      <c r="G203" s="59"/>
      <c r="H203" s="104" t="str">
        <f ca="1">IF(AC204=1,"D","")</f>
        <v/>
      </c>
      <c r="I203" s="57" t="str">
        <f ca="1">OFFSET($Z$3,ROW()-StartRow-1-$AA204*PanelHeight+$AA204*WellsInPlate+(COLUMN()-9)*8,0,1,1)</f>
        <v xml:space="preserve"> </v>
      </c>
      <c r="J203" s="57" t="str">
        <f ca="1">OFFSET($Z$3,ROW()-StartRow-1-$AA204*PanelHeight+$AA204*WellsInPlate+(COLUMN()-9)*8,0,1,1)</f>
        <v xml:space="preserve"> </v>
      </c>
      <c r="K203" s="57" t="str">
        <f ca="1">OFFSET($Z$3,ROW()-StartRow-1-$AA204*PanelHeight+$AA204*WellsInPlate+(COLUMN()-9)*8,0,1,1)</f>
        <v xml:space="preserve"> </v>
      </c>
      <c r="L203" s="57" t="str">
        <f ca="1">OFFSET($Z$3,ROW()-StartRow-1-$AA204*PanelHeight+$AA204*WellsInPlate+(COLUMN()-9)*8,0,1,1)</f>
        <v xml:space="preserve"> </v>
      </c>
      <c r="M203" s="57" t="str">
        <f ca="1">OFFSET($Z$3,ROW()-StartRow-1-$AA204*PanelHeight+$AA204*WellsInPlate+(COLUMN()-9)*8,0,1,1)</f>
        <v xml:space="preserve"> </v>
      </c>
      <c r="N203" s="57" t="str">
        <f ca="1">OFFSET($Z$3,ROW()-StartRow-1-$AA204*PanelHeight+$AA204*WellsInPlate+(COLUMN()-9)*8,0,1,1)</f>
        <v xml:space="preserve"> </v>
      </c>
      <c r="O203" s="57" t="str">
        <f ca="1">OFFSET($Z$3,ROW()-StartRow-1-$AA204*PanelHeight+$AA204*WellsInPlate+(COLUMN()-9)*8,0,1,1)</f>
        <v xml:space="preserve"> </v>
      </c>
      <c r="P203" s="57" t="str">
        <f ca="1">OFFSET($Z$3,ROW()-StartRow-1-$AA204*PanelHeight+$AA204*WellsInPlate+(COLUMN()-9)*8,0,1,1)</f>
        <v xml:space="preserve"> </v>
      </c>
      <c r="Q203" s="57" t="str">
        <f ca="1">OFFSET($Z$3,ROW()-StartRow-1-$AA204*PanelHeight+$AA204*WellsInPlate+(COLUMN()-9)*8,0,1,1)</f>
        <v xml:space="preserve"> </v>
      </c>
      <c r="R203" s="57" t="str">
        <f ca="1">OFFSET($Z$3,ROW()-StartRow-1-$AA204*PanelHeight+$AA204*WellsInPlate+(COLUMN()-9)*8,0,1,1)</f>
        <v xml:space="preserve"> </v>
      </c>
      <c r="S203" s="57" t="str">
        <f ca="1">OFFSET($Z$3,ROW()-StartRow-1-$AA204*PanelHeight+$AA204*WellsInPlate+(COLUMN()-9)*8,0,1,1)</f>
        <v xml:space="preserve"> </v>
      </c>
      <c r="T203" s="57" t="str">
        <f t="shared" ca="1" si="35"/>
        <v>leave empty</v>
      </c>
      <c r="Z203" s="108" t="str">
        <f>IF(LEN(INDEX($1:$1048576,ROW(),4))&gt;0,INDEX($1:$1048576,ROW(),4)," ")</f>
        <v xml:space="preserve"> </v>
      </c>
      <c r="AA203" s="108">
        <f t="shared" si="33"/>
        <v>15</v>
      </c>
      <c r="AB203" s="108">
        <f ca="1">COUNTBLANK(OFFSET(INDEX($2:$1048576,2,4),AA203*WellsInPlate,0,WellsInPlate,1))</f>
        <v>86</v>
      </c>
      <c r="AC203" s="108">
        <f t="shared" ca="1" si="34"/>
        <v>0</v>
      </c>
      <c r="AE203" s="108" t="b">
        <f>IF(COUNTBLANK(D203)=0,A203)</f>
        <v>0</v>
      </c>
    </row>
    <row r="204" spans="1:31" ht="12.75" x14ac:dyDescent="0.2">
      <c r="A204" s="94" t="str">
        <f>IF(D204="","",CONCATENATE('Address and samples info'!$B$8," #",'Samples 96'!C204))</f>
        <v/>
      </c>
      <c r="B204" s="95" t="s">
        <v>61</v>
      </c>
      <c r="C204" s="150">
        <v>3</v>
      </c>
      <c r="D204" s="5"/>
      <c r="E204" s="98">
        <v>0.01</v>
      </c>
      <c r="F204" s="53"/>
      <c r="G204" s="59"/>
      <c r="H204" s="104" t="str">
        <f ca="1">IF(AC205=1,"E","")</f>
        <v/>
      </c>
      <c r="I204" s="57" t="str">
        <f ca="1">OFFSET($Z$3,ROW()-StartRow-1-$AA205*PanelHeight+$AA205*WellsInPlate+(COLUMN()-9)*8,0,1,1)</f>
        <v xml:space="preserve"> </v>
      </c>
      <c r="J204" s="57" t="str">
        <f ca="1">OFFSET($Z$3,ROW()-StartRow-1-$AA205*PanelHeight+$AA205*WellsInPlate+(COLUMN()-9)*8,0,1,1)</f>
        <v xml:space="preserve"> </v>
      </c>
      <c r="K204" s="57" t="str">
        <f ca="1">OFFSET($Z$3,ROW()-StartRow-1-$AA205*PanelHeight+$AA205*WellsInPlate+(COLUMN()-9)*8,0,1,1)</f>
        <v xml:space="preserve"> </v>
      </c>
      <c r="L204" s="57" t="str">
        <f ca="1">OFFSET($Z$3,ROW()-StartRow-1-$AA205*PanelHeight+$AA205*WellsInPlate+(COLUMN()-9)*8,0,1,1)</f>
        <v xml:space="preserve"> </v>
      </c>
      <c r="M204" s="57" t="str">
        <f ca="1">OFFSET($Z$3,ROW()-StartRow-1-$AA205*PanelHeight+$AA205*WellsInPlate+(COLUMN()-9)*8,0,1,1)</f>
        <v xml:space="preserve"> </v>
      </c>
      <c r="N204" s="57" t="str">
        <f ca="1">OFFSET($Z$3,ROW()-StartRow-1-$AA205*PanelHeight+$AA205*WellsInPlate+(COLUMN()-9)*8,0,1,1)</f>
        <v xml:space="preserve"> </v>
      </c>
      <c r="O204" s="57" t="str">
        <f ca="1">OFFSET($Z$3,ROW()-StartRow-1-$AA205*PanelHeight+$AA205*WellsInPlate+(COLUMN()-9)*8,0,1,1)</f>
        <v xml:space="preserve"> </v>
      </c>
      <c r="P204" s="57" t="str">
        <f ca="1">OFFSET($Z$3,ROW()-StartRow-1-$AA205*PanelHeight+$AA205*WellsInPlate+(COLUMN()-9)*8,0,1,1)</f>
        <v xml:space="preserve"> </v>
      </c>
      <c r="Q204" s="57" t="str">
        <f ca="1">OFFSET($Z$3,ROW()-StartRow-1-$AA205*PanelHeight+$AA205*WellsInPlate+(COLUMN()-9)*8,0,1,1)</f>
        <v xml:space="preserve"> </v>
      </c>
      <c r="R204" s="57" t="str">
        <f ca="1">OFFSET($Z$3,ROW()-StartRow-1-$AA205*PanelHeight+$AA205*WellsInPlate+(COLUMN()-9)*8,0,1,1)</f>
        <v xml:space="preserve"> </v>
      </c>
      <c r="S204" s="57" t="str">
        <f ca="1">OFFSET($Z$3,ROW()-StartRow-1-$AA205*PanelHeight+$AA205*WellsInPlate+(COLUMN()-9)*8,0,1,1)</f>
        <v xml:space="preserve"> </v>
      </c>
      <c r="T204" s="57" t="str">
        <f t="shared" ca="1" si="35"/>
        <v>leave empty</v>
      </c>
      <c r="Z204" s="108" t="str">
        <f>IF(LEN(INDEX($1:$1048576,ROW(),4))&gt;0,INDEX($1:$1048576,ROW(),4)," ")</f>
        <v xml:space="preserve"> </v>
      </c>
      <c r="AA204" s="108">
        <f t="shared" si="33"/>
        <v>15</v>
      </c>
      <c r="AB204" s="108">
        <f ca="1">COUNTBLANK(OFFSET(INDEX($2:$1048576,2,4),AA204*WellsInPlate,0,WellsInPlate,1))</f>
        <v>86</v>
      </c>
      <c r="AC204" s="108">
        <f t="shared" ca="1" si="34"/>
        <v>0</v>
      </c>
      <c r="AE204" s="108" t="b">
        <f>IF(COUNTBLANK(D204)=0,A204)</f>
        <v>0</v>
      </c>
    </row>
    <row r="205" spans="1:31" ht="12.75" x14ac:dyDescent="0.2">
      <c r="A205" s="94" t="str">
        <f>IF(D205="","",CONCATENATE('Address and samples info'!$B$8," #",'Samples 96'!C205))</f>
        <v/>
      </c>
      <c r="B205" s="95" t="s">
        <v>72</v>
      </c>
      <c r="C205" s="150">
        <v>3</v>
      </c>
      <c r="D205" s="5"/>
      <c r="E205" s="98">
        <v>0.01</v>
      </c>
      <c r="F205" s="53"/>
      <c r="G205" s="59"/>
      <c r="H205" s="104" t="str">
        <f ca="1">IF(AC206=1,"F","")</f>
        <v/>
      </c>
      <c r="I205" s="57" t="str">
        <f ca="1">OFFSET($Z$3,ROW()-StartRow-1-$AA206*PanelHeight+$AA206*WellsInPlate+(COLUMN()-9)*8,0,1,1)</f>
        <v xml:space="preserve"> </v>
      </c>
      <c r="J205" s="57" t="str">
        <f ca="1">OFFSET($Z$3,ROW()-StartRow-1-$AA206*PanelHeight+$AA206*WellsInPlate+(COLUMN()-9)*8,0,1,1)</f>
        <v xml:space="preserve"> </v>
      </c>
      <c r="K205" s="57" t="str">
        <f ca="1">OFFSET($Z$3,ROW()-StartRow-1-$AA206*PanelHeight+$AA206*WellsInPlate+(COLUMN()-9)*8,0,1,1)</f>
        <v xml:space="preserve"> </v>
      </c>
      <c r="L205" s="57" t="str">
        <f ca="1">OFFSET($Z$3,ROW()-StartRow-1-$AA206*PanelHeight+$AA206*WellsInPlate+(COLUMN()-9)*8,0,1,1)</f>
        <v xml:space="preserve"> </v>
      </c>
      <c r="M205" s="57" t="str">
        <f ca="1">OFFSET($Z$3,ROW()-StartRow-1-$AA206*PanelHeight+$AA206*WellsInPlate+(COLUMN()-9)*8,0,1,1)</f>
        <v xml:space="preserve"> </v>
      </c>
      <c r="N205" s="57" t="str">
        <f ca="1">OFFSET($Z$3,ROW()-StartRow-1-$AA206*PanelHeight+$AA206*WellsInPlate+(COLUMN()-9)*8,0,1,1)</f>
        <v xml:space="preserve"> </v>
      </c>
      <c r="O205" s="57" t="str">
        <f ca="1">OFFSET($Z$3,ROW()-StartRow-1-$AA206*PanelHeight+$AA206*WellsInPlate+(COLUMN()-9)*8,0,1,1)</f>
        <v xml:space="preserve"> </v>
      </c>
      <c r="P205" s="57" t="str">
        <f ca="1">OFFSET($Z$3,ROW()-StartRow-1-$AA206*PanelHeight+$AA206*WellsInPlate+(COLUMN()-9)*8,0,1,1)</f>
        <v xml:space="preserve"> </v>
      </c>
      <c r="Q205" s="57" t="str">
        <f ca="1">OFFSET($Z$3,ROW()-StartRow-1-$AA206*PanelHeight+$AA206*WellsInPlate+(COLUMN()-9)*8,0,1,1)</f>
        <v xml:space="preserve"> </v>
      </c>
      <c r="R205" s="57" t="str">
        <f ca="1">OFFSET($Z$3,ROW()-StartRow-1-$AA206*PanelHeight+$AA206*WellsInPlate+(COLUMN()-9)*8,0,1,1)</f>
        <v xml:space="preserve"> </v>
      </c>
      <c r="S205" s="57" t="str">
        <f ca="1">OFFSET($Z$3,ROW()-StartRow-1-$AA206*PanelHeight+$AA206*WellsInPlate+(COLUMN()-9)*8,0,1,1)</f>
        <v xml:space="preserve"> </v>
      </c>
      <c r="T205" s="57" t="str">
        <f t="shared" ca="1" si="35"/>
        <v>leave empty</v>
      </c>
      <c r="Z205" s="108" t="str">
        <f>IF(LEN(INDEX($1:$1048576,ROW(),4))&gt;0,INDEX($1:$1048576,ROW(),4)," ")</f>
        <v xml:space="preserve"> </v>
      </c>
      <c r="AA205" s="108">
        <f t="shared" si="33"/>
        <v>15</v>
      </c>
      <c r="AB205" s="108">
        <f ca="1">COUNTBLANK(OFFSET(INDEX($2:$1048576,2,4),AA205*WellsInPlate,0,WellsInPlate,1))</f>
        <v>86</v>
      </c>
      <c r="AC205" s="108">
        <f t="shared" ca="1" si="34"/>
        <v>0</v>
      </c>
      <c r="AE205" s="108" t="b">
        <f>IF(COUNTBLANK(D205)=0,A205)</f>
        <v>0</v>
      </c>
    </row>
    <row r="206" spans="1:31" ht="12.75" x14ac:dyDescent="0.2">
      <c r="A206" s="94" t="str">
        <f>IF(D206="","",CONCATENATE('Address and samples info'!$B$8," #",'Samples 96'!C206))</f>
        <v/>
      </c>
      <c r="B206" s="95" t="s">
        <v>82</v>
      </c>
      <c r="C206" s="150">
        <v>3</v>
      </c>
      <c r="D206" s="5"/>
      <c r="E206" s="98">
        <v>0.01</v>
      </c>
      <c r="F206" s="53"/>
      <c r="G206" s="59"/>
      <c r="H206" s="104" t="str">
        <f ca="1">IF(AC207=1,"G","")</f>
        <v/>
      </c>
      <c r="I206" s="57" t="str">
        <f ca="1">OFFSET($Z$3,ROW()-StartRow-1-$AA207*PanelHeight+$AA207*WellsInPlate+(COLUMN()-9)*8,0,1,1)</f>
        <v xml:space="preserve"> </v>
      </c>
      <c r="J206" s="57" t="str">
        <f ca="1">OFFSET($Z$3,ROW()-StartRow-1-$AA207*PanelHeight+$AA207*WellsInPlate+(COLUMN()-9)*8,0,1,1)</f>
        <v xml:space="preserve"> </v>
      </c>
      <c r="K206" s="57" t="str">
        <f ca="1">OFFSET($Z$3,ROW()-StartRow-1-$AA207*PanelHeight+$AA207*WellsInPlate+(COLUMN()-9)*8,0,1,1)</f>
        <v xml:space="preserve"> </v>
      </c>
      <c r="L206" s="57" t="str">
        <f ca="1">OFFSET($Z$3,ROW()-StartRow-1-$AA207*PanelHeight+$AA207*WellsInPlate+(COLUMN()-9)*8,0,1,1)</f>
        <v xml:space="preserve"> </v>
      </c>
      <c r="M206" s="57" t="str">
        <f ca="1">OFFSET($Z$3,ROW()-StartRow-1-$AA207*PanelHeight+$AA207*WellsInPlate+(COLUMN()-9)*8,0,1,1)</f>
        <v xml:space="preserve"> </v>
      </c>
      <c r="N206" s="57" t="str">
        <f ca="1">OFFSET($Z$3,ROW()-StartRow-1-$AA207*PanelHeight+$AA207*WellsInPlate+(COLUMN()-9)*8,0,1,1)</f>
        <v xml:space="preserve"> </v>
      </c>
      <c r="O206" s="57" t="str">
        <f ca="1">OFFSET($Z$3,ROW()-StartRow-1-$AA207*PanelHeight+$AA207*WellsInPlate+(COLUMN()-9)*8,0,1,1)</f>
        <v xml:space="preserve"> </v>
      </c>
      <c r="P206" s="57" t="str">
        <f ca="1">OFFSET($Z$3,ROW()-StartRow-1-$AA207*PanelHeight+$AA207*WellsInPlate+(COLUMN()-9)*8,0,1,1)</f>
        <v xml:space="preserve"> </v>
      </c>
      <c r="Q206" s="57" t="str">
        <f ca="1">OFFSET($Z$3,ROW()-StartRow-1-$AA207*PanelHeight+$AA207*WellsInPlate+(COLUMN()-9)*8,0,1,1)</f>
        <v xml:space="preserve"> </v>
      </c>
      <c r="R206" s="57" t="str">
        <f ca="1">OFFSET($Z$3,ROW()-StartRow-1-$AA207*PanelHeight+$AA207*WellsInPlate+(COLUMN()-9)*8,0,1,1)</f>
        <v xml:space="preserve"> </v>
      </c>
      <c r="S206" s="57" t="str">
        <f ca="1">IF(S205="","","leave empty")</f>
        <v>leave empty</v>
      </c>
      <c r="T206" s="57" t="str">
        <f t="shared" ca="1" si="35"/>
        <v>leave empty</v>
      </c>
      <c r="Z206" s="108" t="str">
        <f>IF(LEN(INDEX($1:$1048576,ROW(),4))&gt;0,INDEX($1:$1048576,ROW(),4)," ")</f>
        <v xml:space="preserve"> </v>
      </c>
      <c r="AA206" s="108">
        <f t="shared" si="33"/>
        <v>15</v>
      </c>
      <c r="AB206" s="108">
        <f ca="1">COUNTBLANK(OFFSET(INDEX($2:$1048576,2,4),AA206*WellsInPlate,0,WellsInPlate,1))</f>
        <v>86</v>
      </c>
      <c r="AC206" s="108">
        <f t="shared" ca="1" si="34"/>
        <v>0</v>
      </c>
      <c r="AE206" s="108" t="b">
        <f>IF(COUNTBLANK(D206)=0,A206)</f>
        <v>0</v>
      </c>
    </row>
    <row r="207" spans="1:31" ht="12.75" x14ac:dyDescent="0.2">
      <c r="A207" s="94" t="str">
        <f>IF(D207="","",CONCATENATE('Address and samples info'!$B$8," #",'Samples 96'!C207))</f>
        <v/>
      </c>
      <c r="B207" s="95" t="s">
        <v>7</v>
      </c>
      <c r="C207" s="150">
        <v>3</v>
      </c>
      <c r="D207" s="5"/>
      <c r="E207" s="98">
        <v>0.01</v>
      </c>
      <c r="F207" s="53"/>
      <c r="G207" s="59"/>
      <c r="H207" s="104" t="str">
        <f ca="1">IF(AC208=1,"H","")</f>
        <v/>
      </c>
      <c r="I207" s="57" t="str">
        <f ca="1">OFFSET($Z$3,ROW()-StartRow-1-$AA208*PanelHeight+$AA208*WellsInPlate+(COLUMN()-9)*8,0,1,1)</f>
        <v xml:space="preserve"> </v>
      </c>
      <c r="J207" s="57" t="str">
        <f ca="1">OFFSET($Z$3,ROW()-StartRow-1-$AA208*PanelHeight+$AA208*WellsInPlate+(COLUMN()-9)*8,0,1,1)</f>
        <v xml:space="preserve"> </v>
      </c>
      <c r="K207" s="57" t="str">
        <f ca="1">OFFSET($Z$3,ROW()-StartRow-1-$AA208*PanelHeight+$AA208*WellsInPlate+(COLUMN()-9)*8,0,1,1)</f>
        <v xml:space="preserve"> </v>
      </c>
      <c r="L207" s="57" t="str">
        <f ca="1">OFFSET($Z$3,ROW()-StartRow-1-$AA208*PanelHeight+$AA208*WellsInPlate+(COLUMN()-9)*8,0,1,1)</f>
        <v xml:space="preserve"> </v>
      </c>
      <c r="M207" s="57" t="str">
        <f ca="1">OFFSET($Z$3,ROW()-StartRow-1-$AA208*PanelHeight+$AA208*WellsInPlate+(COLUMN()-9)*8,0,1,1)</f>
        <v xml:space="preserve"> </v>
      </c>
      <c r="N207" s="57" t="str">
        <f ca="1">OFFSET($Z$3,ROW()-StartRow-1-$AA208*PanelHeight+$AA208*WellsInPlate+(COLUMN()-9)*8,0,1,1)</f>
        <v xml:space="preserve"> </v>
      </c>
      <c r="O207" s="57" t="str">
        <f ca="1">OFFSET($Z$3,ROW()-StartRow-1-$AA208*PanelHeight+$AA208*WellsInPlate+(COLUMN()-9)*8,0,1,1)</f>
        <v xml:space="preserve"> </v>
      </c>
      <c r="P207" s="57" t="str">
        <f ca="1">OFFSET($Z$3,ROW()-StartRow-1-$AA208*PanelHeight+$AA208*WellsInPlate+(COLUMN()-9)*8,0,1,1)</f>
        <v xml:space="preserve"> </v>
      </c>
      <c r="Q207" s="57" t="str">
        <f ca="1">OFFSET($Z$3,ROW()-StartRow-1-$AA208*PanelHeight+$AA208*WellsInPlate+(COLUMN()-9)*8,0,1,1)</f>
        <v xml:space="preserve"> </v>
      </c>
      <c r="R207" s="57" t="str">
        <f ca="1">OFFSET($Z$3,ROW()-StartRow-1-$AA208*PanelHeight+$AA208*WellsInPlate+(COLUMN()-9)*8,0,1,1)</f>
        <v xml:space="preserve"> </v>
      </c>
      <c r="S207" s="57" t="str">
        <f ca="1">IF(S206="","","leave empty")</f>
        <v>leave empty</v>
      </c>
      <c r="T207" s="57" t="str">
        <f t="shared" ca="1" si="35"/>
        <v>leave empty</v>
      </c>
      <c r="Z207" s="108" t="str">
        <f>IF(LEN(INDEX($1:$1048576,ROW(),4))&gt;0,INDEX($1:$1048576,ROW(),4)," ")</f>
        <v xml:space="preserve"> </v>
      </c>
      <c r="AA207" s="108">
        <f t="shared" si="33"/>
        <v>15</v>
      </c>
      <c r="AB207" s="108">
        <f ca="1">COUNTBLANK(OFFSET(INDEX($2:$1048576,2,4),AA207*WellsInPlate,0,WellsInPlate,1))</f>
        <v>86</v>
      </c>
      <c r="AC207" s="108">
        <f t="shared" ca="1" si="34"/>
        <v>0</v>
      </c>
      <c r="AE207" s="108" t="b">
        <f>IF(COUNTBLANK(D207)=0,A207)</f>
        <v>0</v>
      </c>
    </row>
    <row r="208" spans="1:31" ht="12.75" x14ac:dyDescent="0.2">
      <c r="A208" s="94" t="str">
        <f>IF(D208="","",CONCATENATE('Address and samples info'!$B$8," #",'Samples 96'!C208))</f>
        <v/>
      </c>
      <c r="B208" s="95" t="s">
        <v>18</v>
      </c>
      <c r="C208" s="150">
        <v>3</v>
      </c>
      <c r="D208" s="5"/>
      <c r="E208" s="98">
        <v>0.01</v>
      </c>
      <c r="F208" s="53"/>
      <c r="G208" s="59"/>
      <c r="Z208" s="108" t="str">
        <f>IF(LEN(INDEX($1:$1048576,ROW(),4))&gt;0,INDEX($1:$1048576,ROW(),4)," ")</f>
        <v xml:space="preserve"> </v>
      </c>
      <c r="AA208" s="108">
        <f t="shared" si="33"/>
        <v>15</v>
      </c>
      <c r="AB208" s="108">
        <f ca="1">COUNTBLANK(OFFSET(INDEX($2:$1048576,2,4),AA208*WellsInPlate,0,WellsInPlate,1))</f>
        <v>86</v>
      </c>
      <c r="AC208" s="108">
        <f t="shared" ca="1" si="34"/>
        <v>0</v>
      </c>
      <c r="AE208" s="108" t="b">
        <f>IF(COUNTBLANK(D208)=0,A208)</f>
        <v>0</v>
      </c>
    </row>
    <row r="209" spans="1:31" ht="12.75" x14ac:dyDescent="0.2">
      <c r="A209" s="94" t="str">
        <f>IF(D209="","",CONCATENATE('Address and samples info'!$B$8," #",'Samples 96'!C209))</f>
        <v/>
      </c>
      <c r="B209" s="95" t="s">
        <v>29</v>
      </c>
      <c r="C209" s="150">
        <v>3</v>
      </c>
      <c r="D209" s="5"/>
      <c r="E209" s="98">
        <v>0.01</v>
      </c>
      <c r="F209" s="53"/>
      <c r="G209" s="59"/>
      <c r="Z209" s="108" t="str">
        <f>IF(LEN(INDEX($1:$1048576,ROW(),4))&gt;0,INDEX($1:$1048576,ROW(),4)," ")</f>
        <v xml:space="preserve"> </v>
      </c>
      <c r="AA209" s="108">
        <f t="shared" si="33"/>
        <v>15</v>
      </c>
      <c r="AB209" s="108">
        <f ca="1">COUNTBLANK(OFFSET(INDEX($2:$1048576,2,4),AA209*WellsInPlate,0,WellsInPlate,1))</f>
        <v>86</v>
      </c>
      <c r="AC209" s="108">
        <f t="shared" ca="1" si="34"/>
        <v>0</v>
      </c>
      <c r="AE209" s="108" t="b">
        <f>IF(COUNTBLANK(D209)=0,A209)</f>
        <v>0</v>
      </c>
    </row>
    <row r="210" spans="1:31" ht="12.75" x14ac:dyDescent="0.2">
      <c r="A210" s="94" t="str">
        <f>IF(D210="","",CONCATENATE('Address and samples info'!$B$8," #",'Samples 96'!C210))</f>
        <v/>
      </c>
      <c r="B210" s="95" t="s">
        <v>40</v>
      </c>
      <c r="C210" s="150">
        <v>3</v>
      </c>
      <c r="D210" s="5"/>
      <c r="E210" s="98">
        <v>0.01</v>
      </c>
      <c r="F210" s="53"/>
      <c r="G210" s="59"/>
      <c r="Z210" s="108" t="str">
        <f>IF(LEN(INDEX($1:$1048576,ROW(),4))&gt;0,INDEX($1:$1048576,ROW(),4)," ")</f>
        <v xml:space="preserve"> </v>
      </c>
      <c r="AA210" s="108">
        <f t="shared" si="33"/>
        <v>15</v>
      </c>
      <c r="AB210" s="108">
        <f ca="1">COUNTBLANK(OFFSET(INDEX($2:$1048576,2,4),AA210*WellsInPlate,0,WellsInPlate,1))</f>
        <v>86</v>
      </c>
      <c r="AC210" s="108">
        <f t="shared" ca="1" si="34"/>
        <v>0</v>
      </c>
      <c r="AE210" s="108" t="b">
        <f>IF(COUNTBLANK(D210)=0,A210)</f>
        <v>0</v>
      </c>
    </row>
    <row r="211" spans="1:31" ht="12.75" x14ac:dyDescent="0.2">
      <c r="A211" s="94" t="str">
        <f>IF(D211="","",CONCATENATE('Address and samples info'!$B$8," #",'Samples 96'!C211))</f>
        <v/>
      </c>
      <c r="B211" s="95" t="s">
        <v>51</v>
      </c>
      <c r="C211" s="150">
        <v>3</v>
      </c>
      <c r="D211" s="5"/>
      <c r="E211" s="98">
        <v>0.01</v>
      </c>
      <c r="F211" s="53"/>
      <c r="G211" s="59"/>
      <c r="I211" s="55" t="str">
        <f ca="1">IF(AC213=1,"Plate "&amp;TEXT(AA213+1,"0"),"")</f>
        <v/>
      </c>
      <c r="Z211" s="108" t="str">
        <f>IF(LEN(INDEX($1:$1048576,ROW(),4))&gt;0,INDEX($1:$1048576,ROW(),4)," ")</f>
        <v xml:space="preserve"> </v>
      </c>
      <c r="AA211" s="108">
        <f t="shared" si="33"/>
        <v>15</v>
      </c>
      <c r="AB211" s="108">
        <f ca="1">COUNTBLANK(OFFSET(INDEX($2:$1048576,2,4),AA211*WellsInPlate,0,WellsInPlate,1))</f>
        <v>86</v>
      </c>
      <c r="AC211" s="108">
        <f t="shared" ca="1" si="34"/>
        <v>0</v>
      </c>
      <c r="AE211" s="108" t="b">
        <f>IF(COUNTBLANK(D211)=0,A211)</f>
        <v>0</v>
      </c>
    </row>
    <row r="212" spans="1:31" ht="12.75" x14ac:dyDescent="0.2">
      <c r="A212" s="94" t="str">
        <f>IF(D212="","",CONCATENATE('Address and samples info'!$B$8," #",'Samples 96'!C212))</f>
        <v/>
      </c>
      <c r="B212" s="95" t="s">
        <v>62</v>
      </c>
      <c r="C212" s="150">
        <v>3</v>
      </c>
      <c r="D212" s="5"/>
      <c r="E212" s="98">
        <v>0.01</v>
      </c>
      <c r="F212" s="53"/>
      <c r="G212" s="59"/>
      <c r="H212" s="106"/>
      <c r="I212" s="56" t="str">
        <f ca="1">IF($AC213=1,"1","")</f>
        <v/>
      </c>
      <c r="J212" s="56" t="str">
        <f ca="1">IF($AC213=1,"2","")</f>
        <v/>
      </c>
      <c r="K212" s="56" t="str">
        <f ca="1">IF($AC213=1,"3","")</f>
        <v/>
      </c>
      <c r="L212" s="56" t="str">
        <f ca="1">IF($AC213=1,"4","")</f>
        <v/>
      </c>
      <c r="M212" s="56" t="str">
        <f ca="1">IF($AC213=1,"5","")</f>
        <v/>
      </c>
      <c r="N212" s="56" t="str">
        <f ca="1">IF($AC213=1,"6","")</f>
        <v/>
      </c>
      <c r="O212" s="56" t="str">
        <f ca="1">IF($AC213=1,"7","")</f>
        <v/>
      </c>
      <c r="P212" s="56" t="str">
        <f ca="1">IF($AC213=1,"8","")</f>
        <v/>
      </c>
      <c r="Q212" s="56" t="str">
        <f ca="1">IF($AC213=1,"9","")</f>
        <v/>
      </c>
      <c r="R212" s="56" t="str">
        <f ca="1">IF($AC213=1,"10","")</f>
        <v/>
      </c>
      <c r="S212" s="56" t="str">
        <f ca="1">IF($AC213=1,"11","")</f>
        <v/>
      </c>
      <c r="T212" s="56" t="str">
        <f ca="1">IF($AC213=1,"12","")</f>
        <v/>
      </c>
      <c r="Z212" s="108" t="str">
        <f>IF(LEN(INDEX($1:$1048576,ROW(),4))&gt;0,INDEX($1:$1048576,ROW(),4)," ")</f>
        <v xml:space="preserve"> </v>
      </c>
      <c r="AA212" s="108">
        <f t="shared" si="33"/>
        <v>16</v>
      </c>
      <c r="AB212" s="108">
        <f ca="1">COUNTBLANK(OFFSET(INDEX($2:$1048576,2,4),AA212*WellsInPlate,0,WellsInPlate,1))</f>
        <v>86</v>
      </c>
      <c r="AC212" s="108">
        <f t="shared" ca="1" si="34"/>
        <v>0</v>
      </c>
      <c r="AE212" s="108" t="b">
        <f>IF(COUNTBLANK(D212)=0,A212)</f>
        <v>0</v>
      </c>
    </row>
    <row r="213" spans="1:31" ht="12.75" x14ac:dyDescent="0.2">
      <c r="A213" s="94" t="str">
        <f>IF(D213="","",CONCATENATE('Address and samples info'!$B$8," #",'Samples 96'!C213))</f>
        <v/>
      </c>
      <c r="B213" s="95" t="s">
        <v>73</v>
      </c>
      <c r="C213" s="150">
        <v>3</v>
      </c>
      <c r="D213" s="5"/>
      <c r="E213" s="98">
        <v>0.01</v>
      </c>
      <c r="F213" s="53"/>
      <c r="G213" s="59"/>
      <c r="H213" s="104" t="str">
        <f ca="1">IF(AC214=1,"A","")</f>
        <v/>
      </c>
      <c r="I213" s="57" t="str">
        <f ca="1">OFFSET($Z$3,ROW()-StartRow-1-$AA214*PanelHeight+$AA214*WellsInPlate+(COLUMN()-9)*8,0,1,1)</f>
        <v xml:space="preserve"> </v>
      </c>
      <c r="J213" s="57" t="str">
        <f ca="1">OFFSET($Z$3,ROW()-StartRow-1-$AA214*PanelHeight+$AA214*WellsInPlate+(COLUMN()-9)*8,0,1,1)</f>
        <v xml:space="preserve"> </v>
      </c>
      <c r="K213" s="57" t="str">
        <f ca="1">OFFSET($Z$3,ROW()-StartRow-1-$AA214*PanelHeight+$AA214*WellsInPlate+(COLUMN()-9)*8,0,1,1)</f>
        <v xml:space="preserve"> </v>
      </c>
      <c r="L213" s="57" t="str">
        <f ca="1">OFFSET($Z$3,ROW()-StartRow-1-$AA214*PanelHeight+$AA214*WellsInPlate+(COLUMN()-9)*8,0,1,1)</f>
        <v xml:space="preserve"> </v>
      </c>
      <c r="M213" s="57" t="str">
        <f ca="1">OFFSET($Z$3,ROW()-StartRow-1-$AA214*PanelHeight+$AA214*WellsInPlate+(COLUMN()-9)*8,0,1,1)</f>
        <v xml:space="preserve"> </v>
      </c>
      <c r="N213" s="57" t="str">
        <f ca="1">OFFSET($Z$3,ROW()-StartRow-1-$AA214*PanelHeight+$AA214*WellsInPlate+(COLUMN()-9)*8,0,1,1)</f>
        <v xml:space="preserve"> </v>
      </c>
      <c r="O213" s="57" t="str">
        <f ca="1">OFFSET($Z$3,ROW()-StartRow-1-$AA214*PanelHeight+$AA214*WellsInPlate+(COLUMN()-9)*8,0,1,1)</f>
        <v xml:space="preserve"> </v>
      </c>
      <c r="P213" s="57" t="str">
        <f ca="1">OFFSET($Z$3,ROW()-StartRow-1-$AA214*PanelHeight+$AA214*WellsInPlate+(COLUMN()-9)*8,0,1,1)</f>
        <v xml:space="preserve"> </v>
      </c>
      <c r="Q213" s="57" t="str">
        <f ca="1">OFFSET($Z$3,ROW()-StartRow-1-$AA214*PanelHeight+$AA214*WellsInPlate+(COLUMN()-9)*8,0,1,1)</f>
        <v xml:space="preserve"> </v>
      </c>
      <c r="R213" s="57" t="str">
        <f ca="1">OFFSET($Z$3,ROW()-StartRow-1-$AA214*PanelHeight+$AA214*WellsInPlate+(COLUMN()-9)*8,0,1,1)</f>
        <v xml:space="preserve"> </v>
      </c>
      <c r="S213" s="57" t="str">
        <f ca="1">OFFSET($Z$3,ROW()-StartRow-1-$AA214*PanelHeight+$AA214*WellsInPlate+(COLUMN()-9)*8,0,1,1)</f>
        <v xml:space="preserve"> </v>
      </c>
      <c r="T213" s="58" t="str">
        <f ca="1">IF(COUNTIF(I213:S220," ")&lt;88,"leave empty","")</f>
        <v>leave empty</v>
      </c>
      <c r="Z213" s="108" t="str">
        <f>IF(LEN(INDEX($1:$1048576,ROW(),4))&gt;0,INDEX($1:$1048576,ROW(),4)," ")</f>
        <v xml:space="preserve"> </v>
      </c>
      <c r="AA213" s="108">
        <f t="shared" si="33"/>
        <v>16</v>
      </c>
      <c r="AB213" s="108">
        <f ca="1">COUNTBLANK(OFFSET(INDEX($2:$1048576,2,4),AA213*WellsInPlate,0,WellsInPlate,1))</f>
        <v>86</v>
      </c>
      <c r="AC213" s="108">
        <f t="shared" ca="1" si="34"/>
        <v>0</v>
      </c>
      <c r="AE213" s="108" t="b">
        <f>IF(COUNTBLANK(D213)=0,A213)</f>
        <v>0</v>
      </c>
    </row>
    <row r="214" spans="1:31" ht="12.75" x14ac:dyDescent="0.2">
      <c r="A214" s="94" t="str">
        <f>IF(D214="","",CONCATENATE('Address and samples info'!$B$8," #",'Samples 96'!C214))</f>
        <v/>
      </c>
      <c r="B214" s="95" t="s">
        <v>83</v>
      </c>
      <c r="C214" s="150">
        <v>3</v>
      </c>
      <c r="D214" s="5"/>
      <c r="E214" s="98">
        <v>0.01</v>
      </c>
      <c r="F214" s="53"/>
      <c r="G214" s="59"/>
      <c r="H214" s="104" t="str">
        <f ca="1">IF(AC215=1,"B","")</f>
        <v/>
      </c>
      <c r="I214" s="57" t="str">
        <f ca="1">OFFSET($Z$3,ROW()-StartRow-1-$AA215*PanelHeight+$AA215*WellsInPlate+(COLUMN()-9)*8,0,1,1)</f>
        <v xml:space="preserve"> </v>
      </c>
      <c r="J214" s="57" t="str">
        <f ca="1">OFFSET($Z$3,ROW()-StartRow-1-$AA215*PanelHeight+$AA215*WellsInPlate+(COLUMN()-9)*8,0,1,1)</f>
        <v xml:space="preserve"> </v>
      </c>
      <c r="K214" s="57" t="str">
        <f ca="1">OFFSET($Z$3,ROW()-StartRow-1-$AA215*PanelHeight+$AA215*WellsInPlate+(COLUMN()-9)*8,0,1,1)</f>
        <v xml:space="preserve"> </v>
      </c>
      <c r="L214" s="57" t="str">
        <f ca="1">OFFSET($Z$3,ROW()-StartRow-1-$AA215*PanelHeight+$AA215*WellsInPlate+(COLUMN()-9)*8,0,1,1)</f>
        <v xml:space="preserve"> </v>
      </c>
      <c r="M214" s="57" t="str">
        <f ca="1">OFFSET($Z$3,ROW()-StartRow-1-$AA215*PanelHeight+$AA215*WellsInPlate+(COLUMN()-9)*8,0,1,1)</f>
        <v xml:space="preserve"> </v>
      </c>
      <c r="N214" s="57" t="str">
        <f ca="1">OFFSET($Z$3,ROW()-StartRow-1-$AA215*PanelHeight+$AA215*WellsInPlate+(COLUMN()-9)*8,0,1,1)</f>
        <v xml:space="preserve"> </v>
      </c>
      <c r="O214" s="57" t="str">
        <f ca="1">OFFSET($Z$3,ROW()-StartRow-1-$AA215*PanelHeight+$AA215*WellsInPlate+(COLUMN()-9)*8,0,1,1)</f>
        <v xml:space="preserve"> </v>
      </c>
      <c r="P214" s="57" t="str">
        <f ca="1">OFFSET($Z$3,ROW()-StartRow-1-$AA215*PanelHeight+$AA215*WellsInPlate+(COLUMN()-9)*8,0,1,1)</f>
        <v xml:space="preserve"> </v>
      </c>
      <c r="Q214" s="57" t="str">
        <f ca="1">OFFSET($Z$3,ROW()-StartRow-1-$AA215*PanelHeight+$AA215*WellsInPlate+(COLUMN()-9)*8,0,1,1)</f>
        <v xml:space="preserve"> </v>
      </c>
      <c r="R214" s="57" t="str">
        <f ca="1">OFFSET($Z$3,ROW()-StartRow-1-$AA215*PanelHeight+$AA215*WellsInPlate+(COLUMN()-9)*8,0,1,1)</f>
        <v xml:space="preserve"> </v>
      </c>
      <c r="S214" s="57" t="str">
        <f ca="1">OFFSET($Z$3,ROW()-StartRow-1-$AA215*PanelHeight+$AA215*WellsInPlate+(COLUMN()-9)*8,0,1,1)</f>
        <v xml:space="preserve"> </v>
      </c>
      <c r="T214" s="57" t="str">
        <f ca="1">IF(T213="","","leave empty")</f>
        <v>leave empty</v>
      </c>
      <c r="Z214" s="108" t="str">
        <f>IF(LEN(INDEX($1:$1048576,ROW(),4))&gt;0,INDEX($1:$1048576,ROW(),4)," ")</f>
        <v xml:space="preserve"> </v>
      </c>
      <c r="AA214" s="108">
        <f t="shared" si="33"/>
        <v>16</v>
      </c>
      <c r="AB214" s="108">
        <f ca="1">COUNTBLANK(OFFSET(INDEX($2:$1048576,2,4),AA214*WellsInPlate,0,WellsInPlate,1))</f>
        <v>86</v>
      </c>
      <c r="AC214" s="108">
        <f t="shared" ca="1" si="34"/>
        <v>0</v>
      </c>
      <c r="AE214" s="108" t="b">
        <f>IF(COUNTBLANK(D214)=0,A214)</f>
        <v>0</v>
      </c>
    </row>
    <row r="215" spans="1:31" ht="12.75" x14ac:dyDescent="0.2">
      <c r="A215" s="94" t="str">
        <f>IF(D215="","",CONCATENATE('Address and samples info'!$B$8," #",'Samples 96'!C215))</f>
        <v/>
      </c>
      <c r="B215" s="95" t="s">
        <v>8</v>
      </c>
      <c r="C215" s="150">
        <v>3</v>
      </c>
      <c r="D215" s="5"/>
      <c r="E215" s="98">
        <v>0.01</v>
      </c>
      <c r="F215" s="53"/>
      <c r="G215" s="59"/>
      <c r="H215" s="104" t="str">
        <f ca="1">IF(AC216=1,"C","")</f>
        <v/>
      </c>
      <c r="I215" s="57" t="str">
        <f ca="1">OFFSET($Z$3,ROW()-StartRow-1-$AA216*PanelHeight+$AA216*WellsInPlate+(COLUMN()-9)*8,0,1,1)</f>
        <v xml:space="preserve"> </v>
      </c>
      <c r="J215" s="57" t="str">
        <f ca="1">OFFSET($Z$3,ROW()-StartRow-1-$AA216*PanelHeight+$AA216*WellsInPlate+(COLUMN()-9)*8,0,1,1)</f>
        <v xml:space="preserve"> </v>
      </c>
      <c r="K215" s="57" t="str">
        <f ca="1">OFFSET($Z$3,ROW()-StartRow-1-$AA216*PanelHeight+$AA216*WellsInPlate+(COLUMN()-9)*8,0,1,1)</f>
        <v xml:space="preserve"> </v>
      </c>
      <c r="L215" s="57" t="str">
        <f ca="1">OFFSET($Z$3,ROW()-StartRow-1-$AA216*PanelHeight+$AA216*WellsInPlate+(COLUMN()-9)*8,0,1,1)</f>
        <v xml:space="preserve"> </v>
      </c>
      <c r="M215" s="57" t="str">
        <f ca="1">OFFSET($Z$3,ROW()-StartRow-1-$AA216*PanelHeight+$AA216*WellsInPlate+(COLUMN()-9)*8,0,1,1)</f>
        <v xml:space="preserve"> </v>
      </c>
      <c r="N215" s="57" t="str">
        <f ca="1">OFFSET($Z$3,ROW()-StartRow-1-$AA216*PanelHeight+$AA216*WellsInPlate+(COLUMN()-9)*8,0,1,1)</f>
        <v xml:space="preserve"> </v>
      </c>
      <c r="O215" s="57" t="str">
        <f ca="1">OFFSET($Z$3,ROW()-StartRow-1-$AA216*PanelHeight+$AA216*WellsInPlate+(COLUMN()-9)*8,0,1,1)</f>
        <v xml:space="preserve"> </v>
      </c>
      <c r="P215" s="57" t="str">
        <f ca="1">OFFSET($Z$3,ROW()-StartRow-1-$AA216*PanelHeight+$AA216*WellsInPlate+(COLUMN()-9)*8,0,1,1)</f>
        <v xml:space="preserve"> </v>
      </c>
      <c r="Q215" s="57" t="str">
        <f ca="1">OFFSET($Z$3,ROW()-StartRow-1-$AA216*PanelHeight+$AA216*WellsInPlate+(COLUMN()-9)*8,0,1,1)</f>
        <v xml:space="preserve"> </v>
      </c>
      <c r="R215" s="57" t="str">
        <f ca="1">OFFSET($Z$3,ROW()-StartRow-1-$AA216*PanelHeight+$AA216*WellsInPlate+(COLUMN()-9)*8,0,1,1)</f>
        <v xml:space="preserve"> </v>
      </c>
      <c r="S215" s="57" t="str">
        <f ca="1">OFFSET($Z$3,ROW()-StartRow-1-$AA216*PanelHeight+$AA216*WellsInPlate+(COLUMN()-9)*8,0,1,1)</f>
        <v xml:space="preserve"> </v>
      </c>
      <c r="T215" s="57" t="str">
        <f t="shared" ref="T215:T220" ca="1" si="36">IF(T214="","","leave empty")</f>
        <v>leave empty</v>
      </c>
      <c r="Z215" s="108" t="str">
        <f>IF(LEN(INDEX($1:$1048576,ROW(),4))&gt;0,INDEX($1:$1048576,ROW(),4)," ")</f>
        <v xml:space="preserve"> </v>
      </c>
      <c r="AA215" s="108">
        <f t="shared" si="33"/>
        <v>16</v>
      </c>
      <c r="AB215" s="108">
        <f ca="1">COUNTBLANK(OFFSET(INDEX($2:$1048576,2,4),AA215*WellsInPlate,0,WellsInPlate,1))</f>
        <v>86</v>
      </c>
      <c r="AC215" s="108">
        <f t="shared" ca="1" si="34"/>
        <v>0</v>
      </c>
      <c r="AE215" s="108" t="b">
        <f>IF(COUNTBLANK(D215)=0,A215)</f>
        <v>0</v>
      </c>
    </row>
    <row r="216" spans="1:31" ht="12.75" x14ac:dyDescent="0.2">
      <c r="A216" s="94" t="str">
        <f>IF(D216="","",CONCATENATE('Address and samples info'!$B$8," #",'Samples 96'!C216))</f>
        <v/>
      </c>
      <c r="B216" s="95" t="s">
        <v>19</v>
      </c>
      <c r="C216" s="150">
        <v>3</v>
      </c>
      <c r="D216" s="5"/>
      <c r="E216" s="98">
        <v>0.01</v>
      </c>
      <c r="F216" s="53"/>
      <c r="G216" s="59"/>
      <c r="H216" s="104" t="str">
        <f ca="1">IF(AC217=1,"D","")</f>
        <v/>
      </c>
      <c r="I216" s="57" t="str">
        <f ca="1">OFFSET($Z$3,ROW()-StartRow-1-$AA217*PanelHeight+$AA217*WellsInPlate+(COLUMN()-9)*8,0,1,1)</f>
        <v xml:space="preserve"> </v>
      </c>
      <c r="J216" s="57" t="str">
        <f ca="1">OFFSET($Z$3,ROW()-StartRow-1-$AA217*PanelHeight+$AA217*WellsInPlate+(COLUMN()-9)*8,0,1,1)</f>
        <v xml:space="preserve"> </v>
      </c>
      <c r="K216" s="57" t="str">
        <f ca="1">OFFSET($Z$3,ROW()-StartRow-1-$AA217*PanelHeight+$AA217*WellsInPlate+(COLUMN()-9)*8,0,1,1)</f>
        <v xml:space="preserve"> </v>
      </c>
      <c r="L216" s="57" t="str">
        <f ca="1">OFFSET($Z$3,ROW()-StartRow-1-$AA217*PanelHeight+$AA217*WellsInPlate+(COLUMN()-9)*8,0,1,1)</f>
        <v xml:space="preserve"> </v>
      </c>
      <c r="M216" s="57" t="str">
        <f ca="1">OFFSET($Z$3,ROW()-StartRow-1-$AA217*PanelHeight+$AA217*WellsInPlate+(COLUMN()-9)*8,0,1,1)</f>
        <v xml:space="preserve"> </v>
      </c>
      <c r="N216" s="57" t="str">
        <f ca="1">OFFSET($Z$3,ROW()-StartRow-1-$AA217*PanelHeight+$AA217*WellsInPlate+(COLUMN()-9)*8,0,1,1)</f>
        <v xml:space="preserve"> </v>
      </c>
      <c r="O216" s="57" t="str">
        <f ca="1">OFFSET($Z$3,ROW()-StartRow-1-$AA217*PanelHeight+$AA217*WellsInPlate+(COLUMN()-9)*8,0,1,1)</f>
        <v xml:space="preserve"> </v>
      </c>
      <c r="P216" s="57" t="str">
        <f ca="1">OFFSET($Z$3,ROW()-StartRow-1-$AA217*PanelHeight+$AA217*WellsInPlate+(COLUMN()-9)*8,0,1,1)</f>
        <v xml:space="preserve"> </v>
      </c>
      <c r="Q216" s="57" t="str">
        <f ca="1">OFFSET($Z$3,ROW()-StartRow-1-$AA217*PanelHeight+$AA217*WellsInPlate+(COLUMN()-9)*8,0,1,1)</f>
        <v xml:space="preserve"> </v>
      </c>
      <c r="R216" s="57" t="str">
        <f ca="1">OFFSET($Z$3,ROW()-StartRow-1-$AA217*PanelHeight+$AA217*WellsInPlate+(COLUMN()-9)*8,0,1,1)</f>
        <v xml:space="preserve"> </v>
      </c>
      <c r="S216" s="57" t="str">
        <f ca="1">OFFSET($Z$3,ROW()-StartRow-1-$AA217*PanelHeight+$AA217*WellsInPlate+(COLUMN()-9)*8,0,1,1)</f>
        <v xml:space="preserve"> </v>
      </c>
      <c r="T216" s="57" t="str">
        <f t="shared" ca="1" si="36"/>
        <v>leave empty</v>
      </c>
      <c r="Z216" s="108" t="str">
        <f>IF(LEN(INDEX($1:$1048576,ROW(),4))&gt;0,INDEX($1:$1048576,ROW(),4)," ")</f>
        <v xml:space="preserve"> </v>
      </c>
      <c r="AA216" s="108">
        <f t="shared" si="33"/>
        <v>16</v>
      </c>
      <c r="AB216" s="108">
        <f ca="1">COUNTBLANK(OFFSET(INDEX($2:$1048576,2,4),AA216*WellsInPlate,0,WellsInPlate,1))</f>
        <v>86</v>
      </c>
      <c r="AC216" s="108">
        <f t="shared" ca="1" si="34"/>
        <v>0</v>
      </c>
      <c r="AE216" s="108" t="b">
        <f>IF(COUNTBLANK(D216)=0,A216)</f>
        <v>0</v>
      </c>
    </row>
    <row r="217" spans="1:31" ht="12.75" x14ac:dyDescent="0.2">
      <c r="A217" s="94" t="str">
        <f>IF(D217="","",CONCATENATE('Address and samples info'!$B$8," #",'Samples 96'!C217))</f>
        <v/>
      </c>
      <c r="B217" s="95" t="s">
        <v>30</v>
      </c>
      <c r="C217" s="150">
        <v>3</v>
      </c>
      <c r="D217" s="5"/>
      <c r="E217" s="98">
        <v>0.01</v>
      </c>
      <c r="F217" s="53"/>
      <c r="G217" s="59"/>
      <c r="H217" s="104" t="str">
        <f ca="1">IF(AC218=1,"E","")</f>
        <v/>
      </c>
      <c r="I217" s="57" t="str">
        <f ca="1">OFFSET($Z$3,ROW()-StartRow-1-$AA218*PanelHeight+$AA218*WellsInPlate+(COLUMN()-9)*8,0,1,1)</f>
        <v xml:space="preserve"> </v>
      </c>
      <c r="J217" s="57" t="str">
        <f ca="1">OFFSET($Z$3,ROW()-StartRow-1-$AA218*PanelHeight+$AA218*WellsInPlate+(COLUMN()-9)*8,0,1,1)</f>
        <v xml:space="preserve"> </v>
      </c>
      <c r="K217" s="57" t="str">
        <f ca="1">OFFSET($Z$3,ROW()-StartRow-1-$AA218*PanelHeight+$AA218*WellsInPlate+(COLUMN()-9)*8,0,1,1)</f>
        <v xml:space="preserve"> </v>
      </c>
      <c r="L217" s="57" t="str">
        <f ca="1">OFFSET($Z$3,ROW()-StartRow-1-$AA218*PanelHeight+$AA218*WellsInPlate+(COLUMN()-9)*8,0,1,1)</f>
        <v xml:space="preserve"> </v>
      </c>
      <c r="M217" s="57" t="str">
        <f ca="1">OFFSET($Z$3,ROW()-StartRow-1-$AA218*PanelHeight+$AA218*WellsInPlate+(COLUMN()-9)*8,0,1,1)</f>
        <v xml:space="preserve"> </v>
      </c>
      <c r="N217" s="57" t="str">
        <f ca="1">OFFSET($Z$3,ROW()-StartRow-1-$AA218*PanelHeight+$AA218*WellsInPlate+(COLUMN()-9)*8,0,1,1)</f>
        <v xml:space="preserve"> </v>
      </c>
      <c r="O217" s="57" t="str">
        <f ca="1">OFFSET($Z$3,ROW()-StartRow-1-$AA218*PanelHeight+$AA218*WellsInPlate+(COLUMN()-9)*8,0,1,1)</f>
        <v xml:space="preserve"> </v>
      </c>
      <c r="P217" s="57" t="str">
        <f ca="1">OFFSET($Z$3,ROW()-StartRow-1-$AA218*PanelHeight+$AA218*WellsInPlate+(COLUMN()-9)*8,0,1,1)</f>
        <v xml:space="preserve"> </v>
      </c>
      <c r="Q217" s="57" t="str">
        <f ca="1">OFFSET($Z$3,ROW()-StartRow-1-$AA218*PanelHeight+$AA218*WellsInPlate+(COLUMN()-9)*8,0,1,1)</f>
        <v xml:space="preserve"> </v>
      </c>
      <c r="R217" s="57" t="str">
        <f ca="1">OFFSET($Z$3,ROW()-StartRow-1-$AA218*PanelHeight+$AA218*WellsInPlate+(COLUMN()-9)*8,0,1,1)</f>
        <v xml:space="preserve"> </v>
      </c>
      <c r="S217" s="57" t="str">
        <f ca="1">OFFSET($Z$3,ROW()-StartRow-1-$AA218*PanelHeight+$AA218*WellsInPlate+(COLUMN()-9)*8,0,1,1)</f>
        <v xml:space="preserve"> </v>
      </c>
      <c r="T217" s="57" t="str">
        <f t="shared" ca="1" si="36"/>
        <v>leave empty</v>
      </c>
      <c r="Z217" s="108" t="str">
        <f>IF(LEN(INDEX($1:$1048576,ROW(),4))&gt;0,INDEX($1:$1048576,ROW(),4)," ")</f>
        <v xml:space="preserve"> </v>
      </c>
      <c r="AA217" s="108">
        <f t="shared" si="33"/>
        <v>16</v>
      </c>
      <c r="AB217" s="108">
        <f ca="1">COUNTBLANK(OFFSET(INDEX($2:$1048576,2,4),AA217*WellsInPlate,0,WellsInPlate,1))</f>
        <v>86</v>
      </c>
      <c r="AC217" s="108">
        <f t="shared" ca="1" si="34"/>
        <v>0</v>
      </c>
      <c r="AE217" s="108" t="b">
        <f>IF(COUNTBLANK(D217)=0,A217)</f>
        <v>0</v>
      </c>
    </row>
    <row r="218" spans="1:31" ht="12.75" x14ac:dyDescent="0.2">
      <c r="A218" s="94" t="str">
        <f>IF(D218="","",CONCATENATE('Address and samples info'!$B$8," #",'Samples 96'!C218))</f>
        <v/>
      </c>
      <c r="B218" s="95" t="s">
        <v>41</v>
      </c>
      <c r="C218" s="150">
        <v>3</v>
      </c>
      <c r="D218" s="5"/>
      <c r="E218" s="98">
        <v>0.01</v>
      </c>
      <c r="F218" s="53"/>
      <c r="G218" s="59"/>
      <c r="H218" s="104" t="str">
        <f ca="1">IF(AC219=1,"F","")</f>
        <v/>
      </c>
      <c r="I218" s="57" t="str">
        <f ca="1">OFFSET($Z$3,ROW()-StartRow-1-$AA219*PanelHeight+$AA219*WellsInPlate+(COLUMN()-9)*8,0,1,1)</f>
        <v xml:space="preserve"> </v>
      </c>
      <c r="J218" s="57" t="str">
        <f ca="1">OFFSET($Z$3,ROW()-StartRow-1-$AA219*PanelHeight+$AA219*WellsInPlate+(COLUMN()-9)*8,0,1,1)</f>
        <v xml:space="preserve"> </v>
      </c>
      <c r="K218" s="57" t="str">
        <f ca="1">OFFSET($Z$3,ROW()-StartRow-1-$AA219*PanelHeight+$AA219*WellsInPlate+(COLUMN()-9)*8,0,1,1)</f>
        <v xml:space="preserve"> </v>
      </c>
      <c r="L218" s="57" t="str">
        <f ca="1">OFFSET($Z$3,ROW()-StartRow-1-$AA219*PanelHeight+$AA219*WellsInPlate+(COLUMN()-9)*8,0,1,1)</f>
        <v xml:space="preserve"> </v>
      </c>
      <c r="M218" s="57" t="str">
        <f ca="1">OFFSET($Z$3,ROW()-StartRow-1-$AA219*PanelHeight+$AA219*WellsInPlate+(COLUMN()-9)*8,0,1,1)</f>
        <v xml:space="preserve"> </v>
      </c>
      <c r="N218" s="57" t="str">
        <f ca="1">OFFSET($Z$3,ROW()-StartRow-1-$AA219*PanelHeight+$AA219*WellsInPlate+(COLUMN()-9)*8,0,1,1)</f>
        <v xml:space="preserve"> </v>
      </c>
      <c r="O218" s="57" t="str">
        <f ca="1">OFFSET($Z$3,ROW()-StartRow-1-$AA219*PanelHeight+$AA219*WellsInPlate+(COLUMN()-9)*8,0,1,1)</f>
        <v xml:space="preserve"> </v>
      </c>
      <c r="P218" s="57" t="str">
        <f ca="1">OFFSET($Z$3,ROW()-StartRow-1-$AA219*PanelHeight+$AA219*WellsInPlate+(COLUMN()-9)*8,0,1,1)</f>
        <v xml:space="preserve"> </v>
      </c>
      <c r="Q218" s="57" t="str">
        <f ca="1">OFFSET($Z$3,ROW()-StartRow-1-$AA219*PanelHeight+$AA219*WellsInPlate+(COLUMN()-9)*8,0,1,1)</f>
        <v xml:space="preserve"> </v>
      </c>
      <c r="R218" s="57" t="str">
        <f ca="1">OFFSET($Z$3,ROW()-StartRow-1-$AA219*PanelHeight+$AA219*WellsInPlate+(COLUMN()-9)*8,0,1,1)</f>
        <v xml:space="preserve"> </v>
      </c>
      <c r="S218" s="57" t="str">
        <f ca="1">OFFSET($Z$3,ROW()-StartRow-1-$AA219*PanelHeight+$AA219*WellsInPlate+(COLUMN()-9)*8,0,1,1)</f>
        <v xml:space="preserve"> </v>
      </c>
      <c r="T218" s="57" t="str">
        <f t="shared" ca="1" si="36"/>
        <v>leave empty</v>
      </c>
      <c r="Z218" s="108" t="str">
        <f>IF(LEN(INDEX($1:$1048576,ROW(),4))&gt;0,INDEX($1:$1048576,ROW(),4)," ")</f>
        <v xml:space="preserve"> </v>
      </c>
      <c r="AA218" s="108">
        <f t="shared" si="33"/>
        <v>16</v>
      </c>
      <c r="AB218" s="108">
        <f ca="1">COUNTBLANK(OFFSET(INDEX($2:$1048576,2,4),AA218*WellsInPlate,0,WellsInPlate,1))</f>
        <v>86</v>
      </c>
      <c r="AC218" s="108">
        <f t="shared" ca="1" si="34"/>
        <v>0</v>
      </c>
      <c r="AE218" s="108" t="b">
        <f>IF(COUNTBLANK(D218)=0,A218)</f>
        <v>0</v>
      </c>
    </row>
    <row r="219" spans="1:31" ht="12.75" x14ac:dyDescent="0.2">
      <c r="A219" s="94" t="str">
        <f>IF(D219="","",CONCATENATE('Address and samples info'!$B$8," #",'Samples 96'!C219))</f>
        <v/>
      </c>
      <c r="B219" s="95" t="s">
        <v>52</v>
      </c>
      <c r="C219" s="150">
        <v>3</v>
      </c>
      <c r="D219" s="5"/>
      <c r="E219" s="98">
        <v>0.01</v>
      </c>
      <c r="F219" s="53"/>
      <c r="G219" s="59"/>
      <c r="H219" s="104" t="str">
        <f ca="1">IF(AC220=1,"G","")</f>
        <v/>
      </c>
      <c r="I219" s="57" t="str">
        <f ca="1">OFFSET($Z$3,ROW()-StartRow-1-$AA220*PanelHeight+$AA220*WellsInPlate+(COLUMN()-9)*8,0,1,1)</f>
        <v xml:space="preserve"> </v>
      </c>
      <c r="J219" s="57" t="str">
        <f ca="1">OFFSET($Z$3,ROW()-StartRow-1-$AA220*PanelHeight+$AA220*WellsInPlate+(COLUMN()-9)*8,0,1,1)</f>
        <v xml:space="preserve"> </v>
      </c>
      <c r="K219" s="57" t="str">
        <f ca="1">OFFSET($Z$3,ROW()-StartRow-1-$AA220*PanelHeight+$AA220*WellsInPlate+(COLUMN()-9)*8,0,1,1)</f>
        <v xml:space="preserve"> </v>
      </c>
      <c r="L219" s="57" t="str">
        <f ca="1">OFFSET($Z$3,ROW()-StartRow-1-$AA220*PanelHeight+$AA220*WellsInPlate+(COLUMN()-9)*8,0,1,1)</f>
        <v xml:space="preserve"> </v>
      </c>
      <c r="M219" s="57" t="str">
        <f ca="1">OFFSET($Z$3,ROW()-StartRow-1-$AA220*PanelHeight+$AA220*WellsInPlate+(COLUMN()-9)*8,0,1,1)</f>
        <v xml:space="preserve"> </v>
      </c>
      <c r="N219" s="57" t="str">
        <f ca="1">OFFSET($Z$3,ROW()-StartRow-1-$AA220*PanelHeight+$AA220*WellsInPlate+(COLUMN()-9)*8,0,1,1)</f>
        <v xml:space="preserve"> </v>
      </c>
      <c r="O219" s="57" t="str">
        <f ca="1">OFFSET($Z$3,ROW()-StartRow-1-$AA220*PanelHeight+$AA220*WellsInPlate+(COLUMN()-9)*8,0,1,1)</f>
        <v xml:space="preserve"> </v>
      </c>
      <c r="P219" s="57" t="str">
        <f ca="1">OFFSET($Z$3,ROW()-StartRow-1-$AA220*PanelHeight+$AA220*WellsInPlate+(COLUMN()-9)*8,0,1,1)</f>
        <v xml:space="preserve"> </v>
      </c>
      <c r="Q219" s="57" t="str">
        <f ca="1">OFFSET($Z$3,ROW()-StartRow-1-$AA220*PanelHeight+$AA220*WellsInPlate+(COLUMN()-9)*8,0,1,1)</f>
        <v xml:space="preserve"> </v>
      </c>
      <c r="R219" s="57" t="str">
        <f ca="1">OFFSET($Z$3,ROW()-StartRow-1-$AA220*PanelHeight+$AA220*WellsInPlate+(COLUMN()-9)*8,0,1,1)</f>
        <v xml:space="preserve"> </v>
      </c>
      <c r="S219" s="57" t="str">
        <f ca="1">IF(S218="","","leave empty")</f>
        <v>leave empty</v>
      </c>
      <c r="T219" s="57" t="str">
        <f t="shared" ca="1" si="36"/>
        <v>leave empty</v>
      </c>
      <c r="Z219" s="108" t="str">
        <f>IF(LEN(INDEX($1:$1048576,ROW(),4))&gt;0,INDEX($1:$1048576,ROW(),4)," ")</f>
        <v xml:space="preserve"> </v>
      </c>
      <c r="AA219" s="108">
        <f t="shared" si="33"/>
        <v>16</v>
      </c>
      <c r="AB219" s="108">
        <f ca="1">COUNTBLANK(OFFSET(INDEX($2:$1048576,2,4),AA219*WellsInPlate,0,WellsInPlate,1))</f>
        <v>86</v>
      </c>
      <c r="AC219" s="108">
        <f t="shared" ca="1" si="34"/>
        <v>0</v>
      </c>
      <c r="AE219" s="108" t="b">
        <f>IF(COUNTBLANK(D219)=0,A219)</f>
        <v>0</v>
      </c>
    </row>
    <row r="220" spans="1:31" ht="12.75" x14ac:dyDescent="0.2">
      <c r="A220" s="94" t="str">
        <f>IF(D220="","",CONCATENATE('Address and samples info'!$B$8," #",'Samples 96'!C220))</f>
        <v/>
      </c>
      <c r="B220" s="95" t="s">
        <v>63</v>
      </c>
      <c r="C220" s="150">
        <v>3</v>
      </c>
      <c r="D220" s="5"/>
      <c r="E220" s="98">
        <v>0.01</v>
      </c>
      <c r="F220" s="53"/>
      <c r="G220" s="59"/>
      <c r="H220" s="104" t="str">
        <f ca="1">IF(AC221=1,"H","")</f>
        <v/>
      </c>
      <c r="I220" s="57" t="str">
        <f ca="1">OFFSET($Z$3,ROW()-StartRow-1-$AA221*PanelHeight+$AA221*WellsInPlate+(COLUMN()-9)*8,0,1,1)</f>
        <v xml:space="preserve"> </v>
      </c>
      <c r="J220" s="57" t="str">
        <f ca="1">OFFSET($Z$3,ROW()-StartRow-1-$AA221*PanelHeight+$AA221*WellsInPlate+(COLUMN()-9)*8,0,1,1)</f>
        <v xml:space="preserve"> </v>
      </c>
      <c r="K220" s="57" t="str">
        <f ca="1">OFFSET($Z$3,ROW()-StartRow-1-$AA221*PanelHeight+$AA221*WellsInPlate+(COLUMN()-9)*8,0,1,1)</f>
        <v xml:space="preserve"> </v>
      </c>
      <c r="L220" s="57" t="str">
        <f ca="1">OFFSET($Z$3,ROW()-StartRow-1-$AA221*PanelHeight+$AA221*WellsInPlate+(COLUMN()-9)*8,0,1,1)</f>
        <v xml:space="preserve"> </v>
      </c>
      <c r="M220" s="57" t="str">
        <f ca="1">OFFSET($Z$3,ROW()-StartRow-1-$AA221*PanelHeight+$AA221*WellsInPlate+(COLUMN()-9)*8,0,1,1)</f>
        <v xml:space="preserve"> </v>
      </c>
      <c r="N220" s="57" t="str">
        <f ca="1">OFFSET($Z$3,ROW()-StartRow-1-$AA221*PanelHeight+$AA221*WellsInPlate+(COLUMN()-9)*8,0,1,1)</f>
        <v xml:space="preserve"> </v>
      </c>
      <c r="O220" s="57" t="str">
        <f ca="1">OFFSET($Z$3,ROW()-StartRow-1-$AA221*PanelHeight+$AA221*WellsInPlate+(COLUMN()-9)*8,0,1,1)</f>
        <v xml:space="preserve"> </v>
      </c>
      <c r="P220" s="57" t="str">
        <f ca="1">OFFSET($Z$3,ROW()-StartRow-1-$AA221*PanelHeight+$AA221*WellsInPlate+(COLUMN()-9)*8,0,1,1)</f>
        <v xml:space="preserve"> </v>
      </c>
      <c r="Q220" s="57" t="str">
        <f ca="1">OFFSET($Z$3,ROW()-StartRow-1-$AA221*PanelHeight+$AA221*WellsInPlate+(COLUMN()-9)*8,0,1,1)</f>
        <v xml:space="preserve"> </v>
      </c>
      <c r="R220" s="57" t="str">
        <f ca="1">OFFSET($Z$3,ROW()-StartRow-1-$AA221*PanelHeight+$AA221*WellsInPlate+(COLUMN()-9)*8,0,1,1)</f>
        <v xml:space="preserve"> </v>
      </c>
      <c r="S220" s="57" t="str">
        <f ca="1">IF(S219="","","leave empty")</f>
        <v>leave empty</v>
      </c>
      <c r="T220" s="57" t="str">
        <f t="shared" ca="1" si="36"/>
        <v>leave empty</v>
      </c>
      <c r="Z220" s="108" t="str">
        <f>IF(LEN(INDEX($1:$1048576,ROW(),4))&gt;0,INDEX($1:$1048576,ROW(),4)," ")</f>
        <v xml:space="preserve"> </v>
      </c>
      <c r="AA220" s="108">
        <f t="shared" si="33"/>
        <v>16</v>
      </c>
      <c r="AB220" s="108">
        <f ca="1">COUNTBLANK(OFFSET(INDEX($2:$1048576,2,4),AA220*WellsInPlate,0,WellsInPlate,1))</f>
        <v>86</v>
      </c>
      <c r="AC220" s="108">
        <f t="shared" ca="1" si="34"/>
        <v>0</v>
      </c>
      <c r="AE220" s="108" t="b">
        <f>IF(COUNTBLANK(D220)=0,A220)</f>
        <v>0</v>
      </c>
    </row>
    <row r="221" spans="1:31" ht="12.75" x14ac:dyDescent="0.2">
      <c r="A221" s="94" t="str">
        <f>IF(D221="","",CONCATENATE('Address and samples info'!$B$8," #",'Samples 96'!C221))</f>
        <v/>
      </c>
      <c r="B221" s="95" t="s">
        <v>74</v>
      </c>
      <c r="C221" s="150">
        <v>3</v>
      </c>
      <c r="D221" s="5"/>
      <c r="E221" s="98">
        <v>0.01</v>
      </c>
      <c r="F221" s="53"/>
      <c r="G221" s="59"/>
      <c r="Z221" s="108" t="str">
        <f>IF(LEN(INDEX($1:$1048576,ROW(),4))&gt;0,INDEX($1:$1048576,ROW(),4)," ")</f>
        <v xml:space="preserve"> </v>
      </c>
      <c r="AA221" s="108">
        <f t="shared" si="33"/>
        <v>16</v>
      </c>
      <c r="AB221" s="108">
        <f ca="1">COUNTBLANK(OFFSET(INDEX($2:$1048576,2,4),AA221*WellsInPlate,0,WellsInPlate,1))</f>
        <v>86</v>
      </c>
      <c r="AC221" s="108">
        <f t="shared" ca="1" si="34"/>
        <v>0</v>
      </c>
      <c r="AE221" s="108" t="b">
        <f>IF(COUNTBLANK(D221)=0,A221)</f>
        <v>0</v>
      </c>
    </row>
    <row r="222" spans="1:31" ht="12.75" x14ac:dyDescent="0.2">
      <c r="A222" s="94" t="str">
        <f>IF(D222="","",CONCATENATE('Address and samples info'!$B$8," #",'Samples 96'!C222))</f>
        <v/>
      </c>
      <c r="B222" s="95" t="s">
        <v>84</v>
      </c>
      <c r="C222" s="150">
        <v>3</v>
      </c>
      <c r="D222" s="5"/>
      <c r="E222" s="98">
        <v>0.01</v>
      </c>
      <c r="F222" s="53"/>
      <c r="G222" s="59"/>
      <c r="Z222" s="108" t="str">
        <f>IF(LEN(INDEX($1:$1048576,ROW(),4))&gt;0,INDEX($1:$1048576,ROW(),4)," ")</f>
        <v xml:space="preserve"> </v>
      </c>
      <c r="AA222" s="108">
        <f t="shared" si="33"/>
        <v>16</v>
      </c>
      <c r="AB222" s="108">
        <f ca="1">COUNTBLANK(OFFSET(INDEX($2:$1048576,2,4),AA222*WellsInPlate,0,WellsInPlate,1))</f>
        <v>86</v>
      </c>
      <c r="AC222" s="108">
        <f t="shared" ca="1" si="34"/>
        <v>0</v>
      </c>
      <c r="AE222" s="108" t="b">
        <f>IF(COUNTBLANK(D222)=0,A222)</f>
        <v>0</v>
      </c>
    </row>
    <row r="223" spans="1:31" ht="12.75" x14ac:dyDescent="0.2">
      <c r="A223" s="94" t="str">
        <f>IF(D223="","",CONCATENATE('Address and samples info'!$B$8," #",'Samples 96'!C223))</f>
        <v/>
      </c>
      <c r="B223" s="95" t="s">
        <v>9</v>
      </c>
      <c r="C223" s="150">
        <v>3</v>
      </c>
      <c r="D223" s="5"/>
      <c r="E223" s="98">
        <v>0.01</v>
      </c>
      <c r="F223" s="53"/>
      <c r="G223" s="59"/>
      <c r="Z223" s="108" t="str">
        <f>IF(LEN(INDEX($1:$1048576,ROW(),4))&gt;0,INDEX($1:$1048576,ROW(),4)," ")</f>
        <v xml:space="preserve"> </v>
      </c>
      <c r="AA223" s="108">
        <f t="shared" si="33"/>
        <v>16</v>
      </c>
      <c r="AB223" s="108">
        <f ca="1">COUNTBLANK(OFFSET(INDEX($2:$1048576,2,4),AA223*WellsInPlate,0,WellsInPlate,1))</f>
        <v>86</v>
      </c>
      <c r="AC223" s="108">
        <f t="shared" ca="1" si="34"/>
        <v>0</v>
      </c>
      <c r="AE223" s="108" t="b">
        <f>IF(COUNTBLANK(D223)=0,A223)</f>
        <v>0</v>
      </c>
    </row>
    <row r="224" spans="1:31" ht="12.75" x14ac:dyDescent="0.2">
      <c r="A224" s="94" t="str">
        <f>IF(D224="","",CONCATENATE('Address and samples info'!$B$8," #",'Samples 96'!C224))</f>
        <v/>
      </c>
      <c r="B224" s="95" t="s">
        <v>20</v>
      </c>
      <c r="C224" s="150">
        <v>3</v>
      </c>
      <c r="D224" s="5"/>
      <c r="E224" s="98">
        <v>0.01</v>
      </c>
      <c r="F224" s="53"/>
      <c r="G224" s="59"/>
      <c r="I224" s="55" t="str">
        <f ca="1">IF(AC226=1,"Plate "&amp;TEXT(AA226+1,"0"),"")</f>
        <v/>
      </c>
      <c r="Z224" s="108" t="str">
        <f>IF(LEN(INDEX($1:$1048576,ROW(),4))&gt;0,INDEX($1:$1048576,ROW(),4)," ")</f>
        <v xml:space="preserve"> </v>
      </c>
      <c r="AA224" s="108">
        <f t="shared" si="33"/>
        <v>16</v>
      </c>
      <c r="AB224" s="108">
        <f ca="1">COUNTBLANK(OFFSET(INDEX($2:$1048576,2,4),AA224*WellsInPlate,0,WellsInPlate,1))</f>
        <v>86</v>
      </c>
      <c r="AC224" s="108">
        <f t="shared" ca="1" si="34"/>
        <v>0</v>
      </c>
      <c r="AE224" s="108" t="b">
        <f>IF(COUNTBLANK(D224)=0,A224)</f>
        <v>0</v>
      </c>
    </row>
    <row r="225" spans="1:31" ht="12.75" x14ac:dyDescent="0.2">
      <c r="A225" s="94" t="str">
        <f>IF(D225="","",CONCATENATE('Address and samples info'!$B$8," #",'Samples 96'!C225))</f>
        <v/>
      </c>
      <c r="B225" s="95" t="s">
        <v>31</v>
      </c>
      <c r="C225" s="150">
        <v>3</v>
      </c>
      <c r="D225" s="5"/>
      <c r="E225" s="98">
        <v>0.01</v>
      </c>
      <c r="F225" s="53"/>
      <c r="G225" s="59"/>
      <c r="H225" s="106"/>
      <c r="I225" s="56" t="str">
        <f ca="1">IF($AC226=1,"1","")</f>
        <v/>
      </c>
      <c r="J225" s="56" t="str">
        <f ca="1">IF($AC226=1,"2","")</f>
        <v/>
      </c>
      <c r="K225" s="56" t="str">
        <f ca="1">IF($AC226=1,"3","")</f>
        <v/>
      </c>
      <c r="L225" s="56" t="str">
        <f ca="1">IF($AC226=1,"4","")</f>
        <v/>
      </c>
      <c r="M225" s="56" t="str">
        <f ca="1">IF($AC226=1,"5","")</f>
        <v/>
      </c>
      <c r="N225" s="56" t="str">
        <f ca="1">IF($AC226=1,"6","")</f>
        <v/>
      </c>
      <c r="O225" s="56" t="str">
        <f ca="1">IF($AC226=1,"7","")</f>
        <v/>
      </c>
      <c r="P225" s="56" t="str">
        <f ca="1">IF($AC226=1,"8","")</f>
        <v/>
      </c>
      <c r="Q225" s="56" t="str">
        <f ca="1">IF($AC226=1,"9","")</f>
        <v/>
      </c>
      <c r="R225" s="56" t="str">
        <f ca="1">IF($AC226=1,"10","")</f>
        <v/>
      </c>
      <c r="S225" s="56" t="str">
        <f ca="1">IF($AC226=1,"11","")</f>
        <v/>
      </c>
      <c r="T225" s="56" t="str">
        <f ca="1">IF($AC226=1,"12","")</f>
        <v/>
      </c>
      <c r="Z225" s="108" t="str">
        <f>IF(LEN(INDEX($1:$1048576,ROW(),4))&gt;0,INDEX($1:$1048576,ROW(),4)," ")</f>
        <v xml:space="preserve"> </v>
      </c>
      <c r="AA225" s="108">
        <f t="shared" si="33"/>
        <v>17</v>
      </c>
      <c r="AB225" s="108">
        <f ca="1">COUNTBLANK(OFFSET(INDEX($2:$1048576,2,4),AA225*WellsInPlate,0,WellsInPlate,1))</f>
        <v>86</v>
      </c>
      <c r="AC225" s="108">
        <f t="shared" ca="1" si="34"/>
        <v>0</v>
      </c>
      <c r="AE225" s="108" t="b">
        <f>IF(COUNTBLANK(D225)=0,A225)</f>
        <v>0</v>
      </c>
    </row>
    <row r="226" spans="1:31" ht="12.75" x14ac:dyDescent="0.2">
      <c r="A226" s="94" t="str">
        <f>IF(D226="","",CONCATENATE('Address and samples info'!$B$8," #",'Samples 96'!C226))</f>
        <v/>
      </c>
      <c r="B226" s="95" t="s">
        <v>42</v>
      </c>
      <c r="C226" s="150">
        <v>3</v>
      </c>
      <c r="D226" s="5"/>
      <c r="E226" s="98">
        <v>0.01</v>
      </c>
      <c r="F226" s="53"/>
      <c r="G226" s="59"/>
      <c r="H226" s="104" t="str">
        <f ca="1">IF(AC227=1,"A","")</f>
        <v/>
      </c>
      <c r="I226" s="57" t="str">
        <f ca="1">OFFSET($Z$3,ROW()-StartRow-1-$AA227*PanelHeight+$AA227*WellsInPlate+(COLUMN()-9)*8,0,1,1)</f>
        <v xml:space="preserve"> </v>
      </c>
      <c r="J226" s="57" t="str">
        <f ca="1">OFFSET($Z$3,ROW()-StartRow-1-$AA227*PanelHeight+$AA227*WellsInPlate+(COLUMN()-9)*8,0,1,1)</f>
        <v xml:space="preserve"> </v>
      </c>
      <c r="K226" s="57" t="str">
        <f ca="1">OFFSET($Z$3,ROW()-StartRow-1-$AA227*PanelHeight+$AA227*WellsInPlate+(COLUMN()-9)*8,0,1,1)</f>
        <v xml:space="preserve"> </v>
      </c>
      <c r="L226" s="57" t="str">
        <f ca="1">OFFSET($Z$3,ROW()-StartRow-1-$AA227*PanelHeight+$AA227*WellsInPlate+(COLUMN()-9)*8,0,1,1)</f>
        <v xml:space="preserve"> </v>
      </c>
      <c r="M226" s="57" t="str">
        <f ca="1">OFFSET($Z$3,ROW()-StartRow-1-$AA227*PanelHeight+$AA227*WellsInPlate+(COLUMN()-9)*8,0,1,1)</f>
        <v xml:space="preserve"> </v>
      </c>
      <c r="N226" s="57" t="str">
        <f ca="1">OFFSET($Z$3,ROW()-StartRow-1-$AA227*PanelHeight+$AA227*WellsInPlate+(COLUMN()-9)*8,0,1,1)</f>
        <v xml:space="preserve"> </v>
      </c>
      <c r="O226" s="57" t="str">
        <f ca="1">OFFSET($Z$3,ROW()-StartRow-1-$AA227*PanelHeight+$AA227*WellsInPlate+(COLUMN()-9)*8,0,1,1)</f>
        <v xml:space="preserve"> </v>
      </c>
      <c r="P226" s="57" t="str">
        <f ca="1">OFFSET($Z$3,ROW()-StartRow-1-$AA227*PanelHeight+$AA227*WellsInPlate+(COLUMN()-9)*8,0,1,1)</f>
        <v xml:space="preserve"> </v>
      </c>
      <c r="Q226" s="57" t="str">
        <f ca="1">OFFSET($Z$3,ROW()-StartRow-1-$AA227*PanelHeight+$AA227*WellsInPlate+(COLUMN()-9)*8,0,1,1)</f>
        <v xml:space="preserve"> </v>
      </c>
      <c r="R226" s="57" t="str">
        <f ca="1">OFFSET($Z$3,ROW()-StartRow-1-$AA227*PanelHeight+$AA227*WellsInPlate+(COLUMN()-9)*8,0,1,1)</f>
        <v xml:space="preserve"> </v>
      </c>
      <c r="S226" s="57" t="str">
        <f ca="1">OFFSET($Z$3,ROW()-StartRow-1-$AA227*PanelHeight+$AA227*WellsInPlate+(COLUMN()-9)*8,0,1,1)</f>
        <v xml:space="preserve"> </v>
      </c>
      <c r="T226" s="58" t="str">
        <f ca="1">IF(COUNTIF(I226:S233," ")&lt;88,"leave empty","")</f>
        <v>leave empty</v>
      </c>
      <c r="Z226" s="108" t="str">
        <f>IF(LEN(INDEX($1:$1048576,ROW(),4))&gt;0,INDEX($1:$1048576,ROW(),4)," ")</f>
        <v xml:space="preserve"> </v>
      </c>
      <c r="AA226" s="108">
        <f t="shared" si="33"/>
        <v>17</v>
      </c>
      <c r="AB226" s="108">
        <f ca="1">COUNTBLANK(OFFSET(INDEX($2:$1048576,2,4),AA226*WellsInPlate,0,WellsInPlate,1))</f>
        <v>86</v>
      </c>
      <c r="AC226" s="108">
        <f t="shared" ca="1" si="34"/>
        <v>0</v>
      </c>
      <c r="AE226" s="108" t="b">
        <f>IF(COUNTBLANK(D226)=0,A226)</f>
        <v>0</v>
      </c>
    </row>
    <row r="227" spans="1:31" ht="12.75" x14ac:dyDescent="0.2">
      <c r="A227" s="94" t="str">
        <f>IF(D227="","",CONCATENATE('Address and samples info'!$B$8," #",'Samples 96'!C227))</f>
        <v/>
      </c>
      <c r="B227" s="95" t="s">
        <v>53</v>
      </c>
      <c r="C227" s="150">
        <v>3</v>
      </c>
      <c r="D227" s="5"/>
      <c r="E227" s="98">
        <v>0.01</v>
      </c>
      <c r="F227" s="53"/>
      <c r="G227" s="59"/>
      <c r="H227" s="104" t="str">
        <f ca="1">IF(AC228=1,"B","")</f>
        <v/>
      </c>
      <c r="I227" s="57" t="str">
        <f ca="1">OFFSET($Z$3,ROW()-StartRow-1-$AA228*PanelHeight+$AA228*WellsInPlate+(COLUMN()-9)*8,0,1,1)</f>
        <v xml:space="preserve"> </v>
      </c>
      <c r="J227" s="57" t="str">
        <f ca="1">OFFSET($Z$3,ROW()-StartRow-1-$AA228*PanelHeight+$AA228*WellsInPlate+(COLUMN()-9)*8,0,1,1)</f>
        <v xml:space="preserve"> </v>
      </c>
      <c r="K227" s="57" t="str">
        <f ca="1">OFFSET($Z$3,ROW()-StartRow-1-$AA228*PanelHeight+$AA228*WellsInPlate+(COLUMN()-9)*8,0,1,1)</f>
        <v xml:space="preserve"> </v>
      </c>
      <c r="L227" s="57" t="str">
        <f ca="1">OFFSET($Z$3,ROW()-StartRow-1-$AA228*PanelHeight+$AA228*WellsInPlate+(COLUMN()-9)*8,0,1,1)</f>
        <v xml:space="preserve"> </v>
      </c>
      <c r="M227" s="57" t="str">
        <f ca="1">OFFSET($Z$3,ROW()-StartRow-1-$AA228*PanelHeight+$AA228*WellsInPlate+(COLUMN()-9)*8,0,1,1)</f>
        <v xml:space="preserve"> </v>
      </c>
      <c r="N227" s="57" t="str">
        <f ca="1">OFFSET($Z$3,ROW()-StartRow-1-$AA228*PanelHeight+$AA228*WellsInPlate+(COLUMN()-9)*8,0,1,1)</f>
        <v xml:space="preserve"> </v>
      </c>
      <c r="O227" s="57" t="str">
        <f ca="1">OFFSET($Z$3,ROW()-StartRow-1-$AA228*PanelHeight+$AA228*WellsInPlate+(COLUMN()-9)*8,0,1,1)</f>
        <v xml:space="preserve"> </v>
      </c>
      <c r="P227" s="57" t="str">
        <f ca="1">OFFSET($Z$3,ROW()-StartRow-1-$AA228*PanelHeight+$AA228*WellsInPlate+(COLUMN()-9)*8,0,1,1)</f>
        <v xml:space="preserve"> </v>
      </c>
      <c r="Q227" s="57" t="str">
        <f ca="1">OFFSET($Z$3,ROW()-StartRow-1-$AA228*PanelHeight+$AA228*WellsInPlate+(COLUMN()-9)*8,0,1,1)</f>
        <v xml:space="preserve"> </v>
      </c>
      <c r="R227" s="57" t="str">
        <f ca="1">OFFSET($Z$3,ROW()-StartRow-1-$AA228*PanelHeight+$AA228*WellsInPlate+(COLUMN()-9)*8,0,1,1)</f>
        <v xml:space="preserve"> </v>
      </c>
      <c r="S227" s="57" t="str">
        <f ca="1">OFFSET($Z$3,ROW()-StartRow-1-$AA228*PanelHeight+$AA228*WellsInPlate+(COLUMN()-9)*8,0,1,1)</f>
        <v xml:space="preserve"> </v>
      </c>
      <c r="T227" s="57" t="str">
        <f ca="1">IF(T226="","","leave empty")</f>
        <v>leave empty</v>
      </c>
      <c r="Z227" s="108" t="str">
        <f>IF(LEN(INDEX($1:$1048576,ROW(),4))&gt;0,INDEX($1:$1048576,ROW(),4)," ")</f>
        <v xml:space="preserve"> </v>
      </c>
      <c r="AA227" s="108">
        <f t="shared" si="33"/>
        <v>17</v>
      </c>
      <c r="AB227" s="108">
        <f ca="1">COUNTBLANK(OFFSET(INDEX($2:$1048576,2,4),AA227*WellsInPlate,0,WellsInPlate,1))</f>
        <v>86</v>
      </c>
      <c r="AC227" s="108">
        <f t="shared" ca="1" si="34"/>
        <v>0</v>
      </c>
      <c r="AE227" s="108" t="b">
        <f>IF(COUNTBLANK(D227)=0,A227)</f>
        <v>0</v>
      </c>
    </row>
    <row r="228" spans="1:31" ht="12.75" x14ac:dyDescent="0.2">
      <c r="A228" s="94" t="str">
        <f>IF(D228="","",CONCATENATE('Address and samples info'!$B$8," #",'Samples 96'!C228))</f>
        <v/>
      </c>
      <c r="B228" s="95" t="s">
        <v>64</v>
      </c>
      <c r="C228" s="150">
        <v>3</v>
      </c>
      <c r="D228" s="5"/>
      <c r="E228" s="98">
        <v>0.01</v>
      </c>
      <c r="F228" s="53"/>
      <c r="G228" s="59"/>
      <c r="H228" s="104" t="str">
        <f ca="1">IF(AC229=1,"C","")</f>
        <v/>
      </c>
      <c r="I228" s="57" t="str">
        <f ca="1">OFFSET($Z$3,ROW()-StartRow-1-$AA229*PanelHeight+$AA229*WellsInPlate+(COLUMN()-9)*8,0,1,1)</f>
        <v xml:space="preserve"> </v>
      </c>
      <c r="J228" s="57" t="str">
        <f ca="1">OFFSET($Z$3,ROW()-StartRow-1-$AA229*PanelHeight+$AA229*WellsInPlate+(COLUMN()-9)*8,0,1,1)</f>
        <v xml:space="preserve"> </v>
      </c>
      <c r="K228" s="57" t="str">
        <f ca="1">OFFSET($Z$3,ROW()-StartRow-1-$AA229*PanelHeight+$AA229*WellsInPlate+(COLUMN()-9)*8,0,1,1)</f>
        <v xml:space="preserve"> </v>
      </c>
      <c r="L228" s="57" t="str">
        <f ca="1">OFFSET($Z$3,ROW()-StartRow-1-$AA229*PanelHeight+$AA229*WellsInPlate+(COLUMN()-9)*8,0,1,1)</f>
        <v xml:space="preserve"> </v>
      </c>
      <c r="M228" s="57" t="str">
        <f ca="1">OFFSET($Z$3,ROW()-StartRow-1-$AA229*PanelHeight+$AA229*WellsInPlate+(COLUMN()-9)*8,0,1,1)</f>
        <v xml:space="preserve"> </v>
      </c>
      <c r="N228" s="57" t="str">
        <f ca="1">OFFSET($Z$3,ROW()-StartRow-1-$AA229*PanelHeight+$AA229*WellsInPlate+(COLUMN()-9)*8,0,1,1)</f>
        <v xml:space="preserve"> </v>
      </c>
      <c r="O228" s="57" t="str">
        <f ca="1">OFFSET($Z$3,ROW()-StartRow-1-$AA229*PanelHeight+$AA229*WellsInPlate+(COLUMN()-9)*8,0,1,1)</f>
        <v xml:space="preserve"> </v>
      </c>
      <c r="P228" s="57" t="str">
        <f ca="1">OFFSET($Z$3,ROW()-StartRow-1-$AA229*PanelHeight+$AA229*WellsInPlate+(COLUMN()-9)*8,0,1,1)</f>
        <v xml:space="preserve"> </v>
      </c>
      <c r="Q228" s="57" t="str">
        <f ca="1">OFFSET($Z$3,ROW()-StartRow-1-$AA229*PanelHeight+$AA229*WellsInPlate+(COLUMN()-9)*8,0,1,1)</f>
        <v xml:space="preserve"> </v>
      </c>
      <c r="R228" s="57" t="str">
        <f ca="1">OFFSET($Z$3,ROW()-StartRow-1-$AA229*PanelHeight+$AA229*WellsInPlate+(COLUMN()-9)*8,0,1,1)</f>
        <v xml:space="preserve"> </v>
      </c>
      <c r="S228" s="57" t="str">
        <f ca="1">OFFSET($Z$3,ROW()-StartRow-1-$AA229*PanelHeight+$AA229*WellsInPlate+(COLUMN()-9)*8,0,1,1)</f>
        <v xml:space="preserve"> </v>
      </c>
      <c r="T228" s="57" t="str">
        <f t="shared" ref="T228:T233" ca="1" si="37">IF(T227="","","leave empty")</f>
        <v>leave empty</v>
      </c>
      <c r="Z228" s="108" t="str">
        <f>IF(LEN(INDEX($1:$1048576,ROW(),4))&gt;0,INDEX($1:$1048576,ROW(),4)," ")</f>
        <v xml:space="preserve"> </v>
      </c>
      <c r="AA228" s="108">
        <f t="shared" si="33"/>
        <v>17</v>
      </c>
      <c r="AB228" s="108">
        <f ca="1">COUNTBLANK(OFFSET(INDEX($2:$1048576,2,4),AA228*WellsInPlate,0,WellsInPlate,1))</f>
        <v>86</v>
      </c>
      <c r="AC228" s="108">
        <f t="shared" ca="1" si="34"/>
        <v>0</v>
      </c>
      <c r="AE228" s="108" t="b">
        <f>IF(COUNTBLANK(D228)=0,A228)</f>
        <v>0</v>
      </c>
    </row>
    <row r="229" spans="1:31" ht="12.75" x14ac:dyDescent="0.2">
      <c r="A229" s="94" t="str">
        <f>IF(D229="","",CONCATENATE('Address and samples info'!$B$8," #",'Samples 96'!C229))</f>
        <v/>
      </c>
      <c r="B229" s="95" t="s">
        <v>75</v>
      </c>
      <c r="C229" s="150">
        <v>3</v>
      </c>
      <c r="D229" s="5"/>
      <c r="E229" s="98">
        <v>0.01</v>
      </c>
      <c r="F229" s="53"/>
      <c r="G229" s="59"/>
      <c r="H229" s="104" t="str">
        <f ca="1">IF(AC230=1,"D","")</f>
        <v/>
      </c>
      <c r="I229" s="57" t="str">
        <f ca="1">OFFSET($Z$3,ROW()-StartRow-1-$AA230*PanelHeight+$AA230*WellsInPlate+(COLUMN()-9)*8,0,1,1)</f>
        <v xml:space="preserve"> </v>
      </c>
      <c r="J229" s="57" t="str">
        <f ca="1">OFFSET($Z$3,ROW()-StartRow-1-$AA230*PanelHeight+$AA230*WellsInPlate+(COLUMN()-9)*8,0,1,1)</f>
        <v xml:space="preserve"> </v>
      </c>
      <c r="K229" s="57" t="str">
        <f ca="1">OFFSET($Z$3,ROW()-StartRow-1-$AA230*PanelHeight+$AA230*WellsInPlate+(COLUMN()-9)*8,0,1,1)</f>
        <v xml:space="preserve"> </v>
      </c>
      <c r="L229" s="57" t="str">
        <f ca="1">OFFSET($Z$3,ROW()-StartRow-1-$AA230*PanelHeight+$AA230*WellsInPlate+(COLUMN()-9)*8,0,1,1)</f>
        <v xml:space="preserve"> </v>
      </c>
      <c r="M229" s="57" t="str">
        <f ca="1">OFFSET($Z$3,ROW()-StartRow-1-$AA230*PanelHeight+$AA230*WellsInPlate+(COLUMN()-9)*8,0,1,1)</f>
        <v xml:space="preserve"> </v>
      </c>
      <c r="N229" s="57" t="str">
        <f ca="1">OFFSET($Z$3,ROW()-StartRow-1-$AA230*PanelHeight+$AA230*WellsInPlate+(COLUMN()-9)*8,0,1,1)</f>
        <v xml:space="preserve"> </v>
      </c>
      <c r="O229" s="57" t="str">
        <f ca="1">OFFSET($Z$3,ROW()-StartRow-1-$AA230*PanelHeight+$AA230*WellsInPlate+(COLUMN()-9)*8,0,1,1)</f>
        <v xml:space="preserve"> </v>
      </c>
      <c r="P229" s="57" t="str">
        <f ca="1">OFFSET($Z$3,ROW()-StartRow-1-$AA230*PanelHeight+$AA230*WellsInPlate+(COLUMN()-9)*8,0,1,1)</f>
        <v xml:space="preserve"> </v>
      </c>
      <c r="Q229" s="57" t="str">
        <f ca="1">OFFSET($Z$3,ROW()-StartRow-1-$AA230*PanelHeight+$AA230*WellsInPlate+(COLUMN()-9)*8,0,1,1)</f>
        <v xml:space="preserve"> </v>
      </c>
      <c r="R229" s="57" t="str">
        <f ca="1">OFFSET($Z$3,ROW()-StartRow-1-$AA230*PanelHeight+$AA230*WellsInPlate+(COLUMN()-9)*8,0,1,1)</f>
        <v xml:space="preserve"> </v>
      </c>
      <c r="S229" s="57" t="str">
        <f ca="1">OFFSET($Z$3,ROW()-StartRow-1-$AA230*PanelHeight+$AA230*WellsInPlate+(COLUMN()-9)*8,0,1,1)</f>
        <v xml:space="preserve"> </v>
      </c>
      <c r="T229" s="57" t="str">
        <f t="shared" ca="1" si="37"/>
        <v>leave empty</v>
      </c>
      <c r="Z229" s="108" t="str">
        <f>IF(LEN(INDEX($1:$1048576,ROW(),4))&gt;0,INDEX($1:$1048576,ROW(),4)," ")</f>
        <v xml:space="preserve"> </v>
      </c>
      <c r="AA229" s="108">
        <f t="shared" si="33"/>
        <v>17</v>
      </c>
      <c r="AB229" s="108">
        <f ca="1">COUNTBLANK(OFFSET(INDEX($2:$1048576,2,4),AA229*WellsInPlate,0,WellsInPlate,1))</f>
        <v>86</v>
      </c>
      <c r="AC229" s="108">
        <f t="shared" ca="1" si="34"/>
        <v>0</v>
      </c>
      <c r="AE229" s="108" t="b">
        <f>IF(COUNTBLANK(D229)=0,A229)</f>
        <v>0</v>
      </c>
    </row>
    <row r="230" spans="1:31" ht="12.75" x14ac:dyDescent="0.2">
      <c r="A230" s="94" t="str">
        <f>IF(D230="","",CONCATENATE('Address and samples info'!$B$8," #",'Samples 96'!C230))</f>
        <v/>
      </c>
      <c r="B230" s="95" t="s">
        <v>85</v>
      </c>
      <c r="C230" s="150">
        <v>3</v>
      </c>
      <c r="D230" s="5"/>
      <c r="E230" s="98">
        <v>0.01</v>
      </c>
      <c r="F230" s="53"/>
      <c r="G230" s="59"/>
      <c r="H230" s="104" t="str">
        <f ca="1">IF(AC231=1,"E","")</f>
        <v/>
      </c>
      <c r="I230" s="57" t="str">
        <f ca="1">OFFSET($Z$3,ROW()-StartRow-1-$AA231*PanelHeight+$AA231*WellsInPlate+(COLUMN()-9)*8,0,1,1)</f>
        <v xml:space="preserve"> </v>
      </c>
      <c r="J230" s="57" t="str">
        <f ca="1">OFFSET($Z$3,ROW()-StartRow-1-$AA231*PanelHeight+$AA231*WellsInPlate+(COLUMN()-9)*8,0,1,1)</f>
        <v xml:space="preserve"> </v>
      </c>
      <c r="K230" s="57" t="str">
        <f ca="1">OFFSET($Z$3,ROW()-StartRow-1-$AA231*PanelHeight+$AA231*WellsInPlate+(COLUMN()-9)*8,0,1,1)</f>
        <v xml:space="preserve"> </v>
      </c>
      <c r="L230" s="57" t="str">
        <f ca="1">OFFSET($Z$3,ROW()-StartRow-1-$AA231*PanelHeight+$AA231*WellsInPlate+(COLUMN()-9)*8,0,1,1)</f>
        <v xml:space="preserve"> </v>
      </c>
      <c r="M230" s="57" t="str">
        <f ca="1">OFFSET($Z$3,ROW()-StartRow-1-$AA231*PanelHeight+$AA231*WellsInPlate+(COLUMN()-9)*8,0,1,1)</f>
        <v xml:space="preserve"> </v>
      </c>
      <c r="N230" s="57" t="str">
        <f ca="1">OFFSET($Z$3,ROW()-StartRow-1-$AA231*PanelHeight+$AA231*WellsInPlate+(COLUMN()-9)*8,0,1,1)</f>
        <v xml:space="preserve"> </v>
      </c>
      <c r="O230" s="57" t="str">
        <f ca="1">OFFSET($Z$3,ROW()-StartRow-1-$AA231*PanelHeight+$AA231*WellsInPlate+(COLUMN()-9)*8,0,1,1)</f>
        <v xml:space="preserve"> </v>
      </c>
      <c r="P230" s="57" t="str">
        <f ca="1">OFFSET($Z$3,ROW()-StartRow-1-$AA231*PanelHeight+$AA231*WellsInPlate+(COLUMN()-9)*8,0,1,1)</f>
        <v xml:space="preserve"> </v>
      </c>
      <c r="Q230" s="57" t="str">
        <f ca="1">OFFSET($Z$3,ROW()-StartRow-1-$AA231*PanelHeight+$AA231*WellsInPlate+(COLUMN()-9)*8,0,1,1)</f>
        <v xml:space="preserve"> </v>
      </c>
      <c r="R230" s="57" t="str">
        <f ca="1">OFFSET($Z$3,ROW()-StartRow-1-$AA231*PanelHeight+$AA231*WellsInPlate+(COLUMN()-9)*8,0,1,1)</f>
        <v xml:space="preserve"> </v>
      </c>
      <c r="S230" s="57" t="str">
        <f ca="1">OFFSET($Z$3,ROW()-StartRow-1-$AA231*PanelHeight+$AA231*WellsInPlate+(COLUMN()-9)*8,0,1,1)</f>
        <v xml:space="preserve"> </v>
      </c>
      <c r="T230" s="57" t="str">
        <f t="shared" ca="1" si="37"/>
        <v>leave empty</v>
      </c>
      <c r="Z230" s="108" t="str">
        <f>IF(LEN(INDEX($1:$1048576,ROW(),4))&gt;0,INDEX($1:$1048576,ROW(),4)," ")</f>
        <v xml:space="preserve"> </v>
      </c>
      <c r="AA230" s="108">
        <f t="shared" ref="AA230:AA260" si="38">CEILING((ROW()-StartRow+1)/PanelHeight,1)-1</f>
        <v>17</v>
      </c>
      <c r="AB230" s="108">
        <f ca="1">COUNTBLANK(OFFSET(INDEX($2:$1048576,2,4),AA230*WellsInPlate,0,WellsInPlate,1))</f>
        <v>86</v>
      </c>
      <c r="AC230" s="108">
        <f t="shared" ref="AC230:AC260" ca="1" si="39">IF(AB230=WellsInPlate,0,1)</f>
        <v>0</v>
      </c>
      <c r="AE230" s="108" t="b">
        <f>IF(COUNTBLANK(D230)=0,A230)</f>
        <v>0</v>
      </c>
    </row>
    <row r="231" spans="1:31" ht="12.75" x14ac:dyDescent="0.2">
      <c r="A231" s="94" t="str">
        <f>IF(D231="","",CONCATENATE('Address and samples info'!$B$8," #",'Samples 96'!C231))</f>
        <v/>
      </c>
      <c r="B231" s="95" t="s">
        <v>10</v>
      </c>
      <c r="C231" s="150">
        <v>3</v>
      </c>
      <c r="D231" s="5"/>
      <c r="E231" s="98">
        <v>0.01</v>
      </c>
      <c r="F231" s="53"/>
      <c r="G231" s="59"/>
      <c r="H231" s="104" t="str">
        <f ca="1">IF(AC232=1,"F","")</f>
        <v/>
      </c>
      <c r="I231" s="57" t="str">
        <f ca="1">OFFSET($Z$3,ROW()-StartRow-1-$AA232*PanelHeight+$AA232*WellsInPlate+(COLUMN()-9)*8,0,1,1)</f>
        <v xml:space="preserve"> </v>
      </c>
      <c r="J231" s="57" t="str">
        <f ca="1">OFFSET($Z$3,ROW()-StartRow-1-$AA232*PanelHeight+$AA232*WellsInPlate+(COLUMN()-9)*8,0,1,1)</f>
        <v xml:space="preserve"> </v>
      </c>
      <c r="K231" s="57" t="str">
        <f ca="1">OFFSET($Z$3,ROW()-StartRow-1-$AA232*PanelHeight+$AA232*WellsInPlate+(COLUMN()-9)*8,0,1,1)</f>
        <v xml:space="preserve"> </v>
      </c>
      <c r="L231" s="57" t="str">
        <f ca="1">OFFSET($Z$3,ROW()-StartRow-1-$AA232*PanelHeight+$AA232*WellsInPlate+(COLUMN()-9)*8,0,1,1)</f>
        <v xml:space="preserve"> </v>
      </c>
      <c r="M231" s="57" t="str">
        <f ca="1">OFFSET($Z$3,ROW()-StartRow-1-$AA232*PanelHeight+$AA232*WellsInPlate+(COLUMN()-9)*8,0,1,1)</f>
        <v xml:space="preserve"> </v>
      </c>
      <c r="N231" s="57" t="str">
        <f ca="1">OFFSET($Z$3,ROW()-StartRow-1-$AA232*PanelHeight+$AA232*WellsInPlate+(COLUMN()-9)*8,0,1,1)</f>
        <v xml:space="preserve"> </v>
      </c>
      <c r="O231" s="57" t="str">
        <f ca="1">OFFSET($Z$3,ROW()-StartRow-1-$AA232*PanelHeight+$AA232*WellsInPlate+(COLUMN()-9)*8,0,1,1)</f>
        <v xml:space="preserve"> </v>
      </c>
      <c r="P231" s="57" t="str">
        <f ca="1">OFFSET($Z$3,ROW()-StartRow-1-$AA232*PanelHeight+$AA232*WellsInPlate+(COLUMN()-9)*8,0,1,1)</f>
        <v xml:space="preserve"> </v>
      </c>
      <c r="Q231" s="57" t="str">
        <f ca="1">OFFSET($Z$3,ROW()-StartRow-1-$AA232*PanelHeight+$AA232*WellsInPlate+(COLUMN()-9)*8,0,1,1)</f>
        <v xml:space="preserve"> </v>
      </c>
      <c r="R231" s="57" t="str">
        <f ca="1">OFFSET($Z$3,ROW()-StartRow-1-$AA232*PanelHeight+$AA232*WellsInPlate+(COLUMN()-9)*8,0,1,1)</f>
        <v xml:space="preserve"> </v>
      </c>
      <c r="S231" s="57" t="str">
        <f ca="1">OFFSET($Z$3,ROW()-StartRow-1-$AA232*PanelHeight+$AA232*WellsInPlate+(COLUMN()-9)*8,0,1,1)</f>
        <v xml:space="preserve"> </v>
      </c>
      <c r="T231" s="57" t="str">
        <f t="shared" ca="1" si="37"/>
        <v>leave empty</v>
      </c>
      <c r="Z231" s="108" t="str">
        <f>IF(LEN(INDEX($1:$1048576,ROW(),4))&gt;0,INDEX($1:$1048576,ROW(),4)," ")</f>
        <v xml:space="preserve"> </v>
      </c>
      <c r="AA231" s="108">
        <f t="shared" si="38"/>
        <v>17</v>
      </c>
      <c r="AB231" s="108">
        <f ca="1">COUNTBLANK(OFFSET(INDEX($2:$1048576,2,4),AA231*WellsInPlate,0,WellsInPlate,1))</f>
        <v>86</v>
      </c>
      <c r="AC231" s="108">
        <f t="shared" ca="1" si="39"/>
        <v>0</v>
      </c>
      <c r="AE231" s="108" t="b">
        <f>IF(COUNTBLANK(D231)=0,A231)</f>
        <v>0</v>
      </c>
    </row>
    <row r="232" spans="1:31" ht="12.75" x14ac:dyDescent="0.2">
      <c r="A232" s="94" t="str">
        <f>IF(D232="","",CONCATENATE('Address and samples info'!$B$8," #",'Samples 96'!C232))</f>
        <v/>
      </c>
      <c r="B232" s="95" t="s">
        <v>21</v>
      </c>
      <c r="C232" s="150">
        <v>3</v>
      </c>
      <c r="D232" s="5"/>
      <c r="E232" s="98">
        <v>0.01</v>
      </c>
      <c r="F232" s="53"/>
      <c r="G232" s="59"/>
      <c r="H232" s="104" t="str">
        <f ca="1">IF(AC233=1,"G","")</f>
        <v/>
      </c>
      <c r="I232" s="57" t="str">
        <f ca="1">OFFSET($Z$3,ROW()-StartRow-1-$AA233*PanelHeight+$AA233*WellsInPlate+(COLUMN()-9)*8,0,1,1)</f>
        <v xml:space="preserve"> </v>
      </c>
      <c r="J232" s="57" t="str">
        <f ca="1">OFFSET($Z$3,ROW()-StartRow-1-$AA233*PanelHeight+$AA233*WellsInPlate+(COLUMN()-9)*8,0,1,1)</f>
        <v xml:space="preserve"> </v>
      </c>
      <c r="K232" s="57" t="str">
        <f ca="1">OFFSET($Z$3,ROW()-StartRow-1-$AA233*PanelHeight+$AA233*WellsInPlate+(COLUMN()-9)*8,0,1,1)</f>
        <v xml:space="preserve"> </v>
      </c>
      <c r="L232" s="57" t="str">
        <f ca="1">OFFSET($Z$3,ROW()-StartRow-1-$AA233*PanelHeight+$AA233*WellsInPlate+(COLUMN()-9)*8,0,1,1)</f>
        <v xml:space="preserve"> </v>
      </c>
      <c r="M232" s="57" t="str">
        <f ca="1">OFFSET($Z$3,ROW()-StartRow-1-$AA233*PanelHeight+$AA233*WellsInPlate+(COLUMN()-9)*8,0,1,1)</f>
        <v xml:space="preserve"> </v>
      </c>
      <c r="N232" s="57" t="str">
        <f ca="1">OFFSET($Z$3,ROW()-StartRow-1-$AA233*PanelHeight+$AA233*WellsInPlate+(COLUMN()-9)*8,0,1,1)</f>
        <v xml:space="preserve"> </v>
      </c>
      <c r="O232" s="57" t="str">
        <f ca="1">OFFSET($Z$3,ROW()-StartRow-1-$AA233*PanelHeight+$AA233*WellsInPlate+(COLUMN()-9)*8,0,1,1)</f>
        <v xml:space="preserve"> </v>
      </c>
      <c r="P232" s="57" t="str">
        <f ca="1">OFFSET($Z$3,ROW()-StartRow-1-$AA233*PanelHeight+$AA233*WellsInPlate+(COLUMN()-9)*8,0,1,1)</f>
        <v xml:space="preserve"> </v>
      </c>
      <c r="Q232" s="57" t="str">
        <f ca="1">OFFSET($Z$3,ROW()-StartRow-1-$AA233*PanelHeight+$AA233*WellsInPlate+(COLUMN()-9)*8,0,1,1)</f>
        <v xml:space="preserve"> </v>
      </c>
      <c r="R232" s="57" t="str">
        <f ca="1">OFFSET($Z$3,ROW()-StartRow-1-$AA233*PanelHeight+$AA233*WellsInPlate+(COLUMN()-9)*8,0,1,1)</f>
        <v xml:space="preserve"> </v>
      </c>
      <c r="S232" s="57" t="str">
        <f ca="1">IF(S231="","","leave empty")</f>
        <v>leave empty</v>
      </c>
      <c r="T232" s="57" t="str">
        <f t="shared" ca="1" si="37"/>
        <v>leave empty</v>
      </c>
      <c r="Z232" s="108" t="str">
        <f>IF(LEN(INDEX($1:$1048576,ROW(),4))&gt;0,INDEX($1:$1048576,ROW(),4)," ")</f>
        <v xml:space="preserve"> </v>
      </c>
      <c r="AA232" s="108">
        <f t="shared" si="38"/>
        <v>17</v>
      </c>
      <c r="AB232" s="108">
        <f ca="1">COUNTBLANK(OFFSET(INDEX($2:$1048576,2,4),AA232*WellsInPlate,0,WellsInPlate,1))</f>
        <v>86</v>
      </c>
      <c r="AC232" s="108">
        <f t="shared" ca="1" si="39"/>
        <v>0</v>
      </c>
      <c r="AE232" s="108" t="b">
        <f>IF(COUNTBLANK(D232)=0,A232)</f>
        <v>0</v>
      </c>
    </row>
    <row r="233" spans="1:31" ht="12.75" x14ac:dyDescent="0.2">
      <c r="A233" s="94" t="str">
        <f>IF(D233="","",CONCATENATE('Address and samples info'!$B$8," #",'Samples 96'!C233))</f>
        <v/>
      </c>
      <c r="B233" s="95" t="s">
        <v>32</v>
      </c>
      <c r="C233" s="150">
        <v>3</v>
      </c>
      <c r="D233" s="5"/>
      <c r="E233" s="98">
        <v>0.01</v>
      </c>
      <c r="F233" s="53"/>
      <c r="G233" s="59"/>
      <c r="H233" s="104" t="str">
        <f ca="1">IF(AC234=1,"H","")</f>
        <v/>
      </c>
      <c r="I233" s="57" t="str">
        <f ca="1">OFFSET($Z$3,ROW()-StartRow-1-$AA234*PanelHeight+$AA234*WellsInPlate+(COLUMN()-9)*8,0,1,1)</f>
        <v xml:space="preserve"> </v>
      </c>
      <c r="J233" s="57" t="str">
        <f ca="1">OFFSET($Z$3,ROW()-StartRow-1-$AA234*PanelHeight+$AA234*WellsInPlate+(COLUMN()-9)*8,0,1,1)</f>
        <v xml:space="preserve"> </v>
      </c>
      <c r="K233" s="57" t="str">
        <f ca="1">OFFSET($Z$3,ROW()-StartRow-1-$AA234*PanelHeight+$AA234*WellsInPlate+(COLUMN()-9)*8,0,1,1)</f>
        <v xml:space="preserve"> </v>
      </c>
      <c r="L233" s="57" t="str">
        <f ca="1">OFFSET($Z$3,ROW()-StartRow-1-$AA234*PanelHeight+$AA234*WellsInPlate+(COLUMN()-9)*8,0,1,1)</f>
        <v xml:space="preserve"> </v>
      </c>
      <c r="M233" s="57" t="str">
        <f ca="1">OFFSET($Z$3,ROW()-StartRow-1-$AA234*PanelHeight+$AA234*WellsInPlate+(COLUMN()-9)*8,0,1,1)</f>
        <v xml:space="preserve"> </v>
      </c>
      <c r="N233" s="57" t="str">
        <f ca="1">OFFSET($Z$3,ROW()-StartRow-1-$AA234*PanelHeight+$AA234*WellsInPlate+(COLUMN()-9)*8,0,1,1)</f>
        <v xml:space="preserve"> </v>
      </c>
      <c r="O233" s="57" t="str">
        <f ca="1">OFFSET($Z$3,ROW()-StartRow-1-$AA234*PanelHeight+$AA234*WellsInPlate+(COLUMN()-9)*8,0,1,1)</f>
        <v xml:space="preserve"> </v>
      </c>
      <c r="P233" s="57" t="str">
        <f ca="1">OFFSET($Z$3,ROW()-StartRow-1-$AA234*PanelHeight+$AA234*WellsInPlate+(COLUMN()-9)*8,0,1,1)</f>
        <v xml:space="preserve"> </v>
      </c>
      <c r="Q233" s="57" t="str">
        <f ca="1">OFFSET($Z$3,ROW()-StartRow-1-$AA234*PanelHeight+$AA234*WellsInPlate+(COLUMN()-9)*8,0,1,1)</f>
        <v xml:space="preserve"> </v>
      </c>
      <c r="R233" s="57" t="str">
        <f ca="1">OFFSET($Z$3,ROW()-StartRow-1-$AA234*PanelHeight+$AA234*WellsInPlate+(COLUMN()-9)*8,0,1,1)</f>
        <v xml:space="preserve"> </v>
      </c>
      <c r="S233" s="57" t="str">
        <f ca="1">IF(S232="","","leave empty")</f>
        <v>leave empty</v>
      </c>
      <c r="T233" s="57" t="str">
        <f t="shared" ca="1" si="37"/>
        <v>leave empty</v>
      </c>
      <c r="Z233" s="108" t="str">
        <f>IF(LEN(INDEX($1:$1048576,ROW(),4))&gt;0,INDEX($1:$1048576,ROW(),4)," ")</f>
        <v xml:space="preserve"> </v>
      </c>
      <c r="AA233" s="108">
        <f t="shared" si="38"/>
        <v>17</v>
      </c>
      <c r="AB233" s="108">
        <f ca="1">COUNTBLANK(OFFSET(INDEX($2:$1048576,2,4),AA233*WellsInPlate,0,WellsInPlate,1))</f>
        <v>86</v>
      </c>
      <c r="AC233" s="108">
        <f t="shared" ca="1" si="39"/>
        <v>0</v>
      </c>
      <c r="AE233" s="108" t="b">
        <f>IF(COUNTBLANK(D233)=0,A233)</f>
        <v>0</v>
      </c>
    </row>
    <row r="234" spans="1:31" ht="12.75" x14ac:dyDescent="0.2">
      <c r="A234" s="94" t="str">
        <f>IF(D234="","",CONCATENATE('Address and samples info'!$B$8," #",'Samples 96'!C234))</f>
        <v/>
      </c>
      <c r="B234" s="95" t="s">
        <v>43</v>
      </c>
      <c r="C234" s="150">
        <v>3</v>
      </c>
      <c r="D234" s="5"/>
      <c r="E234" s="98">
        <v>0.01</v>
      </c>
      <c r="F234" s="53"/>
      <c r="G234" s="59"/>
      <c r="Z234" s="108" t="str">
        <f>IF(LEN(INDEX($1:$1048576,ROW(),4))&gt;0,INDEX($1:$1048576,ROW(),4)," ")</f>
        <v xml:space="preserve"> </v>
      </c>
      <c r="AA234" s="108">
        <f t="shared" si="38"/>
        <v>17</v>
      </c>
      <c r="AB234" s="108">
        <f ca="1">COUNTBLANK(OFFSET(INDEX($2:$1048576,2,4),AA234*WellsInPlate,0,WellsInPlate,1))</f>
        <v>86</v>
      </c>
      <c r="AC234" s="108">
        <f t="shared" ca="1" si="39"/>
        <v>0</v>
      </c>
      <c r="AE234" s="108" t="b">
        <f>IF(COUNTBLANK(D234)=0,A234)</f>
        <v>0</v>
      </c>
    </row>
    <row r="235" spans="1:31" ht="12.75" x14ac:dyDescent="0.2">
      <c r="A235" s="94" t="str">
        <f>IF(D235="","",CONCATENATE('Address and samples info'!$B$8," #",'Samples 96'!C235))</f>
        <v/>
      </c>
      <c r="B235" s="95" t="s">
        <v>54</v>
      </c>
      <c r="C235" s="150">
        <v>3</v>
      </c>
      <c r="D235" s="5"/>
      <c r="E235" s="98">
        <v>0.01</v>
      </c>
      <c r="F235" s="53"/>
      <c r="G235" s="59"/>
      <c r="Z235" s="108" t="str">
        <f>IF(LEN(INDEX($1:$1048576,ROW(),4))&gt;0,INDEX($1:$1048576,ROW(),4)," ")</f>
        <v xml:space="preserve"> </v>
      </c>
      <c r="AA235" s="108">
        <f t="shared" si="38"/>
        <v>17</v>
      </c>
      <c r="AB235" s="108">
        <f ca="1">COUNTBLANK(OFFSET(INDEX($2:$1048576,2,4),AA235*WellsInPlate,0,WellsInPlate,1))</f>
        <v>86</v>
      </c>
      <c r="AC235" s="108">
        <f t="shared" ca="1" si="39"/>
        <v>0</v>
      </c>
      <c r="AE235" s="108" t="b">
        <f>IF(COUNTBLANK(D235)=0,A235)</f>
        <v>0</v>
      </c>
    </row>
    <row r="236" spans="1:31" ht="12.75" x14ac:dyDescent="0.2">
      <c r="A236" s="94" t="str">
        <f>IF(D236="","",CONCATENATE('Address and samples info'!$B$8," #",'Samples 96'!C236))</f>
        <v/>
      </c>
      <c r="B236" s="95" t="s">
        <v>65</v>
      </c>
      <c r="C236" s="150">
        <v>3</v>
      </c>
      <c r="D236" s="5"/>
      <c r="E236" s="98">
        <v>0.01</v>
      </c>
      <c r="F236" s="53"/>
      <c r="G236" s="59"/>
      <c r="Z236" s="108" t="str">
        <f>IF(LEN(INDEX($1:$1048576,ROW(),4))&gt;0,INDEX($1:$1048576,ROW(),4)," ")</f>
        <v xml:space="preserve"> </v>
      </c>
      <c r="AA236" s="108">
        <f t="shared" si="38"/>
        <v>17</v>
      </c>
      <c r="AB236" s="108">
        <f ca="1">COUNTBLANK(OFFSET(INDEX($2:$1048576,2,4),AA236*WellsInPlate,0,WellsInPlate,1))</f>
        <v>86</v>
      </c>
      <c r="AC236" s="108">
        <f t="shared" ca="1" si="39"/>
        <v>0</v>
      </c>
      <c r="AE236" s="108" t="b">
        <f>IF(COUNTBLANK(D236)=0,A236)</f>
        <v>0</v>
      </c>
    </row>
    <row r="237" spans="1:31" ht="12.75" x14ac:dyDescent="0.2">
      <c r="A237" s="94" t="str">
        <f>IF(D237="","",CONCATENATE('Address and samples info'!$B$8," #",'Samples 96'!C237))</f>
        <v/>
      </c>
      <c r="B237" s="95" t="s">
        <v>76</v>
      </c>
      <c r="C237" s="150">
        <v>3</v>
      </c>
      <c r="D237" s="5"/>
      <c r="E237" s="98">
        <v>0.01</v>
      </c>
      <c r="F237" s="53"/>
      <c r="G237" s="59"/>
      <c r="I237" s="55" t="str">
        <f ca="1">IF(AC239=1,"Plate "&amp;TEXT(AA239+1,"0"),"")</f>
        <v/>
      </c>
      <c r="Z237" s="108" t="str">
        <f>IF(LEN(INDEX($1:$1048576,ROW(),4))&gt;0,INDEX($1:$1048576,ROW(),4)," ")</f>
        <v xml:space="preserve"> </v>
      </c>
      <c r="AA237" s="108">
        <f t="shared" si="38"/>
        <v>17</v>
      </c>
      <c r="AB237" s="108">
        <f ca="1">COUNTBLANK(OFFSET(INDEX($2:$1048576,2,4),AA237*WellsInPlate,0,WellsInPlate,1))</f>
        <v>86</v>
      </c>
      <c r="AC237" s="108">
        <f t="shared" ca="1" si="39"/>
        <v>0</v>
      </c>
      <c r="AE237" s="108" t="b">
        <f>IF(COUNTBLANK(D237)=0,A237)</f>
        <v>0</v>
      </c>
    </row>
    <row r="238" spans="1:31" ht="12.75" x14ac:dyDescent="0.2">
      <c r="A238" s="94" t="str">
        <f>IF(D238="","",CONCATENATE('Address and samples info'!$B$8," #",'Samples 96'!C238))</f>
        <v/>
      </c>
      <c r="B238" s="95" t="s">
        <v>86</v>
      </c>
      <c r="C238" s="150">
        <v>3</v>
      </c>
      <c r="D238" s="5"/>
      <c r="E238" s="98">
        <v>0.01</v>
      </c>
      <c r="F238" s="53"/>
      <c r="G238" s="59"/>
      <c r="H238" s="106"/>
      <c r="I238" s="56" t="str">
        <f ca="1">IF($AC239=1,"1","")</f>
        <v/>
      </c>
      <c r="J238" s="56" t="str">
        <f ca="1">IF($AC239=1,"2","")</f>
        <v/>
      </c>
      <c r="K238" s="56" t="str">
        <f ca="1">IF($AC239=1,"3","")</f>
        <v/>
      </c>
      <c r="L238" s="56" t="str">
        <f ca="1">IF($AC239=1,"4","")</f>
        <v/>
      </c>
      <c r="M238" s="56" t="str">
        <f ca="1">IF($AC239=1,"5","")</f>
        <v/>
      </c>
      <c r="N238" s="56" t="str">
        <f ca="1">IF($AC239=1,"6","")</f>
        <v/>
      </c>
      <c r="O238" s="56" t="str">
        <f ca="1">IF($AC239=1,"7","")</f>
        <v/>
      </c>
      <c r="P238" s="56" t="str">
        <f ca="1">IF($AC239=1,"8","")</f>
        <v/>
      </c>
      <c r="Q238" s="56" t="str">
        <f ca="1">IF($AC239=1,"9","")</f>
        <v/>
      </c>
      <c r="R238" s="56" t="str">
        <f ca="1">IF($AC239=1,"10","")</f>
        <v/>
      </c>
      <c r="S238" s="56" t="str">
        <f ca="1">IF($AC239=1,"11","")</f>
        <v/>
      </c>
      <c r="T238" s="56" t="str">
        <f ca="1">IF($AC239=1,"12","")</f>
        <v/>
      </c>
      <c r="Z238" s="108" t="str">
        <f>IF(LEN(INDEX($1:$1048576,ROW(),4))&gt;0,INDEX($1:$1048576,ROW(),4)," ")</f>
        <v xml:space="preserve"> </v>
      </c>
      <c r="AA238" s="108">
        <f t="shared" si="38"/>
        <v>18</v>
      </c>
      <c r="AB238" s="108">
        <f ca="1">COUNTBLANK(OFFSET(INDEX($2:$1048576,2,4),AA238*WellsInPlate,0,WellsInPlate,1))</f>
        <v>86</v>
      </c>
      <c r="AC238" s="108">
        <f t="shared" ca="1" si="39"/>
        <v>0</v>
      </c>
      <c r="AE238" s="108" t="b">
        <f>IF(COUNTBLANK(D238)=0,A238)</f>
        <v>0</v>
      </c>
    </row>
    <row r="239" spans="1:31" ht="12.75" x14ac:dyDescent="0.2">
      <c r="A239" s="94" t="str">
        <f>IF(D239="","",CONCATENATE('Address and samples info'!$B$8," #",'Samples 96'!C239))</f>
        <v/>
      </c>
      <c r="B239" s="95" t="s">
        <v>11</v>
      </c>
      <c r="C239" s="150">
        <v>3</v>
      </c>
      <c r="D239" s="5"/>
      <c r="E239" s="98">
        <v>0.01</v>
      </c>
      <c r="F239" s="53"/>
      <c r="G239" s="59"/>
      <c r="H239" s="104" t="str">
        <f ca="1">IF(AC240=1,"A","")</f>
        <v/>
      </c>
      <c r="I239" s="57" t="str">
        <f ca="1">OFFSET($Z$3,ROW()-StartRow-1-$AA240*PanelHeight+$AA240*WellsInPlate+(COLUMN()-9)*8,0,1,1)</f>
        <v xml:space="preserve"> </v>
      </c>
      <c r="J239" s="57" t="str">
        <f ca="1">OFFSET($Z$3,ROW()-StartRow-1-$AA240*PanelHeight+$AA240*WellsInPlate+(COLUMN()-9)*8,0,1,1)</f>
        <v xml:space="preserve"> </v>
      </c>
      <c r="K239" s="57" t="str">
        <f ca="1">OFFSET($Z$3,ROW()-StartRow-1-$AA240*PanelHeight+$AA240*WellsInPlate+(COLUMN()-9)*8,0,1,1)</f>
        <v xml:space="preserve"> </v>
      </c>
      <c r="L239" s="57" t="str">
        <f ca="1">OFFSET($Z$3,ROW()-StartRow-1-$AA240*PanelHeight+$AA240*WellsInPlate+(COLUMN()-9)*8,0,1,1)</f>
        <v xml:space="preserve"> </v>
      </c>
      <c r="M239" s="57" t="str">
        <f ca="1">OFFSET($Z$3,ROW()-StartRow-1-$AA240*PanelHeight+$AA240*WellsInPlate+(COLUMN()-9)*8,0,1,1)</f>
        <v xml:space="preserve"> </v>
      </c>
      <c r="N239" s="57" t="str">
        <f ca="1">OFFSET($Z$3,ROW()-StartRow-1-$AA240*PanelHeight+$AA240*WellsInPlate+(COLUMN()-9)*8,0,1,1)</f>
        <v xml:space="preserve"> </v>
      </c>
      <c r="O239" s="57" t="str">
        <f ca="1">OFFSET($Z$3,ROW()-StartRow-1-$AA240*PanelHeight+$AA240*WellsInPlate+(COLUMN()-9)*8,0,1,1)</f>
        <v xml:space="preserve"> </v>
      </c>
      <c r="P239" s="57" t="str">
        <f ca="1">OFFSET($Z$3,ROW()-StartRow-1-$AA240*PanelHeight+$AA240*WellsInPlate+(COLUMN()-9)*8,0,1,1)</f>
        <v xml:space="preserve"> </v>
      </c>
      <c r="Q239" s="57" t="str">
        <f ca="1">OFFSET($Z$3,ROW()-StartRow-1-$AA240*PanelHeight+$AA240*WellsInPlate+(COLUMN()-9)*8,0,1,1)</f>
        <v xml:space="preserve"> </v>
      </c>
      <c r="R239" s="57" t="str">
        <f ca="1">OFFSET($Z$3,ROW()-StartRow-1-$AA240*PanelHeight+$AA240*WellsInPlate+(COLUMN()-9)*8,0,1,1)</f>
        <v xml:space="preserve"> </v>
      </c>
      <c r="S239" s="57" t="str">
        <f ca="1">OFFSET($Z$3,ROW()-StartRow-1-$AA240*PanelHeight+$AA240*WellsInPlate+(COLUMN()-9)*8,0,1,1)</f>
        <v xml:space="preserve"> </v>
      </c>
      <c r="T239" s="58" t="str">
        <f ca="1">IF(COUNTIF(I239:S246," ")&lt;88,"leave empty","")</f>
        <v>leave empty</v>
      </c>
      <c r="Z239" s="108" t="str">
        <f>IF(LEN(INDEX($1:$1048576,ROW(),4))&gt;0,INDEX($1:$1048576,ROW(),4)," ")</f>
        <v xml:space="preserve"> </v>
      </c>
      <c r="AA239" s="108">
        <f t="shared" si="38"/>
        <v>18</v>
      </c>
      <c r="AB239" s="108">
        <f ca="1">COUNTBLANK(OFFSET(INDEX($2:$1048576,2,4),AA239*WellsInPlate,0,WellsInPlate,1))</f>
        <v>86</v>
      </c>
      <c r="AC239" s="108">
        <f t="shared" ca="1" si="39"/>
        <v>0</v>
      </c>
      <c r="AE239" s="108" t="b">
        <f>IF(COUNTBLANK(D239)=0,A239)</f>
        <v>0</v>
      </c>
    </row>
    <row r="240" spans="1:31" ht="12.75" x14ac:dyDescent="0.2">
      <c r="A240" s="94" t="str">
        <f>IF(D240="","",CONCATENATE('Address and samples info'!$B$8," #",'Samples 96'!C240))</f>
        <v/>
      </c>
      <c r="B240" s="95" t="s">
        <v>22</v>
      </c>
      <c r="C240" s="150">
        <v>3</v>
      </c>
      <c r="D240" s="5"/>
      <c r="E240" s="98">
        <v>0.01</v>
      </c>
      <c r="F240" s="53"/>
      <c r="G240" s="59"/>
      <c r="H240" s="104" t="str">
        <f ca="1">IF(AC241=1,"B","")</f>
        <v/>
      </c>
      <c r="I240" s="57" t="str">
        <f ca="1">OFFSET($Z$3,ROW()-StartRow-1-$AA241*PanelHeight+$AA241*WellsInPlate+(COLUMN()-9)*8,0,1,1)</f>
        <v xml:space="preserve"> </v>
      </c>
      <c r="J240" s="57" t="str">
        <f ca="1">OFFSET($Z$3,ROW()-StartRow-1-$AA241*PanelHeight+$AA241*WellsInPlate+(COLUMN()-9)*8,0,1,1)</f>
        <v xml:space="preserve"> </v>
      </c>
      <c r="K240" s="57" t="str">
        <f ca="1">OFFSET($Z$3,ROW()-StartRow-1-$AA241*PanelHeight+$AA241*WellsInPlate+(COLUMN()-9)*8,0,1,1)</f>
        <v xml:space="preserve"> </v>
      </c>
      <c r="L240" s="57" t="str">
        <f ca="1">OFFSET($Z$3,ROW()-StartRow-1-$AA241*PanelHeight+$AA241*WellsInPlate+(COLUMN()-9)*8,0,1,1)</f>
        <v xml:space="preserve"> </v>
      </c>
      <c r="M240" s="57" t="str">
        <f ca="1">OFFSET($Z$3,ROW()-StartRow-1-$AA241*PanelHeight+$AA241*WellsInPlate+(COLUMN()-9)*8,0,1,1)</f>
        <v xml:space="preserve"> </v>
      </c>
      <c r="N240" s="57" t="str">
        <f ca="1">OFFSET($Z$3,ROW()-StartRow-1-$AA241*PanelHeight+$AA241*WellsInPlate+(COLUMN()-9)*8,0,1,1)</f>
        <v xml:space="preserve"> </v>
      </c>
      <c r="O240" s="57" t="str">
        <f ca="1">OFFSET($Z$3,ROW()-StartRow-1-$AA241*PanelHeight+$AA241*WellsInPlate+(COLUMN()-9)*8,0,1,1)</f>
        <v xml:space="preserve"> </v>
      </c>
      <c r="P240" s="57" t="str">
        <f ca="1">OFFSET($Z$3,ROW()-StartRow-1-$AA241*PanelHeight+$AA241*WellsInPlate+(COLUMN()-9)*8,0,1,1)</f>
        <v xml:space="preserve"> </v>
      </c>
      <c r="Q240" s="57" t="str">
        <f ca="1">OFFSET($Z$3,ROW()-StartRow-1-$AA241*PanelHeight+$AA241*WellsInPlate+(COLUMN()-9)*8,0,1,1)</f>
        <v xml:space="preserve"> </v>
      </c>
      <c r="R240" s="57" t="str">
        <f ca="1">OFFSET($Z$3,ROW()-StartRow-1-$AA241*PanelHeight+$AA241*WellsInPlate+(COLUMN()-9)*8,0,1,1)</f>
        <v xml:space="preserve"> </v>
      </c>
      <c r="S240" s="57" t="str">
        <f ca="1">OFFSET($Z$3,ROW()-StartRow-1-$AA241*PanelHeight+$AA241*WellsInPlate+(COLUMN()-9)*8,0,1,1)</f>
        <v xml:space="preserve"> </v>
      </c>
      <c r="T240" s="57" t="str">
        <f ca="1">IF(T239="","","leave empty")</f>
        <v>leave empty</v>
      </c>
      <c r="Z240" s="108" t="str">
        <f>IF(LEN(INDEX($1:$1048576,ROW(),4))&gt;0,INDEX($1:$1048576,ROW(),4)," ")</f>
        <v xml:space="preserve"> </v>
      </c>
      <c r="AA240" s="108">
        <f t="shared" si="38"/>
        <v>18</v>
      </c>
      <c r="AB240" s="108">
        <f ca="1">COUNTBLANK(OFFSET(INDEX($2:$1048576,2,4),AA240*WellsInPlate,0,WellsInPlate,1))</f>
        <v>86</v>
      </c>
      <c r="AC240" s="108">
        <f t="shared" ca="1" si="39"/>
        <v>0</v>
      </c>
      <c r="AE240" s="108" t="b">
        <f>IF(COUNTBLANK(D240)=0,A240)</f>
        <v>0</v>
      </c>
    </row>
    <row r="241" spans="1:31" ht="12.75" x14ac:dyDescent="0.2">
      <c r="A241" s="94" t="str">
        <f>IF(D241="","",CONCATENATE('Address and samples info'!$B$8," #",'Samples 96'!C241))</f>
        <v/>
      </c>
      <c r="B241" s="95" t="s">
        <v>33</v>
      </c>
      <c r="C241" s="150">
        <v>3</v>
      </c>
      <c r="D241" s="5"/>
      <c r="E241" s="98">
        <v>0.01</v>
      </c>
      <c r="F241" s="53"/>
      <c r="G241" s="59"/>
      <c r="H241" s="104" t="str">
        <f ca="1">IF(AC242=1,"C","")</f>
        <v/>
      </c>
      <c r="I241" s="57" t="str">
        <f ca="1">OFFSET($Z$3,ROW()-StartRow-1-$AA242*PanelHeight+$AA242*WellsInPlate+(COLUMN()-9)*8,0,1,1)</f>
        <v xml:space="preserve"> </v>
      </c>
      <c r="J241" s="57" t="str">
        <f ca="1">OFFSET($Z$3,ROW()-StartRow-1-$AA242*PanelHeight+$AA242*WellsInPlate+(COLUMN()-9)*8,0,1,1)</f>
        <v xml:space="preserve"> </v>
      </c>
      <c r="K241" s="57" t="str">
        <f ca="1">OFFSET($Z$3,ROW()-StartRow-1-$AA242*PanelHeight+$AA242*WellsInPlate+(COLUMN()-9)*8,0,1,1)</f>
        <v xml:space="preserve"> </v>
      </c>
      <c r="L241" s="57" t="str">
        <f ca="1">OFFSET($Z$3,ROW()-StartRow-1-$AA242*PanelHeight+$AA242*WellsInPlate+(COLUMN()-9)*8,0,1,1)</f>
        <v xml:space="preserve"> </v>
      </c>
      <c r="M241" s="57" t="str">
        <f ca="1">OFFSET($Z$3,ROW()-StartRow-1-$AA242*PanelHeight+$AA242*WellsInPlate+(COLUMN()-9)*8,0,1,1)</f>
        <v xml:space="preserve"> </v>
      </c>
      <c r="N241" s="57" t="str">
        <f ca="1">OFFSET($Z$3,ROW()-StartRow-1-$AA242*PanelHeight+$AA242*WellsInPlate+(COLUMN()-9)*8,0,1,1)</f>
        <v xml:space="preserve"> </v>
      </c>
      <c r="O241" s="57" t="str">
        <f ca="1">OFFSET($Z$3,ROW()-StartRow-1-$AA242*PanelHeight+$AA242*WellsInPlate+(COLUMN()-9)*8,0,1,1)</f>
        <v xml:space="preserve"> </v>
      </c>
      <c r="P241" s="57" t="str">
        <f ca="1">OFFSET($Z$3,ROW()-StartRow-1-$AA242*PanelHeight+$AA242*WellsInPlate+(COLUMN()-9)*8,0,1,1)</f>
        <v xml:space="preserve"> </v>
      </c>
      <c r="Q241" s="57" t="str">
        <f ca="1">OFFSET($Z$3,ROW()-StartRow-1-$AA242*PanelHeight+$AA242*WellsInPlate+(COLUMN()-9)*8,0,1,1)</f>
        <v xml:space="preserve"> </v>
      </c>
      <c r="R241" s="57" t="str">
        <f ca="1">OFFSET($Z$3,ROW()-StartRow-1-$AA242*PanelHeight+$AA242*WellsInPlate+(COLUMN()-9)*8,0,1,1)</f>
        <v xml:space="preserve"> </v>
      </c>
      <c r="S241" s="57" t="str">
        <f ca="1">OFFSET($Z$3,ROW()-StartRow-1-$AA242*PanelHeight+$AA242*WellsInPlate+(COLUMN()-9)*8,0,1,1)</f>
        <v xml:space="preserve"> </v>
      </c>
      <c r="T241" s="57" t="str">
        <f t="shared" ref="T241:T246" ca="1" si="40">IF(T240="","","leave empty")</f>
        <v>leave empty</v>
      </c>
      <c r="Z241" s="108" t="str">
        <f>IF(LEN(INDEX($1:$1048576,ROW(),4))&gt;0,INDEX($1:$1048576,ROW(),4)," ")</f>
        <v xml:space="preserve"> </v>
      </c>
      <c r="AA241" s="108">
        <f t="shared" si="38"/>
        <v>18</v>
      </c>
      <c r="AB241" s="108">
        <f ca="1">COUNTBLANK(OFFSET(INDEX($2:$1048576,2,4),AA241*WellsInPlate,0,WellsInPlate,1))</f>
        <v>86</v>
      </c>
      <c r="AC241" s="108">
        <f t="shared" ca="1" si="39"/>
        <v>0</v>
      </c>
      <c r="AE241" s="108" t="b">
        <f>IF(COUNTBLANK(D241)=0,A241)</f>
        <v>0</v>
      </c>
    </row>
    <row r="242" spans="1:31" ht="12.75" x14ac:dyDescent="0.2">
      <c r="A242" s="94" t="str">
        <f>IF(D242="","",CONCATENATE('Address and samples info'!$B$8," #",'Samples 96'!C242))</f>
        <v/>
      </c>
      <c r="B242" s="95" t="s">
        <v>44</v>
      </c>
      <c r="C242" s="150">
        <v>3</v>
      </c>
      <c r="D242" s="5"/>
      <c r="E242" s="98">
        <v>0.01</v>
      </c>
      <c r="F242" s="53"/>
      <c r="G242" s="59"/>
      <c r="H242" s="104" t="str">
        <f ca="1">IF(AC243=1,"D","")</f>
        <v/>
      </c>
      <c r="I242" s="57" t="str">
        <f ca="1">OFFSET($Z$3,ROW()-StartRow-1-$AA243*PanelHeight+$AA243*WellsInPlate+(COLUMN()-9)*8,0,1,1)</f>
        <v xml:space="preserve"> </v>
      </c>
      <c r="J242" s="57" t="str">
        <f ca="1">OFFSET($Z$3,ROW()-StartRow-1-$AA243*PanelHeight+$AA243*WellsInPlate+(COLUMN()-9)*8,0,1,1)</f>
        <v xml:space="preserve"> </v>
      </c>
      <c r="K242" s="57" t="str">
        <f ca="1">OFFSET($Z$3,ROW()-StartRow-1-$AA243*PanelHeight+$AA243*WellsInPlate+(COLUMN()-9)*8,0,1,1)</f>
        <v xml:space="preserve"> </v>
      </c>
      <c r="L242" s="57" t="str">
        <f ca="1">OFFSET($Z$3,ROW()-StartRow-1-$AA243*PanelHeight+$AA243*WellsInPlate+(COLUMN()-9)*8,0,1,1)</f>
        <v xml:space="preserve"> </v>
      </c>
      <c r="M242" s="57" t="str">
        <f ca="1">OFFSET($Z$3,ROW()-StartRow-1-$AA243*PanelHeight+$AA243*WellsInPlate+(COLUMN()-9)*8,0,1,1)</f>
        <v xml:space="preserve"> </v>
      </c>
      <c r="N242" s="57" t="str">
        <f ca="1">OFFSET($Z$3,ROW()-StartRow-1-$AA243*PanelHeight+$AA243*WellsInPlate+(COLUMN()-9)*8,0,1,1)</f>
        <v xml:space="preserve"> </v>
      </c>
      <c r="O242" s="57" t="str">
        <f ca="1">OFFSET($Z$3,ROW()-StartRow-1-$AA243*PanelHeight+$AA243*WellsInPlate+(COLUMN()-9)*8,0,1,1)</f>
        <v xml:space="preserve"> </v>
      </c>
      <c r="P242" s="57" t="str">
        <f ca="1">OFFSET($Z$3,ROW()-StartRow-1-$AA243*PanelHeight+$AA243*WellsInPlate+(COLUMN()-9)*8,0,1,1)</f>
        <v xml:space="preserve"> </v>
      </c>
      <c r="Q242" s="57" t="str">
        <f ca="1">OFFSET($Z$3,ROW()-StartRow-1-$AA243*PanelHeight+$AA243*WellsInPlate+(COLUMN()-9)*8,0,1,1)</f>
        <v xml:space="preserve"> </v>
      </c>
      <c r="R242" s="57" t="str">
        <f ca="1">OFFSET($Z$3,ROW()-StartRow-1-$AA243*PanelHeight+$AA243*WellsInPlate+(COLUMN()-9)*8,0,1,1)</f>
        <v xml:space="preserve"> </v>
      </c>
      <c r="S242" s="57" t="str">
        <f ca="1">OFFSET($Z$3,ROW()-StartRow-1-$AA243*PanelHeight+$AA243*WellsInPlate+(COLUMN()-9)*8,0,1,1)</f>
        <v xml:space="preserve"> </v>
      </c>
      <c r="T242" s="57" t="str">
        <f t="shared" ca="1" si="40"/>
        <v>leave empty</v>
      </c>
      <c r="Z242" s="108" t="str">
        <f>IF(LEN(INDEX($1:$1048576,ROW(),4))&gt;0,INDEX($1:$1048576,ROW(),4)," ")</f>
        <v xml:space="preserve"> </v>
      </c>
      <c r="AA242" s="108">
        <f t="shared" si="38"/>
        <v>18</v>
      </c>
      <c r="AB242" s="108">
        <f ca="1">COUNTBLANK(OFFSET(INDEX($2:$1048576,2,4),AA242*WellsInPlate,0,WellsInPlate,1))</f>
        <v>86</v>
      </c>
      <c r="AC242" s="108">
        <f t="shared" ca="1" si="39"/>
        <v>0</v>
      </c>
      <c r="AE242" s="108" t="b">
        <f>IF(COUNTBLANK(D242)=0,A242)</f>
        <v>0</v>
      </c>
    </row>
    <row r="243" spans="1:31" ht="12.75" x14ac:dyDescent="0.2">
      <c r="A243" s="94" t="str">
        <f>IF(D243="","",CONCATENATE('Address and samples info'!$B$8," #",'Samples 96'!C243))</f>
        <v/>
      </c>
      <c r="B243" s="95" t="s">
        <v>55</v>
      </c>
      <c r="C243" s="150">
        <v>3</v>
      </c>
      <c r="D243" s="5"/>
      <c r="E243" s="98">
        <v>0.01</v>
      </c>
      <c r="F243" s="53"/>
      <c r="G243" s="59"/>
      <c r="H243" s="104" t="str">
        <f ca="1">IF(AC244=1,"E","")</f>
        <v/>
      </c>
      <c r="I243" s="57" t="str">
        <f ca="1">OFFSET($Z$3,ROW()-StartRow-1-$AA244*PanelHeight+$AA244*WellsInPlate+(COLUMN()-9)*8,0,1,1)</f>
        <v xml:space="preserve"> </v>
      </c>
      <c r="J243" s="57" t="str">
        <f ca="1">OFFSET($Z$3,ROW()-StartRow-1-$AA244*PanelHeight+$AA244*WellsInPlate+(COLUMN()-9)*8,0,1,1)</f>
        <v xml:space="preserve"> </v>
      </c>
      <c r="K243" s="57" t="str">
        <f ca="1">OFFSET($Z$3,ROW()-StartRow-1-$AA244*PanelHeight+$AA244*WellsInPlate+(COLUMN()-9)*8,0,1,1)</f>
        <v xml:space="preserve"> </v>
      </c>
      <c r="L243" s="57" t="str">
        <f ca="1">OFFSET($Z$3,ROW()-StartRow-1-$AA244*PanelHeight+$AA244*WellsInPlate+(COLUMN()-9)*8,0,1,1)</f>
        <v xml:space="preserve"> </v>
      </c>
      <c r="M243" s="57" t="str">
        <f ca="1">OFFSET($Z$3,ROW()-StartRow-1-$AA244*PanelHeight+$AA244*WellsInPlate+(COLUMN()-9)*8,0,1,1)</f>
        <v xml:space="preserve"> </v>
      </c>
      <c r="N243" s="57" t="str">
        <f ca="1">OFFSET($Z$3,ROW()-StartRow-1-$AA244*PanelHeight+$AA244*WellsInPlate+(COLUMN()-9)*8,0,1,1)</f>
        <v xml:space="preserve"> </v>
      </c>
      <c r="O243" s="57" t="str">
        <f ca="1">OFFSET($Z$3,ROW()-StartRow-1-$AA244*PanelHeight+$AA244*WellsInPlate+(COLUMN()-9)*8,0,1,1)</f>
        <v xml:space="preserve"> </v>
      </c>
      <c r="P243" s="57" t="str">
        <f ca="1">OFFSET($Z$3,ROW()-StartRow-1-$AA244*PanelHeight+$AA244*WellsInPlate+(COLUMN()-9)*8,0,1,1)</f>
        <v xml:space="preserve"> </v>
      </c>
      <c r="Q243" s="57" t="str">
        <f ca="1">OFFSET($Z$3,ROW()-StartRow-1-$AA244*PanelHeight+$AA244*WellsInPlate+(COLUMN()-9)*8,0,1,1)</f>
        <v xml:space="preserve"> </v>
      </c>
      <c r="R243" s="57" t="str">
        <f ca="1">OFFSET($Z$3,ROW()-StartRow-1-$AA244*PanelHeight+$AA244*WellsInPlate+(COLUMN()-9)*8,0,1,1)</f>
        <v xml:space="preserve"> </v>
      </c>
      <c r="S243" s="57" t="str">
        <f ca="1">OFFSET($Z$3,ROW()-StartRow-1-$AA244*PanelHeight+$AA244*WellsInPlate+(COLUMN()-9)*8,0,1,1)</f>
        <v xml:space="preserve"> </v>
      </c>
      <c r="T243" s="57" t="str">
        <f t="shared" ca="1" si="40"/>
        <v>leave empty</v>
      </c>
      <c r="Z243" s="108" t="str">
        <f>IF(LEN(INDEX($1:$1048576,ROW(),4))&gt;0,INDEX($1:$1048576,ROW(),4)," ")</f>
        <v xml:space="preserve"> </v>
      </c>
      <c r="AA243" s="108">
        <f t="shared" si="38"/>
        <v>18</v>
      </c>
      <c r="AB243" s="108">
        <f ca="1">COUNTBLANK(OFFSET(INDEX($2:$1048576,2,4),AA243*WellsInPlate,0,WellsInPlate,1))</f>
        <v>86</v>
      </c>
      <c r="AC243" s="108">
        <f t="shared" ca="1" si="39"/>
        <v>0</v>
      </c>
      <c r="AE243" s="108" t="b">
        <f>IF(COUNTBLANK(D243)=0,A243)</f>
        <v>0</v>
      </c>
    </row>
    <row r="244" spans="1:31" ht="12.75" x14ac:dyDescent="0.2">
      <c r="A244" s="94" t="str">
        <f>IF(D244="","",CONCATENATE('Address and samples info'!$B$8," #",'Samples 96'!C244))</f>
        <v/>
      </c>
      <c r="B244" s="95" t="s">
        <v>66</v>
      </c>
      <c r="C244" s="150">
        <v>3</v>
      </c>
      <c r="D244" s="5"/>
      <c r="E244" s="98">
        <v>0.01</v>
      </c>
      <c r="F244" s="53"/>
      <c r="G244" s="59"/>
      <c r="H244" s="104" t="str">
        <f ca="1">IF(AC245=1,"F","")</f>
        <v/>
      </c>
      <c r="I244" s="57" t="str">
        <f ca="1">OFFSET($Z$3,ROW()-StartRow-1-$AA245*PanelHeight+$AA245*WellsInPlate+(COLUMN()-9)*8,0,1,1)</f>
        <v xml:space="preserve"> </v>
      </c>
      <c r="J244" s="57" t="str">
        <f ca="1">OFFSET($Z$3,ROW()-StartRow-1-$AA245*PanelHeight+$AA245*WellsInPlate+(COLUMN()-9)*8,0,1,1)</f>
        <v xml:space="preserve"> </v>
      </c>
      <c r="K244" s="57" t="str">
        <f ca="1">OFFSET($Z$3,ROW()-StartRow-1-$AA245*PanelHeight+$AA245*WellsInPlate+(COLUMN()-9)*8,0,1,1)</f>
        <v xml:space="preserve"> </v>
      </c>
      <c r="L244" s="57" t="str">
        <f ca="1">OFFSET($Z$3,ROW()-StartRow-1-$AA245*PanelHeight+$AA245*WellsInPlate+(COLUMN()-9)*8,0,1,1)</f>
        <v xml:space="preserve"> </v>
      </c>
      <c r="M244" s="57" t="str">
        <f ca="1">OFFSET($Z$3,ROW()-StartRow-1-$AA245*PanelHeight+$AA245*WellsInPlate+(COLUMN()-9)*8,0,1,1)</f>
        <v xml:space="preserve"> </v>
      </c>
      <c r="N244" s="57" t="str">
        <f ca="1">OFFSET($Z$3,ROW()-StartRow-1-$AA245*PanelHeight+$AA245*WellsInPlate+(COLUMN()-9)*8,0,1,1)</f>
        <v xml:space="preserve"> </v>
      </c>
      <c r="O244" s="57" t="str">
        <f ca="1">OFFSET($Z$3,ROW()-StartRow-1-$AA245*PanelHeight+$AA245*WellsInPlate+(COLUMN()-9)*8,0,1,1)</f>
        <v xml:space="preserve"> </v>
      </c>
      <c r="P244" s="57" t="str">
        <f ca="1">OFFSET($Z$3,ROW()-StartRow-1-$AA245*PanelHeight+$AA245*WellsInPlate+(COLUMN()-9)*8,0,1,1)</f>
        <v xml:space="preserve"> </v>
      </c>
      <c r="Q244" s="57" t="str">
        <f ca="1">OFFSET($Z$3,ROW()-StartRow-1-$AA245*PanelHeight+$AA245*WellsInPlate+(COLUMN()-9)*8,0,1,1)</f>
        <v xml:space="preserve"> </v>
      </c>
      <c r="R244" s="57" t="str">
        <f ca="1">OFFSET($Z$3,ROW()-StartRow-1-$AA245*PanelHeight+$AA245*WellsInPlate+(COLUMN()-9)*8,0,1,1)</f>
        <v xml:space="preserve"> </v>
      </c>
      <c r="S244" s="57" t="str">
        <f ca="1">OFFSET($Z$3,ROW()-StartRow-1-$AA245*PanelHeight+$AA245*WellsInPlate+(COLUMN()-9)*8,0,1,1)</f>
        <v xml:space="preserve"> </v>
      </c>
      <c r="T244" s="57" t="str">
        <f t="shared" ca="1" si="40"/>
        <v>leave empty</v>
      </c>
      <c r="Z244" s="108" t="str">
        <f>IF(LEN(INDEX($1:$1048576,ROW(),4))&gt;0,INDEX($1:$1048576,ROW(),4)," ")</f>
        <v xml:space="preserve"> </v>
      </c>
      <c r="AA244" s="108">
        <f t="shared" si="38"/>
        <v>18</v>
      </c>
      <c r="AB244" s="108">
        <f ca="1">COUNTBLANK(OFFSET(INDEX($2:$1048576,2,4),AA244*WellsInPlate,0,WellsInPlate,1))</f>
        <v>86</v>
      </c>
      <c r="AC244" s="108">
        <f t="shared" ca="1" si="39"/>
        <v>0</v>
      </c>
      <c r="AE244" s="108" t="b">
        <f>IF(COUNTBLANK(D244)=0,A244)</f>
        <v>0</v>
      </c>
    </row>
    <row r="245" spans="1:31" ht="12.75" x14ac:dyDescent="0.2">
      <c r="A245" s="94" t="str">
        <f>IF(D245="","",CONCATENATE('Address and samples info'!$B$8," #",'Samples 96'!C245))</f>
        <v/>
      </c>
      <c r="B245" s="95" t="s">
        <v>77</v>
      </c>
      <c r="C245" s="150">
        <v>3</v>
      </c>
      <c r="D245" s="5"/>
      <c r="E245" s="98">
        <v>0.01</v>
      </c>
      <c r="F245" s="53"/>
      <c r="G245" s="59"/>
      <c r="H245" s="104" t="str">
        <f ca="1">IF(AC246=1,"G","")</f>
        <v/>
      </c>
      <c r="I245" s="57" t="str">
        <f ca="1">OFFSET($Z$3,ROW()-StartRow-1-$AA246*PanelHeight+$AA246*WellsInPlate+(COLUMN()-9)*8,0,1,1)</f>
        <v xml:space="preserve"> </v>
      </c>
      <c r="J245" s="57" t="str">
        <f ca="1">OFFSET($Z$3,ROW()-StartRow-1-$AA246*PanelHeight+$AA246*WellsInPlate+(COLUMN()-9)*8,0,1,1)</f>
        <v xml:space="preserve"> </v>
      </c>
      <c r="K245" s="57" t="str">
        <f ca="1">OFFSET($Z$3,ROW()-StartRow-1-$AA246*PanelHeight+$AA246*WellsInPlate+(COLUMN()-9)*8,0,1,1)</f>
        <v xml:space="preserve"> </v>
      </c>
      <c r="L245" s="57" t="str">
        <f ca="1">OFFSET($Z$3,ROW()-StartRow-1-$AA246*PanelHeight+$AA246*WellsInPlate+(COLUMN()-9)*8,0,1,1)</f>
        <v xml:space="preserve"> </v>
      </c>
      <c r="M245" s="57" t="str">
        <f ca="1">OFFSET($Z$3,ROW()-StartRow-1-$AA246*PanelHeight+$AA246*WellsInPlate+(COLUMN()-9)*8,0,1,1)</f>
        <v xml:space="preserve"> </v>
      </c>
      <c r="N245" s="57" t="str">
        <f ca="1">OFFSET($Z$3,ROW()-StartRow-1-$AA246*PanelHeight+$AA246*WellsInPlate+(COLUMN()-9)*8,0,1,1)</f>
        <v xml:space="preserve"> </v>
      </c>
      <c r="O245" s="57" t="str">
        <f ca="1">OFFSET($Z$3,ROW()-StartRow-1-$AA246*PanelHeight+$AA246*WellsInPlate+(COLUMN()-9)*8,0,1,1)</f>
        <v xml:space="preserve"> </v>
      </c>
      <c r="P245" s="57" t="str">
        <f ca="1">OFFSET($Z$3,ROW()-StartRow-1-$AA246*PanelHeight+$AA246*WellsInPlate+(COLUMN()-9)*8,0,1,1)</f>
        <v xml:space="preserve"> </v>
      </c>
      <c r="Q245" s="57" t="str">
        <f ca="1">OFFSET($Z$3,ROW()-StartRow-1-$AA246*PanelHeight+$AA246*WellsInPlate+(COLUMN()-9)*8,0,1,1)</f>
        <v xml:space="preserve"> </v>
      </c>
      <c r="R245" s="57" t="str">
        <f ca="1">OFFSET($Z$3,ROW()-StartRow-1-$AA246*PanelHeight+$AA246*WellsInPlate+(COLUMN()-9)*8,0,1,1)</f>
        <v xml:space="preserve"> </v>
      </c>
      <c r="S245" s="57" t="str">
        <f ca="1">IF(S244="","","leave empty")</f>
        <v>leave empty</v>
      </c>
      <c r="T245" s="57" t="str">
        <f t="shared" ca="1" si="40"/>
        <v>leave empty</v>
      </c>
      <c r="Z245" s="108" t="str">
        <f>IF(LEN(INDEX($1:$1048576,ROW(),4))&gt;0,INDEX($1:$1048576,ROW(),4)," ")</f>
        <v xml:space="preserve"> </v>
      </c>
      <c r="AA245" s="108">
        <f t="shared" si="38"/>
        <v>18</v>
      </c>
      <c r="AB245" s="108">
        <f ca="1">COUNTBLANK(OFFSET(INDEX($2:$1048576,2,4),AA245*WellsInPlate,0,WellsInPlate,1))</f>
        <v>86</v>
      </c>
      <c r="AC245" s="108">
        <f t="shared" ca="1" si="39"/>
        <v>0</v>
      </c>
      <c r="AE245" s="108" t="b">
        <f>IF(COUNTBLANK(D245)=0,A245)</f>
        <v>0</v>
      </c>
    </row>
    <row r="246" spans="1:31" ht="12.75" x14ac:dyDescent="0.2">
      <c r="A246" s="94" t="str">
        <f>IF(D246="","",CONCATENATE('Address and samples info'!$B$8," #",'Samples 96'!C246))</f>
        <v/>
      </c>
      <c r="B246" s="95" t="s">
        <v>87</v>
      </c>
      <c r="C246" s="150">
        <v>3</v>
      </c>
      <c r="D246" s="5"/>
      <c r="E246" s="98">
        <v>0.01</v>
      </c>
      <c r="F246" s="53"/>
      <c r="G246" s="59"/>
      <c r="H246" s="104" t="str">
        <f ca="1">IF(AC247=1,"H","")</f>
        <v/>
      </c>
      <c r="I246" s="57" t="str">
        <f ca="1">OFFSET($Z$3,ROW()-StartRow-1-$AA247*PanelHeight+$AA247*WellsInPlate+(COLUMN()-9)*8,0,1,1)</f>
        <v xml:space="preserve"> </v>
      </c>
      <c r="J246" s="57" t="str">
        <f ca="1">OFFSET($Z$3,ROW()-StartRow-1-$AA247*PanelHeight+$AA247*WellsInPlate+(COLUMN()-9)*8,0,1,1)</f>
        <v xml:space="preserve"> </v>
      </c>
      <c r="K246" s="57" t="str">
        <f ca="1">OFFSET($Z$3,ROW()-StartRow-1-$AA247*PanelHeight+$AA247*WellsInPlate+(COLUMN()-9)*8,0,1,1)</f>
        <v xml:space="preserve"> </v>
      </c>
      <c r="L246" s="57" t="str">
        <f ca="1">OFFSET($Z$3,ROW()-StartRow-1-$AA247*PanelHeight+$AA247*WellsInPlate+(COLUMN()-9)*8,0,1,1)</f>
        <v xml:space="preserve"> </v>
      </c>
      <c r="M246" s="57" t="str">
        <f ca="1">OFFSET($Z$3,ROW()-StartRow-1-$AA247*PanelHeight+$AA247*WellsInPlate+(COLUMN()-9)*8,0,1,1)</f>
        <v xml:space="preserve"> </v>
      </c>
      <c r="N246" s="57" t="str">
        <f ca="1">OFFSET($Z$3,ROW()-StartRow-1-$AA247*PanelHeight+$AA247*WellsInPlate+(COLUMN()-9)*8,0,1,1)</f>
        <v xml:space="preserve"> </v>
      </c>
      <c r="O246" s="57" t="str">
        <f ca="1">OFFSET($Z$3,ROW()-StartRow-1-$AA247*PanelHeight+$AA247*WellsInPlate+(COLUMN()-9)*8,0,1,1)</f>
        <v xml:space="preserve"> </v>
      </c>
      <c r="P246" s="57" t="str">
        <f ca="1">OFFSET($Z$3,ROW()-StartRow-1-$AA247*PanelHeight+$AA247*WellsInPlate+(COLUMN()-9)*8,0,1,1)</f>
        <v xml:space="preserve"> </v>
      </c>
      <c r="Q246" s="57" t="str">
        <f ca="1">OFFSET($Z$3,ROW()-StartRow-1-$AA247*PanelHeight+$AA247*WellsInPlate+(COLUMN()-9)*8,0,1,1)</f>
        <v xml:space="preserve"> </v>
      </c>
      <c r="R246" s="57" t="str">
        <f ca="1">OFFSET($Z$3,ROW()-StartRow-1-$AA247*PanelHeight+$AA247*WellsInPlate+(COLUMN()-9)*8,0,1,1)</f>
        <v xml:space="preserve"> </v>
      </c>
      <c r="S246" s="57" t="str">
        <f ca="1">IF(S245="","","leave empty")</f>
        <v>leave empty</v>
      </c>
      <c r="T246" s="57" t="str">
        <f t="shared" ca="1" si="40"/>
        <v>leave empty</v>
      </c>
      <c r="Z246" s="108" t="str">
        <f>IF(LEN(INDEX($1:$1048576,ROW(),4))&gt;0,INDEX($1:$1048576,ROW(),4)," ")</f>
        <v xml:space="preserve"> </v>
      </c>
      <c r="AA246" s="108">
        <f t="shared" si="38"/>
        <v>18</v>
      </c>
      <c r="AB246" s="108">
        <f ca="1">COUNTBLANK(OFFSET(INDEX($2:$1048576,2,4),AA246*WellsInPlate,0,WellsInPlate,1))</f>
        <v>86</v>
      </c>
      <c r="AC246" s="108">
        <f t="shared" ca="1" si="39"/>
        <v>0</v>
      </c>
      <c r="AE246" s="108" t="b">
        <f>IF(COUNTBLANK(D246)=0,A246)</f>
        <v>0</v>
      </c>
    </row>
    <row r="247" spans="1:31" ht="12.75" x14ac:dyDescent="0.2">
      <c r="A247" s="94" t="str">
        <f>IF(D247="","",CONCATENATE('Address and samples info'!$B$8," #",'Samples 96'!C247))</f>
        <v/>
      </c>
      <c r="B247" s="95" t="s">
        <v>12</v>
      </c>
      <c r="C247" s="150">
        <v>3</v>
      </c>
      <c r="D247" s="5"/>
      <c r="E247" s="98">
        <v>0.01</v>
      </c>
      <c r="F247" s="53"/>
      <c r="G247" s="59"/>
      <c r="Z247" s="108" t="str">
        <f>IF(LEN(INDEX($1:$1048576,ROW(),4))&gt;0,INDEX($1:$1048576,ROW(),4)," ")</f>
        <v xml:space="preserve"> </v>
      </c>
      <c r="AA247" s="108">
        <f t="shared" si="38"/>
        <v>18</v>
      </c>
      <c r="AB247" s="108">
        <f ca="1">COUNTBLANK(OFFSET(INDEX($2:$1048576,2,4),AA247*WellsInPlate,0,WellsInPlate,1))</f>
        <v>86</v>
      </c>
      <c r="AC247" s="108">
        <f t="shared" ca="1" si="39"/>
        <v>0</v>
      </c>
      <c r="AE247" s="108" t="b">
        <f>IF(COUNTBLANK(D247)=0,A247)</f>
        <v>0</v>
      </c>
    </row>
    <row r="248" spans="1:31" ht="12.75" x14ac:dyDescent="0.2">
      <c r="A248" s="94" t="str">
        <f>IF(D248="","",CONCATENATE('Address and samples info'!$B$8," #",'Samples 96'!C248))</f>
        <v/>
      </c>
      <c r="B248" s="95" t="s">
        <v>23</v>
      </c>
      <c r="C248" s="150">
        <v>3</v>
      </c>
      <c r="D248" s="5"/>
      <c r="E248" s="98">
        <v>0.01</v>
      </c>
      <c r="F248" s="53"/>
      <c r="G248" s="59"/>
      <c r="Z248" s="108" t="str">
        <f>IF(LEN(INDEX($1:$1048576,ROW(),4))&gt;0,INDEX($1:$1048576,ROW(),4)," ")</f>
        <v xml:space="preserve"> </v>
      </c>
      <c r="AA248" s="108">
        <f t="shared" si="38"/>
        <v>18</v>
      </c>
      <c r="AB248" s="108">
        <f ca="1">COUNTBLANK(OFFSET(INDEX($2:$1048576,2,4),AA248*WellsInPlate,0,WellsInPlate,1))</f>
        <v>86</v>
      </c>
      <c r="AC248" s="108">
        <f t="shared" ca="1" si="39"/>
        <v>0</v>
      </c>
      <c r="AE248" s="108" t="b">
        <f>IF(COUNTBLANK(D248)=0,A248)</f>
        <v>0</v>
      </c>
    </row>
    <row r="249" spans="1:31" ht="12.75" x14ac:dyDescent="0.2">
      <c r="A249" s="94" t="str">
        <f>IF(D249="","",CONCATENATE('Address and samples info'!$B$8," #",'Samples 96'!C249))</f>
        <v/>
      </c>
      <c r="B249" s="95" t="s">
        <v>34</v>
      </c>
      <c r="C249" s="150">
        <v>3</v>
      </c>
      <c r="D249" s="5"/>
      <c r="E249" s="98">
        <v>0.01</v>
      </c>
      <c r="F249" s="53"/>
      <c r="G249" s="59"/>
      <c r="Z249" s="108" t="str">
        <f>IF(LEN(INDEX($1:$1048576,ROW(),4))&gt;0,INDEX($1:$1048576,ROW(),4)," ")</f>
        <v xml:space="preserve"> </v>
      </c>
      <c r="AA249" s="108">
        <f t="shared" si="38"/>
        <v>18</v>
      </c>
      <c r="AB249" s="108">
        <f ca="1">COUNTBLANK(OFFSET(INDEX($2:$1048576,2,4),AA249*WellsInPlate,0,WellsInPlate,1))</f>
        <v>86</v>
      </c>
      <c r="AC249" s="108">
        <f t="shared" ca="1" si="39"/>
        <v>0</v>
      </c>
      <c r="AE249" s="108" t="b">
        <f>IF(COUNTBLANK(D249)=0,A249)</f>
        <v>0</v>
      </c>
    </row>
    <row r="250" spans="1:31" ht="12.75" x14ac:dyDescent="0.2">
      <c r="A250" s="94" t="str">
        <f>IF(D250="","",CONCATENATE('Address and samples info'!$B$8," #",'Samples 96'!C250))</f>
        <v/>
      </c>
      <c r="B250" s="95" t="s">
        <v>45</v>
      </c>
      <c r="C250" s="150">
        <v>3</v>
      </c>
      <c r="D250" s="5"/>
      <c r="E250" s="98">
        <v>0.01</v>
      </c>
      <c r="F250" s="53"/>
      <c r="G250" s="59"/>
      <c r="I250" s="55" t="str">
        <f ca="1">IF(AC252=1,"Plate "&amp;TEXT(AA252+1,"0"),"")</f>
        <v/>
      </c>
      <c r="Z250" s="108" t="str">
        <f>IF(LEN(INDEX($1:$1048576,ROW(),4))&gt;0,INDEX($1:$1048576,ROW(),4)," ")</f>
        <v xml:space="preserve"> </v>
      </c>
      <c r="AA250" s="108">
        <f t="shared" si="38"/>
        <v>18</v>
      </c>
      <c r="AB250" s="108">
        <f ca="1">COUNTBLANK(OFFSET(INDEX($2:$1048576,2,4),AA250*WellsInPlate,0,WellsInPlate,1))</f>
        <v>86</v>
      </c>
      <c r="AC250" s="108">
        <f t="shared" ca="1" si="39"/>
        <v>0</v>
      </c>
      <c r="AE250" s="108" t="b">
        <f>IF(COUNTBLANK(D250)=0,A250)</f>
        <v>0</v>
      </c>
    </row>
    <row r="251" spans="1:31" ht="12.75" x14ac:dyDescent="0.2">
      <c r="A251" s="94" t="str">
        <f>IF(D251="","",CONCATENATE('Address and samples info'!$B$8," #",'Samples 96'!C251))</f>
        <v/>
      </c>
      <c r="B251" s="95" t="s">
        <v>56</v>
      </c>
      <c r="C251" s="150">
        <v>3</v>
      </c>
      <c r="D251" s="5"/>
      <c r="E251" s="98">
        <v>0.01</v>
      </c>
      <c r="F251" s="53"/>
      <c r="G251" s="59"/>
      <c r="H251" s="106"/>
      <c r="I251" s="56" t="str">
        <f ca="1">IF($AC252=1,"1","")</f>
        <v/>
      </c>
      <c r="J251" s="56" t="str">
        <f ca="1">IF($AC252=1,"2","")</f>
        <v/>
      </c>
      <c r="K251" s="56" t="str">
        <f ca="1">IF($AC252=1,"3","")</f>
        <v/>
      </c>
      <c r="L251" s="56" t="str">
        <f ca="1">IF($AC252=1,"4","")</f>
        <v/>
      </c>
      <c r="M251" s="56" t="str">
        <f ca="1">IF($AC252=1,"5","")</f>
        <v/>
      </c>
      <c r="N251" s="56" t="str">
        <f ca="1">IF($AC252=1,"6","")</f>
        <v/>
      </c>
      <c r="O251" s="56" t="str">
        <f ca="1">IF($AC252=1,"7","")</f>
        <v/>
      </c>
      <c r="P251" s="56" t="str">
        <f ca="1">IF($AC252=1,"8","")</f>
        <v/>
      </c>
      <c r="Q251" s="56" t="str">
        <f ca="1">IF($AC252=1,"9","")</f>
        <v/>
      </c>
      <c r="R251" s="56" t="str">
        <f ca="1">IF($AC252=1,"10","")</f>
        <v/>
      </c>
      <c r="S251" s="56" t="str">
        <f ca="1">IF($AC252=1,"11","")</f>
        <v/>
      </c>
      <c r="T251" s="56" t="str">
        <f ca="1">IF($AC252=1,"12","")</f>
        <v/>
      </c>
      <c r="Z251" s="108" t="str">
        <f>IF(LEN(INDEX($1:$1048576,ROW(),4))&gt;0,INDEX($1:$1048576,ROW(),4)," ")</f>
        <v xml:space="preserve"> </v>
      </c>
      <c r="AA251" s="108">
        <f t="shared" si="38"/>
        <v>19</v>
      </c>
      <c r="AB251" s="108">
        <f ca="1">COUNTBLANK(OFFSET(INDEX($2:$1048576,2,4),AA251*WellsInPlate,0,WellsInPlate,1))</f>
        <v>86</v>
      </c>
      <c r="AC251" s="108">
        <f t="shared" ca="1" si="39"/>
        <v>0</v>
      </c>
      <c r="AE251" s="108" t="b">
        <f>IF(COUNTBLANK(D251)=0,A251)</f>
        <v>0</v>
      </c>
    </row>
    <row r="252" spans="1:31" ht="12.75" x14ac:dyDescent="0.2">
      <c r="A252" s="94" t="str">
        <f>IF(D252="","",CONCATENATE('Address and samples info'!$B$8," #",'Samples 96'!C252))</f>
        <v/>
      </c>
      <c r="B252" s="95" t="s">
        <v>67</v>
      </c>
      <c r="C252" s="150">
        <v>3</v>
      </c>
      <c r="D252" s="5"/>
      <c r="E252" s="98">
        <v>0.01</v>
      </c>
      <c r="F252" s="53"/>
      <c r="G252" s="59"/>
      <c r="H252" s="104" t="str">
        <f ca="1">IF(AC253=1,"A","")</f>
        <v/>
      </c>
      <c r="I252" s="57" t="str">
        <f ca="1">OFFSET($Z$3,ROW()-StartRow-1-$AA253*PanelHeight+$AA253*WellsInPlate+(COLUMN()-9)*8,0,1,1)</f>
        <v xml:space="preserve"> </v>
      </c>
      <c r="J252" s="57" t="str">
        <f ca="1">OFFSET($Z$3,ROW()-StartRow-1-$AA253*PanelHeight+$AA253*WellsInPlate+(COLUMN()-9)*8,0,1,1)</f>
        <v xml:space="preserve"> </v>
      </c>
      <c r="K252" s="57" t="str">
        <f ca="1">OFFSET($Z$3,ROW()-StartRow-1-$AA253*PanelHeight+$AA253*WellsInPlate+(COLUMN()-9)*8,0,1,1)</f>
        <v xml:space="preserve"> </v>
      </c>
      <c r="L252" s="57" t="str">
        <f ca="1">OFFSET($Z$3,ROW()-StartRow-1-$AA253*PanelHeight+$AA253*WellsInPlate+(COLUMN()-9)*8,0,1,1)</f>
        <v xml:space="preserve"> </v>
      </c>
      <c r="M252" s="57" t="str">
        <f ca="1">OFFSET($Z$3,ROW()-StartRow-1-$AA253*PanelHeight+$AA253*WellsInPlate+(COLUMN()-9)*8,0,1,1)</f>
        <v xml:space="preserve"> </v>
      </c>
      <c r="N252" s="57" t="str">
        <f ca="1">OFFSET($Z$3,ROW()-StartRow-1-$AA253*PanelHeight+$AA253*WellsInPlate+(COLUMN()-9)*8,0,1,1)</f>
        <v xml:space="preserve"> </v>
      </c>
      <c r="O252" s="57" t="str">
        <f ca="1">OFFSET($Z$3,ROW()-StartRow-1-$AA253*PanelHeight+$AA253*WellsInPlate+(COLUMN()-9)*8,0,1,1)</f>
        <v xml:space="preserve"> </v>
      </c>
      <c r="P252" s="57" t="str">
        <f ca="1">OFFSET($Z$3,ROW()-StartRow-1-$AA253*PanelHeight+$AA253*WellsInPlate+(COLUMN()-9)*8,0,1,1)</f>
        <v xml:space="preserve"> </v>
      </c>
      <c r="Q252" s="57" t="str">
        <f ca="1">OFFSET($Z$3,ROW()-StartRow-1-$AA253*PanelHeight+$AA253*WellsInPlate+(COLUMN()-9)*8,0,1,1)</f>
        <v xml:space="preserve"> </v>
      </c>
      <c r="R252" s="57" t="str">
        <f ca="1">OFFSET($Z$3,ROW()-StartRow-1-$AA253*PanelHeight+$AA253*WellsInPlate+(COLUMN()-9)*8,0,1,1)</f>
        <v xml:space="preserve"> </v>
      </c>
      <c r="S252" s="57" t="str">
        <f ca="1">OFFSET($Z$3,ROW()-StartRow-1-$AA253*PanelHeight+$AA253*WellsInPlate+(COLUMN()-9)*8,0,1,1)</f>
        <v xml:space="preserve"> </v>
      </c>
      <c r="T252" s="58" t="str">
        <f ca="1">IF(COUNTIF(I252:S259," ")&lt;88,"leave empty","")</f>
        <v>leave empty</v>
      </c>
      <c r="Z252" s="108" t="str">
        <f>IF(LEN(INDEX($1:$1048576,ROW(),4))&gt;0,INDEX($1:$1048576,ROW(),4)," ")</f>
        <v xml:space="preserve"> </v>
      </c>
      <c r="AA252" s="108">
        <f t="shared" si="38"/>
        <v>19</v>
      </c>
      <c r="AB252" s="108">
        <f ca="1">COUNTBLANK(OFFSET(INDEX($2:$1048576,2,4),AA252*WellsInPlate,0,WellsInPlate,1))</f>
        <v>86</v>
      </c>
      <c r="AC252" s="108">
        <f t="shared" ca="1" si="39"/>
        <v>0</v>
      </c>
      <c r="AE252" s="108" t="b">
        <f>IF(COUNTBLANK(D252)=0,A252)</f>
        <v>0</v>
      </c>
    </row>
    <row r="253" spans="1:31" ht="12.75" x14ac:dyDescent="0.2">
      <c r="A253" s="94" t="str">
        <f>IF(D253="","",CONCATENATE('Address and samples info'!$B$8," #",'Samples 96'!C253))</f>
        <v/>
      </c>
      <c r="B253" s="95" t="s">
        <v>78</v>
      </c>
      <c r="C253" s="150">
        <v>3</v>
      </c>
      <c r="D253" s="5"/>
      <c r="E253" s="98">
        <v>0.01</v>
      </c>
      <c r="F253" s="53"/>
      <c r="G253" s="59"/>
      <c r="H253" s="104" t="str">
        <f ca="1">IF(AC254=1,"B","")</f>
        <v/>
      </c>
      <c r="I253" s="57" t="str">
        <f ca="1">OFFSET($Z$3,ROW()-StartRow-1-$AA254*PanelHeight+$AA254*WellsInPlate+(COLUMN()-9)*8,0,1,1)</f>
        <v xml:space="preserve"> </v>
      </c>
      <c r="J253" s="57" t="str">
        <f ca="1">OFFSET($Z$3,ROW()-StartRow-1-$AA254*PanelHeight+$AA254*WellsInPlate+(COLUMN()-9)*8,0,1,1)</f>
        <v xml:space="preserve"> </v>
      </c>
      <c r="K253" s="57" t="str">
        <f ca="1">OFFSET($Z$3,ROW()-StartRow-1-$AA254*PanelHeight+$AA254*WellsInPlate+(COLUMN()-9)*8,0,1,1)</f>
        <v xml:space="preserve"> </v>
      </c>
      <c r="L253" s="57" t="str">
        <f ca="1">OFFSET($Z$3,ROW()-StartRow-1-$AA254*PanelHeight+$AA254*WellsInPlate+(COLUMN()-9)*8,0,1,1)</f>
        <v xml:space="preserve"> </v>
      </c>
      <c r="M253" s="57" t="str">
        <f ca="1">OFFSET($Z$3,ROW()-StartRow-1-$AA254*PanelHeight+$AA254*WellsInPlate+(COLUMN()-9)*8,0,1,1)</f>
        <v xml:space="preserve"> </v>
      </c>
      <c r="N253" s="57" t="str">
        <f ca="1">OFFSET($Z$3,ROW()-StartRow-1-$AA254*PanelHeight+$AA254*WellsInPlate+(COLUMN()-9)*8,0,1,1)</f>
        <v xml:space="preserve"> </v>
      </c>
      <c r="O253" s="57" t="str">
        <f ca="1">OFFSET($Z$3,ROW()-StartRow-1-$AA254*PanelHeight+$AA254*WellsInPlate+(COLUMN()-9)*8,0,1,1)</f>
        <v xml:space="preserve"> </v>
      </c>
      <c r="P253" s="57" t="str">
        <f ca="1">OFFSET($Z$3,ROW()-StartRow-1-$AA254*PanelHeight+$AA254*WellsInPlate+(COLUMN()-9)*8,0,1,1)</f>
        <v xml:space="preserve"> </v>
      </c>
      <c r="Q253" s="57" t="str">
        <f ca="1">OFFSET($Z$3,ROW()-StartRow-1-$AA254*PanelHeight+$AA254*WellsInPlate+(COLUMN()-9)*8,0,1,1)</f>
        <v xml:space="preserve"> </v>
      </c>
      <c r="R253" s="57" t="str">
        <f ca="1">OFFSET($Z$3,ROW()-StartRow-1-$AA254*PanelHeight+$AA254*WellsInPlate+(COLUMN()-9)*8,0,1,1)</f>
        <v xml:space="preserve"> </v>
      </c>
      <c r="S253" s="57" t="str">
        <f ca="1">OFFSET($Z$3,ROW()-StartRow-1-$AA254*PanelHeight+$AA254*WellsInPlate+(COLUMN()-9)*8,0,1,1)</f>
        <v xml:space="preserve"> </v>
      </c>
      <c r="T253" s="57" t="str">
        <f ca="1">IF(T252="","","leave empty")</f>
        <v>leave empty</v>
      </c>
      <c r="Z253" s="108" t="str">
        <f>IF(LEN(INDEX($1:$1048576,ROW(),4))&gt;0,INDEX($1:$1048576,ROW(),4)," ")</f>
        <v xml:space="preserve"> </v>
      </c>
      <c r="AA253" s="108">
        <f t="shared" si="38"/>
        <v>19</v>
      </c>
      <c r="AB253" s="108">
        <f ca="1">COUNTBLANK(OFFSET(INDEX($2:$1048576,2,4),AA253*WellsInPlate,0,WellsInPlate,1))</f>
        <v>86</v>
      </c>
      <c r="AC253" s="108">
        <f t="shared" ca="1" si="39"/>
        <v>0</v>
      </c>
      <c r="AE253" s="108" t="b">
        <f>IF(COUNTBLANK(D253)=0,A253)</f>
        <v>0</v>
      </c>
    </row>
    <row r="254" spans="1:31" ht="12.75" x14ac:dyDescent="0.2">
      <c r="A254" s="94" t="str">
        <f>IF(D254="","",CONCATENATE('Address and samples info'!$B$8," #",'Samples 96'!C254))</f>
        <v/>
      </c>
      <c r="B254" s="95" t="s">
        <v>88</v>
      </c>
      <c r="C254" s="150">
        <v>3</v>
      </c>
      <c r="D254" s="5"/>
      <c r="E254" s="98">
        <v>0.01</v>
      </c>
      <c r="F254" s="53"/>
      <c r="G254" s="59"/>
      <c r="H254" s="104" t="str">
        <f ca="1">IF(AC255=1,"C","")</f>
        <v/>
      </c>
      <c r="I254" s="57" t="str">
        <f ca="1">OFFSET($Z$3,ROW()-StartRow-1-$AA255*PanelHeight+$AA255*WellsInPlate+(COLUMN()-9)*8,0,1,1)</f>
        <v xml:space="preserve"> </v>
      </c>
      <c r="J254" s="57" t="str">
        <f ca="1">OFFSET($Z$3,ROW()-StartRow-1-$AA255*PanelHeight+$AA255*WellsInPlate+(COLUMN()-9)*8,0,1,1)</f>
        <v xml:space="preserve"> </v>
      </c>
      <c r="K254" s="57" t="str">
        <f ca="1">OFFSET($Z$3,ROW()-StartRow-1-$AA255*PanelHeight+$AA255*WellsInPlate+(COLUMN()-9)*8,0,1,1)</f>
        <v xml:space="preserve"> </v>
      </c>
      <c r="L254" s="57" t="str">
        <f ca="1">OFFSET($Z$3,ROW()-StartRow-1-$AA255*PanelHeight+$AA255*WellsInPlate+(COLUMN()-9)*8,0,1,1)</f>
        <v xml:space="preserve"> </v>
      </c>
      <c r="M254" s="57" t="str">
        <f ca="1">OFFSET($Z$3,ROW()-StartRow-1-$AA255*PanelHeight+$AA255*WellsInPlate+(COLUMN()-9)*8,0,1,1)</f>
        <v xml:space="preserve"> </v>
      </c>
      <c r="N254" s="57" t="str">
        <f ca="1">OFFSET($Z$3,ROW()-StartRow-1-$AA255*PanelHeight+$AA255*WellsInPlate+(COLUMN()-9)*8,0,1,1)</f>
        <v xml:space="preserve"> </v>
      </c>
      <c r="O254" s="57" t="str">
        <f ca="1">OFFSET($Z$3,ROW()-StartRow-1-$AA255*PanelHeight+$AA255*WellsInPlate+(COLUMN()-9)*8,0,1,1)</f>
        <v xml:space="preserve"> </v>
      </c>
      <c r="P254" s="57" t="str">
        <f ca="1">OFFSET($Z$3,ROW()-StartRow-1-$AA255*PanelHeight+$AA255*WellsInPlate+(COLUMN()-9)*8,0,1,1)</f>
        <v xml:space="preserve"> </v>
      </c>
      <c r="Q254" s="57" t="str">
        <f ca="1">OFFSET($Z$3,ROW()-StartRow-1-$AA255*PanelHeight+$AA255*WellsInPlate+(COLUMN()-9)*8,0,1,1)</f>
        <v xml:space="preserve"> </v>
      </c>
      <c r="R254" s="57" t="str">
        <f ca="1">OFFSET($Z$3,ROW()-StartRow-1-$AA255*PanelHeight+$AA255*WellsInPlate+(COLUMN()-9)*8,0,1,1)</f>
        <v xml:space="preserve"> </v>
      </c>
      <c r="S254" s="57" t="str">
        <f ca="1">OFFSET($Z$3,ROW()-StartRow-1-$AA255*PanelHeight+$AA255*WellsInPlate+(COLUMN()-9)*8,0,1,1)</f>
        <v xml:space="preserve"> </v>
      </c>
      <c r="T254" s="57" t="str">
        <f t="shared" ref="T254:T259" ca="1" si="41">IF(T253="","","leave empty")</f>
        <v>leave empty</v>
      </c>
      <c r="Z254" s="108" t="str">
        <f>IF(LEN(INDEX($1:$1048576,ROW(),4))&gt;0,INDEX($1:$1048576,ROW(),4)," ")</f>
        <v xml:space="preserve"> </v>
      </c>
      <c r="AA254" s="108">
        <f t="shared" si="38"/>
        <v>19</v>
      </c>
      <c r="AB254" s="108">
        <f ca="1">COUNTBLANK(OFFSET(INDEX($2:$1048576,2,4),AA254*WellsInPlate,0,WellsInPlate,1))</f>
        <v>86</v>
      </c>
      <c r="AC254" s="108">
        <f t="shared" ca="1" si="39"/>
        <v>0</v>
      </c>
      <c r="AE254" s="108" t="b">
        <f>IF(COUNTBLANK(D254)=0,A254)</f>
        <v>0</v>
      </c>
    </row>
    <row r="255" spans="1:31" ht="12.75" x14ac:dyDescent="0.2">
      <c r="A255" s="94" t="str">
        <f>IF(D255="","",CONCATENATE('Address and samples info'!$B$8," #",'Samples 96'!C255))</f>
        <v/>
      </c>
      <c r="B255" s="95" t="s">
        <v>13</v>
      </c>
      <c r="C255" s="150">
        <v>3</v>
      </c>
      <c r="D255" s="5"/>
      <c r="E255" s="98">
        <v>0.01</v>
      </c>
      <c r="F255" s="53"/>
      <c r="G255" s="59"/>
      <c r="H255" s="104" t="str">
        <f ca="1">IF(AC256=1,"D","")</f>
        <v/>
      </c>
      <c r="I255" s="57" t="str">
        <f ca="1">OFFSET($Z$3,ROW()-StartRow-1-$AA256*PanelHeight+$AA256*WellsInPlate+(COLUMN()-9)*8,0,1,1)</f>
        <v xml:space="preserve"> </v>
      </c>
      <c r="J255" s="57" t="str">
        <f ca="1">OFFSET($Z$3,ROW()-StartRow-1-$AA256*PanelHeight+$AA256*WellsInPlate+(COLUMN()-9)*8,0,1,1)</f>
        <v xml:space="preserve"> </v>
      </c>
      <c r="K255" s="57" t="str">
        <f ca="1">OFFSET($Z$3,ROW()-StartRow-1-$AA256*PanelHeight+$AA256*WellsInPlate+(COLUMN()-9)*8,0,1,1)</f>
        <v xml:space="preserve"> </v>
      </c>
      <c r="L255" s="57" t="str">
        <f ca="1">OFFSET($Z$3,ROW()-StartRow-1-$AA256*PanelHeight+$AA256*WellsInPlate+(COLUMN()-9)*8,0,1,1)</f>
        <v xml:space="preserve"> </v>
      </c>
      <c r="M255" s="57" t="str">
        <f ca="1">OFFSET($Z$3,ROW()-StartRow-1-$AA256*PanelHeight+$AA256*WellsInPlate+(COLUMN()-9)*8,0,1,1)</f>
        <v xml:space="preserve"> </v>
      </c>
      <c r="N255" s="57" t="str">
        <f ca="1">OFFSET($Z$3,ROW()-StartRow-1-$AA256*PanelHeight+$AA256*WellsInPlate+(COLUMN()-9)*8,0,1,1)</f>
        <v xml:space="preserve"> </v>
      </c>
      <c r="O255" s="57" t="str">
        <f ca="1">OFFSET($Z$3,ROW()-StartRow-1-$AA256*PanelHeight+$AA256*WellsInPlate+(COLUMN()-9)*8,0,1,1)</f>
        <v xml:space="preserve"> </v>
      </c>
      <c r="P255" s="57" t="str">
        <f ca="1">OFFSET($Z$3,ROW()-StartRow-1-$AA256*PanelHeight+$AA256*WellsInPlate+(COLUMN()-9)*8,0,1,1)</f>
        <v xml:space="preserve"> </v>
      </c>
      <c r="Q255" s="57" t="str">
        <f ca="1">OFFSET($Z$3,ROW()-StartRow-1-$AA256*PanelHeight+$AA256*WellsInPlate+(COLUMN()-9)*8,0,1,1)</f>
        <v xml:space="preserve"> </v>
      </c>
      <c r="R255" s="57" t="str">
        <f ca="1">OFFSET($Z$3,ROW()-StartRow-1-$AA256*PanelHeight+$AA256*WellsInPlate+(COLUMN()-9)*8,0,1,1)</f>
        <v xml:space="preserve"> </v>
      </c>
      <c r="S255" s="57" t="str">
        <f ca="1">OFFSET($Z$3,ROW()-StartRow-1-$AA256*PanelHeight+$AA256*WellsInPlate+(COLUMN()-9)*8,0,1,1)</f>
        <v xml:space="preserve"> </v>
      </c>
      <c r="T255" s="57" t="str">
        <f t="shared" ca="1" si="41"/>
        <v>leave empty</v>
      </c>
      <c r="Z255" s="108" t="str">
        <f>IF(LEN(INDEX($1:$1048576,ROW(),4))&gt;0,INDEX($1:$1048576,ROW(),4)," ")</f>
        <v xml:space="preserve"> </v>
      </c>
      <c r="AA255" s="108">
        <f t="shared" si="38"/>
        <v>19</v>
      </c>
      <c r="AB255" s="108">
        <f ca="1">COUNTBLANK(OFFSET(INDEX($2:$1048576,2,4),AA255*WellsInPlate,0,WellsInPlate,1))</f>
        <v>86</v>
      </c>
      <c r="AC255" s="108">
        <f t="shared" ca="1" si="39"/>
        <v>0</v>
      </c>
      <c r="AE255" s="108" t="b">
        <f>IF(COUNTBLANK(D255)=0,A255)</f>
        <v>0</v>
      </c>
    </row>
    <row r="256" spans="1:31" ht="12.75" x14ac:dyDescent="0.2">
      <c r="A256" s="94" t="str">
        <f>IF(D256="","",CONCATENATE('Address and samples info'!$B$8," #",'Samples 96'!C256))</f>
        <v/>
      </c>
      <c r="B256" s="95" t="s">
        <v>24</v>
      </c>
      <c r="C256" s="150">
        <v>3</v>
      </c>
      <c r="D256" s="5"/>
      <c r="E256" s="98">
        <v>0.01</v>
      </c>
      <c r="F256" s="53"/>
      <c r="G256" s="59"/>
      <c r="H256" s="104" t="str">
        <f ca="1">IF(AC257=1,"E","")</f>
        <v/>
      </c>
      <c r="I256" s="57" t="str">
        <f ca="1">OFFSET($Z$3,ROW()-StartRow-1-$AA257*PanelHeight+$AA257*WellsInPlate+(COLUMN()-9)*8,0,1,1)</f>
        <v xml:space="preserve"> </v>
      </c>
      <c r="J256" s="57" t="str">
        <f ca="1">OFFSET($Z$3,ROW()-StartRow-1-$AA257*PanelHeight+$AA257*WellsInPlate+(COLUMN()-9)*8,0,1,1)</f>
        <v xml:space="preserve"> </v>
      </c>
      <c r="K256" s="57" t="str">
        <f ca="1">OFFSET($Z$3,ROW()-StartRow-1-$AA257*PanelHeight+$AA257*WellsInPlate+(COLUMN()-9)*8,0,1,1)</f>
        <v xml:space="preserve"> </v>
      </c>
      <c r="L256" s="57" t="str">
        <f ca="1">OFFSET($Z$3,ROW()-StartRow-1-$AA257*PanelHeight+$AA257*WellsInPlate+(COLUMN()-9)*8,0,1,1)</f>
        <v xml:space="preserve"> </v>
      </c>
      <c r="M256" s="57" t="str">
        <f ca="1">OFFSET($Z$3,ROW()-StartRow-1-$AA257*PanelHeight+$AA257*WellsInPlate+(COLUMN()-9)*8,0,1,1)</f>
        <v xml:space="preserve"> </v>
      </c>
      <c r="N256" s="57" t="str">
        <f ca="1">OFFSET($Z$3,ROW()-StartRow-1-$AA257*PanelHeight+$AA257*WellsInPlate+(COLUMN()-9)*8,0,1,1)</f>
        <v xml:space="preserve"> </v>
      </c>
      <c r="O256" s="57" t="str">
        <f ca="1">OFFSET($Z$3,ROW()-StartRow-1-$AA257*PanelHeight+$AA257*WellsInPlate+(COLUMN()-9)*8,0,1,1)</f>
        <v xml:space="preserve"> </v>
      </c>
      <c r="P256" s="57" t="str">
        <f ca="1">OFFSET($Z$3,ROW()-StartRow-1-$AA257*PanelHeight+$AA257*WellsInPlate+(COLUMN()-9)*8,0,1,1)</f>
        <v xml:space="preserve"> </v>
      </c>
      <c r="Q256" s="57" t="str">
        <f ca="1">OFFSET($Z$3,ROW()-StartRow-1-$AA257*PanelHeight+$AA257*WellsInPlate+(COLUMN()-9)*8,0,1,1)</f>
        <v xml:space="preserve"> </v>
      </c>
      <c r="R256" s="57" t="str">
        <f ca="1">OFFSET($Z$3,ROW()-StartRow-1-$AA257*PanelHeight+$AA257*WellsInPlate+(COLUMN()-9)*8,0,1,1)</f>
        <v xml:space="preserve"> </v>
      </c>
      <c r="S256" s="57" t="str">
        <f ca="1">OFFSET($Z$3,ROW()-StartRow-1-$AA257*PanelHeight+$AA257*WellsInPlate+(COLUMN()-9)*8,0,1,1)</f>
        <v xml:space="preserve"> </v>
      </c>
      <c r="T256" s="57" t="str">
        <f t="shared" ca="1" si="41"/>
        <v>leave empty</v>
      </c>
      <c r="Z256" s="108" t="str">
        <f>IF(LEN(INDEX($1:$1048576,ROW(),4))&gt;0,INDEX($1:$1048576,ROW(),4)," ")</f>
        <v xml:space="preserve"> </v>
      </c>
      <c r="AA256" s="108">
        <f t="shared" si="38"/>
        <v>19</v>
      </c>
      <c r="AB256" s="108">
        <f ca="1">COUNTBLANK(OFFSET(INDEX($2:$1048576,2,4),AA256*WellsInPlate,0,WellsInPlate,1))</f>
        <v>86</v>
      </c>
      <c r="AC256" s="108">
        <f t="shared" ca="1" si="39"/>
        <v>0</v>
      </c>
      <c r="AE256" s="108" t="b">
        <f>IF(COUNTBLANK(D256)=0,A256)</f>
        <v>0</v>
      </c>
    </row>
    <row r="257" spans="1:31" ht="12.75" x14ac:dyDescent="0.2">
      <c r="A257" s="94" t="str">
        <f>IF(D257="","",CONCATENATE('Address and samples info'!$B$8," #",'Samples 96'!C257))</f>
        <v/>
      </c>
      <c r="B257" s="95" t="s">
        <v>35</v>
      </c>
      <c r="C257" s="150">
        <v>3</v>
      </c>
      <c r="D257" s="5"/>
      <c r="E257" s="98">
        <v>0.01</v>
      </c>
      <c r="F257" s="53"/>
      <c r="G257" s="59"/>
      <c r="H257" s="104" t="str">
        <f ca="1">IF(AC258=1,"F","")</f>
        <v/>
      </c>
      <c r="I257" s="57" t="str">
        <f ca="1">OFFSET($Z$3,ROW()-StartRow-1-$AA258*PanelHeight+$AA258*WellsInPlate+(COLUMN()-9)*8,0,1,1)</f>
        <v xml:space="preserve"> </v>
      </c>
      <c r="J257" s="57" t="str">
        <f ca="1">OFFSET($Z$3,ROW()-StartRow-1-$AA258*PanelHeight+$AA258*WellsInPlate+(COLUMN()-9)*8,0,1,1)</f>
        <v xml:space="preserve"> </v>
      </c>
      <c r="K257" s="57" t="str">
        <f ca="1">OFFSET($Z$3,ROW()-StartRow-1-$AA258*PanelHeight+$AA258*WellsInPlate+(COLUMN()-9)*8,0,1,1)</f>
        <v xml:space="preserve"> </v>
      </c>
      <c r="L257" s="57" t="str">
        <f ca="1">OFFSET($Z$3,ROW()-StartRow-1-$AA258*PanelHeight+$AA258*WellsInPlate+(COLUMN()-9)*8,0,1,1)</f>
        <v xml:space="preserve"> </v>
      </c>
      <c r="M257" s="57" t="str">
        <f ca="1">OFFSET($Z$3,ROW()-StartRow-1-$AA258*PanelHeight+$AA258*WellsInPlate+(COLUMN()-9)*8,0,1,1)</f>
        <v xml:space="preserve"> </v>
      </c>
      <c r="N257" s="57" t="str">
        <f ca="1">OFFSET($Z$3,ROW()-StartRow-1-$AA258*PanelHeight+$AA258*WellsInPlate+(COLUMN()-9)*8,0,1,1)</f>
        <v xml:space="preserve"> </v>
      </c>
      <c r="O257" s="57" t="str">
        <f ca="1">OFFSET($Z$3,ROW()-StartRow-1-$AA258*PanelHeight+$AA258*WellsInPlate+(COLUMN()-9)*8,0,1,1)</f>
        <v xml:space="preserve"> </v>
      </c>
      <c r="P257" s="57" t="str">
        <f ca="1">OFFSET($Z$3,ROW()-StartRow-1-$AA258*PanelHeight+$AA258*WellsInPlate+(COLUMN()-9)*8,0,1,1)</f>
        <v xml:space="preserve"> </v>
      </c>
      <c r="Q257" s="57" t="str">
        <f ca="1">OFFSET($Z$3,ROW()-StartRow-1-$AA258*PanelHeight+$AA258*WellsInPlate+(COLUMN()-9)*8,0,1,1)</f>
        <v xml:space="preserve"> </v>
      </c>
      <c r="R257" s="57" t="str">
        <f ca="1">OFFSET($Z$3,ROW()-StartRow-1-$AA258*PanelHeight+$AA258*WellsInPlate+(COLUMN()-9)*8,0,1,1)</f>
        <v xml:space="preserve"> </v>
      </c>
      <c r="S257" s="57" t="str">
        <f ca="1">OFFSET($Z$3,ROW()-StartRow-1-$AA258*PanelHeight+$AA258*WellsInPlate+(COLUMN()-9)*8,0,1,1)</f>
        <v xml:space="preserve"> </v>
      </c>
      <c r="T257" s="57" t="str">
        <f t="shared" ca="1" si="41"/>
        <v>leave empty</v>
      </c>
      <c r="Z257" s="108" t="str">
        <f>IF(LEN(INDEX($1:$1048576,ROW(),4))&gt;0,INDEX($1:$1048576,ROW(),4)," ")</f>
        <v xml:space="preserve"> </v>
      </c>
      <c r="AA257" s="108">
        <f t="shared" si="38"/>
        <v>19</v>
      </c>
      <c r="AB257" s="108">
        <f ca="1">COUNTBLANK(OFFSET(INDEX($2:$1048576,2,4),AA257*WellsInPlate,0,WellsInPlate,1))</f>
        <v>86</v>
      </c>
      <c r="AC257" s="108">
        <f t="shared" ca="1" si="39"/>
        <v>0</v>
      </c>
      <c r="AE257" s="108" t="b">
        <f>IF(COUNTBLANK(D257)=0,A257)</f>
        <v>0</v>
      </c>
    </row>
    <row r="258" spans="1:31" ht="12.75" x14ac:dyDescent="0.2">
      <c r="A258" s="94" t="str">
        <f>IF(D258="","",CONCATENATE('Address and samples info'!$B$8," #",'Samples 96'!C258))</f>
        <v/>
      </c>
      <c r="B258" s="95" t="s">
        <v>46</v>
      </c>
      <c r="C258" s="150">
        <v>3</v>
      </c>
      <c r="D258" s="5"/>
      <c r="E258" s="98">
        <v>0.01</v>
      </c>
      <c r="F258" s="53"/>
      <c r="G258" s="59"/>
      <c r="H258" s="104" t="str">
        <f ca="1">IF(AC259=1,"G","")</f>
        <v/>
      </c>
      <c r="I258" s="57" t="str">
        <f ca="1">OFFSET($Z$3,ROW()-StartRow-1-$AA259*PanelHeight+$AA259*WellsInPlate+(COLUMN()-9)*8,0,1,1)</f>
        <v xml:space="preserve"> </v>
      </c>
      <c r="J258" s="57" t="str">
        <f ca="1">OFFSET($Z$3,ROW()-StartRow-1-$AA259*PanelHeight+$AA259*WellsInPlate+(COLUMN()-9)*8,0,1,1)</f>
        <v xml:space="preserve"> </v>
      </c>
      <c r="K258" s="57" t="str">
        <f ca="1">OFFSET($Z$3,ROW()-StartRow-1-$AA259*PanelHeight+$AA259*WellsInPlate+(COLUMN()-9)*8,0,1,1)</f>
        <v xml:space="preserve"> </v>
      </c>
      <c r="L258" s="57" t="str">
        <f ca="1">OFFSET($Z$3,ROW()-StartRow-1-$AA259*PanelHeight+$AA259*WellsInPlate+(COLUMN()-9)*8,0,1,1)</f>
        <v xml:space="preserve"> </v>
      </c>
      <c r="M258" s="57" t="str">
        <f ca="1">OFFSET($Z$3,ROW()-StartRow-1-$AA259*PanelHeight+$AA259*WellsInPlate+(COLUMN()-9)*8,0,1,1)</f>
        <v xml:space="preserve"> </v>
      </c>
      <c r="N258" s="57" t="str">
        <f ca="1">OFFSET($Z$3,ROW()-StartRow-1-$AA259*PanelHeight+$AA259*WellsInPlate+(COLUMN()-9)*8,0,1,1)</f>
        <v xml:space="preserve"> </v>
      </c>
      <c r="O258" s="57" t="str">
        <f ca="1">OFFSET($Z$3,ROW()-StartRow-1-$AA259*PanelHeight+$AA259*WellsInPlate+(COLUMN()-9)*8,0,1,1)</f>
        <v xml:space="preserve"> </v>
      </c>
      <c r="P258" s="57" t="str">
        <f ca="1">OFFSET($Z$3,ROW()-StartRow-1-$AA259*PanelHeight+$AA259*WellsInPlate+(COLUMN()-9)*8,0,1,1)</f>
        <v xml:space="preserve"> </v>
      </c>
      <c r="Q258" s="57" t="str">
        <f ca="1">OFFSET($Z$3,ROW()-StartRow-1-$AA259*PanelHeight+$AA259*WellsInPlate+(COLUMN()-9)*8,0,1,1)</f>
        <v xml:space="preserve"> </v>
      </c>
      <c r="R258" s="57" t="str">
        <f ca="1">OFFSET($Z$3,ROW()-StartRow-1-$AA259*PanelHeight+$AA259*WellsInPlate+(COLUMN()-9)*8,0,1,1)</f>
        <v xml:space="preserve"> </v>
      </c>
      <c r="S258" s="57" t="str">
        <f ca="1">IF(S257="","","leave empty")</f>
        <v>leave empty</v>
      </c>
      <c r="T258" s="57" t="str">
        <f t="shared" ca="1" si="41"/>
        <v>leave empty</v>
      </c>
      <c r="Z258" s="108" t="str">
        <f>IF(LEN(INDEX($1:$1048576,ROW(),4))&gt;0,INDEX($1:$1048576,ROW(),4)," ")</f>
        <v xml:space="preserve"> </v>
      </c>
      <c r="AA258" s="108">
        <f t="shared" si="38"/>
        <v>19</v>
      </c>
      <c r="AB258" s="108">
        <f ca="1">COUNTBLANK(OFFSET(INDEX($2:$1048576,2,4),AA258*WellsInPlate,0,WellsInPlate,1))</f>
        <v>86</v>
      </c>
      <c r="AC258" s="108">
        <f t="shared" ca="1" si="39"/>
        <v>0</v>
      </c>
      <c r="AE258" s="108" t="b">
        <f>IF(COUNTBLANK(D258)=0,A258)</f>
        <v>0</v>
      </c>
    </row>
    <row r="259" spans="1:31" ht="12.75" x14ac:dyDescent="0.2">
      <c r="A259" s="94" t="str">
        <f>IF(D259="","",CONCATENATE('Address and samples info'!$B$8," #",'Samples 96'!C259))</f>
        <v/>
      </c>
      <c r="B259" s="95" t="s">
        <v>57</v>
      </c>
      <c r="C259" s="150">
        <v>3</v>
      </c>
      <c r="D259" s="5"/>
      <c r="E259" s="98">
        <v>0.01</v>
      </c>
      <c r="F259" s="53"/>
      <c r="G259" s="59"/>
      <c r="H259" s="104" t="str">
        <f ca="1">IF(AC260=1,"H","")</f>
        <v/>
      </c>
      <c r="I259" s="57" t="str">
        <f ca="1">OFFSET($Z$3,ROW()-StartRow-1-$AA260*PanelHeight+$AA260*WellsInPlate+(COLUMN()-9)*8,0,1,1)</f>
        <v xml:space="preserve"> </v>
      </c>
      <c r="J259" s="57" t="str">
        <f ca="1">OFFSET($Z$3,ROW()-StartRow-1-$AA260*PanelHeight+$AA260*WellsInPlate+(COLUMN()-9)*8,0,1,1)</f>
        <v xml:space="preserve"> </v>
      </c>
      <c r="K259" s="57" t="str">
        <f ca="1">OFFSET($Z$3,ROW()-StartRow-1-$AA260*PanelHeight+$AA260*WellsInPlate+(COLUMN()-9)*8,0,1,1)</f>
        <v xml:space="preserve"> </v>
      </c>
      <c r="L259" s="57" t="str">
        <f ca="1">OFFSET($Z$3,ROW()-StartRow-1-$AA260*PanelHeight+$AA260*WellsInPlate+(COLUMN()-9)*8,0,1,1)</f>
        <v xml:space="preserve"> </v>
      </c>
      <c r="M259" s="57" t="str">
        <f ca="1">OFFSET($Z$3,ROW()-StartRow-1-$AA260*PanelHeight+$AA260*WellsInPlate+(COLUMN()-9)*8,0,1,1)</f>
        <v xml:space="preserve"> </v>
      </c>
      <c r="N259" s="57" t="str">
        <f ca="1">OFFSET($Z$3,ROW()-StartRow-1-$AA260*PanelHeight+$AA260*WellsInPlate+(COLUMN()-9)*8,0,1,1)</f>
        <v xml:space="preserve"> </v>
      </c>
      <c r="O259" s="57" t="str">
        <f ca="1">OFFSET($Z$3,ROW()-StartRow-1-$AA260*PanelHeight+$AA260*WellsInPlate+(COLUMN()-9)*8,0,1,1)</f>
        <v xml:space="preserve"> </v>
      </c>
      <c r="P259" s="57" t="str">
        <f ca="1">OFFSET($Z$3,ROW()-StartRow-1-$AA260*PanelHeight+$AA260*WellsInPlate+(COLUMN()-9)*8,0,1,1)</f>
        <v xml:space="preserve"> </v>
      </c>
      <c r="Q259" s="57" t="str">
        <f ca="1">OFFSET($Z$3,ROW()-StartRow-1-$AA260*PanelHeight+$AA260*WellsInPlate+(COLUMN()-9)*8,0,1,1)</f>
        <v xml:space="preserve"> </v>
      </c>
      <c r="R259" s="57" t="str">
        <f ca="1">OFFSET($Z$3,ROW()-StartRow-1-$AA260*PanelHeight+$AA260*WellsInPlate+(COLUMN()-9)*8,0,1,1)</f>
        <v xml:space="preserve"> </v>
      </c>
      <c r="S259" s="57" t="str">
        <f ca="1">IF(S258="","","leave empty")</f>
        <v>leave empty</v>
      </c>
      <c r="T259" s="57" t="str">
        <f t="shared" ca="1" si="41"/>
        <v>leave empty</v>
      </c>
      <c r="Z259" s="108" t="str">
        <f>IF(LEN(INDEX($1:$1048576,ROW(),4))&gt;0,INDEX($1:$1048576,ROW(),4)," ")</f>
        <v xml:space="preserve"> </v>
      </c>
      <c r="AA259" s="108">
        <f t="shared" si="38"/>
        <v>19</v>
      </c>
      <c r="AB259" s="108">
        <f ca="1">COUNTBLANK(OFFSET(INDEX($2:$1048576,2,4),AA259*WellsInPlate,0,WellsInPlate,1))</f>
        <v>86</v>
      </c>
      <c r="AC259" s="108">
        <f t="shared" ca="1" si="39"/>
        <v>0</v>
      </c>
      <c r="AE259" s="108" t="b">
        <f>IF(COUNTBLANK(D259)=0,A259)</f>
        <v>0</v>
      </c>
    </row>
    <row r="260" spans="1:31" ht="12.75" x14ac:dyDescent="0.2">
      <c r="A260" s="94" t="str">
        <f>IF(D260="","",CONCATENATE('Address and samples info'!$B$8," #",'Samples 96'!C260))</f>
        <v/>
      </c>
      <c r="B260" s="95" t="s">
        <v>68</v>
      </c>
      <c r="C260" s="150">
        <v>3</v>
      </c>
      <c r="D260" s="5"/>
      <c r="E260" s="98">
        <v>0.01</v>
      </c>
      <c r="F260" s="53"/>
      <c r="G260" s="59"/>
      <c r="Z260" s="108" t="str">
        <f>IF(LEN(INDEX($1:$1048576,ROW(),4))&gt;0,INDEX($1:$1048576,ROW(),4)," ")</f>
        <v xml:space="preserve"> </v>
      </c>
      <c r="AA260" s="108">
        <f t="shared" si="38"/>
        <v>19</v>
      </c>
      <c r="AB260" s="108">
        <f ca="1">COUNTBLANK(OFFSET(INDEX($2:$1048576,2,4),AA260*WellsInPlate,0,WellsInPlate,1))</f>
        <v>86</v>
      </c>
      <c r="AC260" s="108">
        <f t="shared" ca="1" si="39"/>
        <v>0</v>
      </c>
      <c r="AE260" s="108" t="b">
        <f>IF(COUNTBLANK(D260)=0,A260)</f>
        <v>0</v>
      </c>
    </row>
    <row r="261" spans="1:31" ht="12.75" x14ac:dyDescent="0.2">
      <c r="A261" s="94" t="str">
        <f>IF(D261="","",CONCATENATE('Address and samples info'!$B$8," #",'Samples 96'!C261))</f>
        <v/>
      </c>
      <c r="B261" s="95" t="s">
        <v>3</v>
      </c>
      <c r="C261" s="150">
        <v>4</v>
      </c>
      <c r="D261" s="5"/>
      <c r="E261" s="98">
        <v>0.01</v>
      </c>
      <c r="F261" s="53"/>
      <c r="G261" s="59"/>
      <c r="Z261" s="108" t="str">
        <f>IF(LEN(INDEX($1:$1048576,ROW(),4))&gt;0,INDEX($1:$1048576,ROW(),4)," ")</f>
        <v xml:space="preserve"> </v>
      </c>
      <c r="AA261" s="108">
        <f t="shared" ref="AA261" si="42">CEILING((ROW()-StartRow+1)/PanelHeight,1)-1</f>
        <v>19</v>
      </c>
      <c r="AB261" s="108">
        <f ca="1">COUNTBLANK(OFFSET(INDEX($2:$1048576,2,4),AA261*WellsInPlate,0,WellsInPlate,1))</f>
        <v>86</v>
      </c>
      <c r="AC261" s="108">
        <f t="shared" ref="AC261" ca="1" si="43">IF(AB261=WellsInPlate,0,1)</f>
        <v>0</v>
      </c>
      <c r="AE261" s="108" t="b">
        <f>IF(COUNTBLANK(D261)=0,A261)</f>
        <v>0</v>
      </c>
    </row>
    <row r="262" spans="1:31" ht="12.75" x14ac:dyDescent="0.2">
      <c r="A262" s="94" t="str">
        <f>IF(D262="","",CONCATENATE('Address and samples info'!$B$8," #",'Samples 96'!C262))</f>
        <v/>
      </c>
      <c r="B262" s="95" t="s">
        <v>14</v>
      </c>
      <c r="C262" s="150">
        <v>4</v>
      </c>
      <c r="D262" s="5"/>
      <c r="E262" s="98">
        <v>0.01</v>
      </c>
      <c r="F262" s="53"/>
      <c r="G262" s="59"/>
      <c r="Z262" s="108" t="str">
        <f>IF(LEN(INDEX($1:$1048576,ROW(),4))&gt;0,INDEX($1:$1048576,ROW(),4)," ")</f>
        <v xml:space="preserve"> </v>
      </c>
      <c r="AA262" s="108">
        <f t="shared" ref="AA262:AA293" si="44">CEILING((ROW()-StartRow+1)/PanelHeight,1)-1</f>
        <v>19</v>
      </c>
      <c r="AB262" s="108">
        <f ca="1">COUNTBLANK(OFFSET(INDEX($2:$1048576,2,4),AA262*WellsInPlate,0,WellsInPlate,1))</f>
        <v>86</v>
      </c>
      <c r="AC262" s="108">
        <f t="shared" ref="AC262:AC293" ca="1" si="45">IF(AB262=WellsInPlate,0,1)</f>
        <v>0</v>
      </c>
      <c r="AE262" s="108" t="b">
        <f>IF(COUNTBLANK(D262)=0,A262)</f>
        <v>0</v>
      </c>
    </row>
    <row r="263" spans="1:31" ht="12.75" x14ac:dyDescent="0.2">
      <c r="A263" s="94" t="str">
        <f>IF(D263="","",CONCATENATE('Address and samples info'!$B$8," #",'Samples 96'!C263))</f>
        <v/>
      </c>
      <c r="B263" s="95" t="s">
        <v>25</v>
      </c>
      <c r="C263" s="150">
        <v>4</v>
      </c>
      <c r="D263" s="5"/>
      <c r="E263" s="98">
        <v>0.01</v>
      </c>
      <c r="F263" s="53"/>
      <c r="G263" s="59"/>
      <c r="I263" s="55" t="str">
        <f ca="1">IF(AC265=1,"Plate "&amp;TEXT(AA265+1,"0"),"")</f>
        <v/>
      </c>
      <c r="Z263" s="108" t="str">
        <f>IF(LEN(INDEX($1:$1048576,ROW(),4))&gt;0,INDEX($1:$1048576,ROW(),4)," ")</f>
        <v xml:space="preserve"> </v>
      </c>
      <c r="AA263" s="108">
        <f t="shared" si="44"/>
        <v>19</v>
      </c>
      <c r="AB263" s="108">
        <f ca="1">COUNTBLANK(OFFSET(INDEX($2:$1048576,2,4),AA263*WellsInPlate,0,WellsInPlate,1))</f>
        <v>86</v>
      </c>
      <c r="AC263" s="108">
        <f t="shared" ca="1" si="45"/>
        <v>0</v>
      </c>
      <c r="AE263" s="108" t="b">
        <f>IF(COUNTBLANK(D263)=0,A263)</f>
        <v>0</v>
      </c>
    </row>
    <row r="264" spans="1:31" ht="12.75" x14ac:dyDescent="0.2">
      <c r="A264" s="94" t="str">
        <f>IF(D264="","",CONCATENATE('Address and samples info'!$B$8," #",'Samples 96'!C264))</f>
        <v/>
      </c>
      <c r="B264" s="95" t="s">
        <v>36</v>
      </c>
      <c r="C264" s="150">
        <v>4</v>
      </c>
      <c r="D264" s="5"/>
      <c r="E264" s="98">
        <v>0.01</v>
      </c>
      <c r="F264" s="53"/>
      <c r="G264" s="59"/>
      <c r="H264" s="106"/>
      <c r="I264" s="56" t="str">
        <f ca="1">IF($AC265=1,"1","")</f>
        <v/>
      </c>
      <c r="J264" s="56" t="str">
        <f ca="1">IF($AC265=1,"2","")</f>
        <v/>
      </c>
      <c r="K264" s="56" t="str">
        <f ca="1">IF($AC265=1,"3","")</f>
        <v/>
      </c>
      <c r="L264" s="56" t="str">
        <f ca="1">IF($AC265=1,"4","")</f>
        <v/>
      </c>
      <c r="M264" s="56" t="str">
        <f ca="1">IF($AC265=1,"5","")</f>
        <v/>
      </c>
      <c r="N264" s="56" t="str">
        <f ca="1">IF($AC265=1,"6","")</f>
        <v/>
      </c>
      <c r="O264" s="56" t="str">
        <f ca="1">IF($AC265=1,"7","")</f>
        <v/>
      </c>
      <c r="P264" s="56" t="str">
        <f ca="1">IF($AC265=1,"8","")</f>
        <v/>
      </c>
      <c r="Q264" s="56" t="str">
        <f ca="1">IF($AC265=1,"9","")</f>
        <v/>
      </c>
      <c r="R264" s="56" t="str">
        <f ca="1">IF($AC265=1,"10","")</f>
        <v/>
      </c>
      <c r="S264" s="56" t="str">
        <f ca="1">IF($AC265=1,"11","")</f>
        <v/>
      </c>
      <c r="T264" s="56" t="str">
        <f ca="1">IF($AC265=1,"12","")</f>
        <v/>
      </c>
      <c r="Z264" s="108" t="str">
        <f>IF(LEN(INDEX($1:$1048576,ROW(),4))&gt;0,INDEX($1:$1048576,ROW(),4)," ")</f>
        <v xml:space="preserve"> </v>
      </c>
      <c r="AA264" s="108">
        <f t="shared" si="44"/>
        <v>20</v>
      </c>
      <c r="AB264" s="108">
        <f ca="1">COUNTBLANK(OFFSET(INDEX($2:$1048576,2,4),AA264*WellsInPlate,0,WellsInPlate,1))</f>
        <v>86</v>
      </c>
      <c r="AC264" s="108">
        <f t="shared" ca="1" si="45"/>
        <v>0</v>
      </c>
      <c r="AE264" s="108" t="b">
        <f>IF(COUNTBLANK(D264)=0,A264)</f>
        <v>0</v>
      </c>
    </row>
    <row r="265" spans="1:31" ht="12.75" x14ac:dyDescent="0.2">
      <c r="A265" s="94" t="str">
        <f>IF(D265="","",CONCATENATE('Address and samples info'!$B$8," #",'Samples 96'!C265))</f>
        <v/>
      </c>
      <c r="B265" s="95" t="s">
        <v>47</v>
      </c>
      <c r="C265" s="150">
        <v>4</v>
      </c>
      <c r="D265" s="5"/>
      <c r="E265" s="98">
        <v>0.01</v>
      </c>
      <c r="F265" s="53"/>
      <c r="G265" s="59"/>
      <c r="H265" s="104" t="str">
        <f ca="1">IF(AC266=1,"A","")</f>
        <v/>
      </c>
      <c r="I265" s="57" t="str">
        <f ca="1">OFFSET($Z$3,ROW()-StartRow-1-$AA266*PanelHeight+$AA266*WellsInPlate+(COLUMN()-9)*8,0,1,1)</f>
        <v xml:space="preserve"> </v>
      </c>
      <c r="J265" s="57" t="str">
        <f ca="1">OFFSET($Z$3,ROW()-StartRow-1-$AA266*PanelHeight+$AA266*WellsInPlate+(COLUMN()-9)*8,0,1,1)</f>
        <v xml:space="preserve"> </v>
      </c>
      <c r="K265" s="57" t="str">
        <f ca="1">OFFSET($Z$3,ROW()-StartRow-1-$AA266*PanelHeight+$AA266*WellsInPlate+(COLUMN()-9)*8,0,1,1)</f>
        <v xml:space="preserve"> </v>
      </c>
      <c r="L265" s="57" t="str">
        <f ca="1">OFFSET($Z$3,ROW()-StartRow-1-$AA266*PanelHeight+$AA266*WellsInPlate+(COLUMN()-9)*8,0,1,1)</f>
        <v xml:space="preserve"> </v>
      </c>
      <c r="M265" s="57" t="str">
        <f ca="1">OFFSET($Z$3,ROW()-StartRow-1-$AA266*PanelHeight+$AA266*WellsInPlate+(COLUMN()-9)*8,0,1,1)</f>
        <v xml:space="preserve"> </v>
      </c>
      <c r="N265" s="57" t="str">
        <f ca="1">OFFSET($Z$3,ROW()-StartRow-1-$AA266*PanelHeight+$AA266*WellsInPlate+(COLUMN()-9)*8,0,1,1)</f>
        <v xml:space="preserve"> </v>
      </c>
      <c r="O265" s="57" t="str">
        <f ca="1">OFFSET($Z$3,ROW()-StartRow-1-$AA266*PanelHeight+$AA266*WellsInPlate+(COLUMN()-9)*8,0,1,1)</f>
        <v xml:space="preserve"> </v>
      </c>
      <c r="P265" s="57" t="str">
        <f ca="1">OFFSET($Z$3,ROW()-StartRow-1-$AA266*PanelHeight+$AA266*WellsInPlate+(COLUMN()-9)*8,0,1,1)</f>
        <v xml:space="preserve"> </v>
      </c>
      <c r="Q265" s="57" t="str">
        <f ca="1">OFFSET($Z$3,ROW()-StartRow-1-$AA266*PanelHeight+$AA266*WellsInPlate+(COLUMN()-9)*8,0,1,1)</f>
        <v xml:space="preserve"> </v>
      </c>
      <c r="R265" s="57" t="str">
        <f ca="1">OFFSET($Z$3,ROW()-StartRow-1-$AA266*PanelHeight+$AA266*WellsInPlate+(COLUMN()-9)*8,0,1,1)</f>
        <v xml:space="preserve"> </v>
      </c>
      <c r="S265" s="57" t="str">
        <f ca="1">OFFSET($Z$3,ROW()-StartRow-1-$AA266*PanelHeight+$AA266*WellsInPlate+(COLUMN()-9)*8,0,1,1)</f>
        <v xml:space="preserve"> </v>
      </c>
      <c r="T265" s="58" t="str">
        <f ca="1">IF(COUNTIF(I265:S272," ")&lt;88,"leave empty","")</f>
        <v>leave empty</v>
      </c>
      <c r="Z265" s="108" t="str">
        <f>IF(LEN(INDEX($1:$1048576,ROW(),4))&gt;0,INDEX($1:$1048576,ROW(),4)," ")</f>
        <v xml:space="preserve"> </v>
      </c>
      <c r="AA265" s="108">
        <f t="shared" si="44"/>
        <v>20</v>
      </c>
      <c r="AB265" s="108">
        <f ca="1">COUNTBLANK(OFFSET(INDEX($2:$1048576,2,4),AA265*WellsInPlate,0,WellsInPlate,1))</f>
        <v>86</v>
      </c>
      <c r="AC265" s="108">
        <f t="shared" ca="1" si="45"/>
        <v>0</v>
      </c>
      <c r="AE265" s="108" t="b">
        <f>IF(COUNTBLANK(D265)=0,A265)</f>
        <v>0</v>
      </c>
    </row>
    <row r="266" spans="1:31" ht="12.75" x14ac:dyDescent="0.2">
      <c r="A266" s="94" t="str">
        <f>IF(D266="","",CONCATENATE('Address and samples info'!$B$8," #",'Samples 96'!C266))</f>
        <v/>
      </c>
      <c r="B266" s="95" t="s">
        <v>58</v>
      </c>
      <c r="C266" s="150">
        <v>4</v>
      </c>
      <c r="D266" s="5"/>
      <c r="E266" s="98">
        <v>0.01</v>
      </c>
      <c r="F266" s="53"/>
      <c r="G266" s="59"/>
      <c r="H266" s="104" t="str">
        <f ca="1">IF(AC267=1,"B","")</f>
        <v/>
      </c>
      <c r="I266" s="57" t="str">
        <f ca="1">OFFSET($Z$3,ROW()-StartRow-1-$AA267*PanelHeight+$AA267*WellsInPlate+(COLUMN()-9)*8,0,1,1)</f>
        <v xml:space="preserve"> </v>
      </c>
      <c r="J266" s="57" t="str">
        <f ca="1">OFFSET($Z$3,ROW()-StartRow-1-$AA267*PanelHeight+$AA267*WellsInPlate+(COLUMN()-9)*8,0,1,1)</f>
        <v xml:space="preserve"> </v>
      </c>
      <c r="K266" s="57" t="str">
        <f ca="1">OFFSET($Z$3,ROW()-StartRow-1-$AA267*PanelHeight+$AA267*WellsInPlate+(COLUMN()-9)*8,0,1,1)</f>
        <v xml:space="preserve"> </v>
      </c>
      <c r="L266" s="57" t="str">
        <f ca="1">OFFSET($Z$3,ROW()-StartRow-1-$AA267*PanelHeight+$AA267*WellsInPlate+(COLUMN()-9)*8,0,1,1)</f>
        <v xml:space="preserve"> </v>
      </c>
      <c r="M266" s="57" t="str">
        <f ca="1">OFFSET($Z$3,ROW()-StartRow-1-$AA267*PanelHeight+$AA267*WellsInPlate+(COLUMN()-9)*8,0,1,1)</f>
        <v xml:space="preserve"> </v>
      </c>
      <c r="N266" s="57" t="str">
        <f ca="1">OFFSET($Z$3,ROW()-StartRow-1-$AA267*PanelHeight+$AA267*WellsInPlate+(COLUMN()-9)*8,0,1,1)</f>
        <v xml:space="preserve"> </v>
      </c>
      <c r="O266" s="57" t="str">
        <f ca="1">OFFSET($Z$3,ROW()-StartRow-1-$AA267*PanelHeight+$AA267*WellsInPlate+(COLUMN()-9)*8,0,1,1)</f>
        <v xml:space="preserve"> </v>
      </c>
      <c r="P266" s="57" t="str">
        <f ca="1">OFFSET($Z$3,ROW()-StartRow-1-$AA267*PanelHeight+$AA267*WellsInPlate+(COLUMN()-9)*8,0,1,1)</f>
        <v xml:space="preserve"> </v>
      </c>
      <c r="Q266" s="57" t="str">
        <f ca="1">OFFSET($Z$3,ROW()-StartRow-1-$AA267*PanelHeight+$AA267*WellsInPlate+(COLUMN()-9)*8,0,1,1)</f>
        <v xml:space="preserve"> </v>
      </c>
      <c r="R266" s="57" t="str">
        <f ca="1">OFFSET($Z$3,ROW()-StartRow-1-$AA267*PanelHeight+$AA267*WellsInPlate+(COLUMN()-9)*8,0,1,1)</f>
        <v xml:space="preserve"> </v>
      </c>
      <c r="S266" s="57" t="str">
        <f ca="1">OFFSET($Z$3,ROW()-StartRow-1-$AA267*PanelHeight+$AA267*WellsInPlate+(COLUMN()-9)*8,0,1,1)</f>
        <v xml:space="preserve"> </v>
      </c>
      <c r="T266" s="57" t="str">
        <f ca="1">IF(T265="","","leave empty")</f>
        <v>leave empty</v>
      </c>
      <c r="Z266" s="108" t="str">
        <f>IF(LEN(INDEX($1:$1048576,ROW(),4))&gt;0,INDEX($1:$1048576,ROW(),4)," ")</f>
        <v xml:space="preserve"> </v>
      </c>
      <c r="AA266" s="108">
        <f t="shared" si="44"/>
        <v>20</v>
      </c>
      <c r="AB266" s="108">
        <f ca="1">COUNTBLANK(OFFSET(INDEX($2:$1048576,2,4),AA266*WellsInPlate,0,WellsInPlate,1))</f>
        <v>86</v>
      </c>
      <c r="AC266" s="108">
        <f t="shared" ca="1" si="45"/>
        <v>0</v>
      </c>
      <c r="AE266" s="108" t="b">
        <f>IF(COUNTBLANK(D266)=0,A266)</f>
        <v>0</v>
      </c>
    </row>
    <row r="267" spans="1:31" ht="12.75" x14ac:dyDescent="0.2">
      <c r="A267" s="94" t="str">
        <f>IF(D267="","",CONCATENATE('Address and samples info'!$B$8," #",'Samples 96'!C267))</f>
        <v/>
      </c>
      <c r="B267" s="95" t="s">
        <v>69</v>
      </c>
      <c r="C267" s="150">
        <v>4</v>
      </c>
      <c r="D267" s="5"/>
      <c r="E267" s="98">
        <v>0.01</v>
      </c>
      <c r="F267" s="53"/>
      <c r="G267" s="59"/>
      <c r="H267" s="104" t="str">
        <f ca="1">IF(AC268=1,"C","")</f>
        <v/>
      </c>
      <c r="I267" s="57" t="str">
        <f ca="1">OFFSET($Z$3,ROW()-StartRow-1-$AA268*PanelHeight+$AA268*WellsInPlate+(COLUMN()-9)*8,0,1,1)</f>
        <v xml:space="preserve"> </v>
      </c>
      <c r="J267" s="57" t="str">
        <f ca="1">OFFSET($Z$3,ROW()-StartRow-1-$AA268*PanelHeight+$AA268*WellsInPlate+(COLUMN()-9)*8,0,1,1)</f>
        <v xml:space="preserve"> </v>
      </c>
      <c r="K267" s="57" t="str">
        <f ca="1">OFFSET($Z$3,ROW()-StartRow-1-$AA268*PanelHeight+$AA268*WellsInPlate+(COLUMN()-9)*8,0,1,1)</f>
        <v xml:space="preserve"> </v>
      </c>
      <c r="L267" s="57" t="str">
        <f ca="1">OFFSET($Z$3,ROW()-StartRow-1-$AA268*PanelHeight+$AA268*WellsInPlate+(COLUMN()-9)*8,0,1,1)</f>
        <v xml:space="preserve"> </v>
      </c>
      <c r="M267" s="57" t="str">
        <f ca="1">OFFSET($Z$3,ROW()-StartRow-1-$AA268*PanelHeight+$AA268*WellsInPlate+(COLUMN()-9)*8,0,1,1)</f>
        <v xml:space="preserve"> </v>
      </c>
      <c r="N267" s="57" t="str">
        <f ca="1">OFFSET($Z$3,ROW()-StartRow-1-$AA268*PanelHeight+$AA268*WellsInPlate+(COLUMN()-9)*8,0,1,1)</f>
        <v xml:space="preserve"> </v>
      </c>
      <c r="O267" s="57" t="str">
        <f ca="1">OFFSET($Z$3,ROW()-StartRow-1-$AA268*PanelHeight+$AA268*WellsInPlate+(COLUMN()-9)*8,0,1,1)</f>
        <v xml:space="preserve"> </v>
      </c>
      <c r="P267" s="57" t="str">
        <f ca="1">OFFSET($Z$3,ROW()-StartRow-1-$AA268*PanelHeight+$AA268*WellsInPlate+(COLUMN()-9)*8,0,1,1)</f>
        <v xml:space="preserve"> </v>
      </c>
      <c r="Q267" s="57" t="str">
        <f ca="1">OFFSET($Z$3,ROW()-StartRow-1-$AA268*PanelHeight+$AA268*WellsInPlate+(COLUMN()-9)*8,0,1,1)</f>
        <v xml:space="preserve"> </v>
      </c>
      <c r="R267" s="57" t="str">
        <f ca="1">OFFSET($Z$3,ROW()-StartRow-1-$AA268*PanelHeight+$AA268*WellsInPlate+(COLUMN()-9)*8,0,1,1)</f>
        <v xml:space="preserve"> </v>
      </c>
      <c r="S267" s="57" t="str">
        <f ca="1">OFFSET($Z$3,ROW()-StartRow-1-$AA268*PanelHeight+$AA268*WellsInPlate+(COLUMN()-9)*8,0,1,1)</f>
        <v xml:space="preserve"> </v>
      </c>
      <c r="T267" s="57" t="str">
        <f t="shared" ref="T267:T272" ca="1" si="46">IF(T266="","","leave empty")</f>
        <v>leave empty</v>
      </c>
      <c r="Z267" s="108" t="str">
        <f>IF(LEN(INDEX($1:$1048576,ROW(),4))&gt;0,INDEX($1:$1048576,ROW(),4)," ")</f>
        <v xml:space="preserve"> </v>
      </c>
      <c r="AA267" s="108">
        <f t="shared" si="44"/>
        <v>20</v>
      </c>
      <c r="AB267" s="108">
        <f ca="1">COUNTBLANK(OFFSET(INDEX($2:$1048576,2,4),AA267*WellsInPlate,0,WellsInPlate,1))</f>
        <v>86</v>
      </c>
      <c r="AC267" s="108">
        <f t="shared" ca="1" si="45"/>
        <v>0</v>
      </c>
      <c r="AE267" s="108" t="b">
        <f>IF(COUNTBLANK(D267)=0,A267)</f>
        <v>0</v>
      </c>
    </row>
    <row r="268" spans="1:31" ht="12.75" x14ac:dyDescent="0.2">
      <c r="A268" s="94" t="str">
        <f>IF(D268="","",CONCATENATE('Address and samples info'!$B$8," #",'Samples 96'!C268))</f>
        <v/>
      </c>
      <c r="B268" s="95" t="s">
        <v>79</v>
      </c>
      <c r="C268" s="150">
        <v>4</v>
      </c>
      <c r="D268" s="5"/>
      <c r="E268" s="98">
        <v>0.01</v>
      </c>
      <c r="F268" s="53"/>
      <c r="G268" s="59"/>
      <c r="H268" s="104" t="str">
        <f ca="1">IF(AC269=1,"D","")</f>
        <v/>
      </c>
      <c r="I268" s="57" t="str">
        <f ca="1">OFFSET($Z$3,ROW()-StartRow-1-$AA269*PanelHeight+$AA269*WellsInPlate+(COLUMN()-9)*8,0,1,1)</f>
        <v xml:space="preserve"> </v>
      </c>
      <c r="J268" s="57" t="str">
        <f ca="1">OFFSET($Z$3,ROW()-StartRow-1-$AA269*PanelHeight+$AA269*WellsInPlate+(COLUMN()-9)*8,0,1,1)</f>
        <v xml:space="preserve"> </v>
      </c>
      <c r="K268" s="57" t="str">
        <f ca="1">OFFSET($Z$3,ROW()-StartRow-1-$AA269*PanelHeight+$AA269*WellsInPlate+(COLUMN()-9)*8,0,1,1)</f>
        <v xml:space="preserve"> </v>
      </c>
      <c r="L268" s="57" t="str">
        <f ca="1">OFFSET($Z$3,ROW()-StartRow-1-$AA269*PanelHeight+$AA269*WellsInPlate+(COLUMN()-9)*8,0,1,1)</f>
        <v xml:space="preserve"> </v>
      </c>
      <c r="M268" s="57" t="str">
        <f ca="1">OFFSET($Z$3,ROW()-StartRow-1-$AA269*PanelHeight+$AA269*WellsInPlate+(COLUMN()-9)*8,0,1,1)</f>
        <v xml:space="preserve"> </v>
      </c>
      <c r="N268" s="57" t="str">
        <f ca="1">OFFSET($Z$3,ROW()-StartRow-1-$AA269*PanelHeight+$AA269*WellsInPlate+(COLUMN()-9)*8,0,1,1)</f>
        <v xml:space="preserve"> </v>
      </c>
      <c r="O268" s="57" t="str">
        <f ca="1">OFFSET($Z$3,ROW()-StartRow-1-$AA269*PanelHeight+$AA269*WellsInPlate+(COLUMN()-9)*8,0,1,1)</f>
        <v xml:space="preserve"> </v>
      </c>
      <c r="P268" s="57" t="str">
        <f ca="1">OFFSET($Z$3,ROW()-StartRow-1-$AA269*PanelHeight+$AA269*WellsInPlate+(COLUMN()-9)*8,0,1,1)</f>
        <v xml:space="preserve"> </v>
      </c>
      <c r="Q268" s="57" t="str">
        <f ca="1">OFFSET($Z$3,ROW()-StartRow-1-$AA269*PanelHeight+$AA269*WellsInPlate+(COLUMN()-9)*8,0,1,1)</f>
        <v xml:space="preserve"> </v>
      </c>
      <c r="R268" s="57" t="str">
        <f ca="1">OFFSET($Z$3,ROW()-StartRow-1-$AA269*PanelHeight+$AA269*WellsInPlate+(COLUMN()-9)*8,0,1,1)</f>
        <v xml:space="preserve"> </v>
      </c>
      <c r="S268" s="57" t="str">
        <f ca="1">OFFSET($Z$3,ROW()-StartRow-1-$AA269*PanelHeight+$AA269*WellsInPlate+(COLUMN()-9)*8,0,1,1)</f>
        <v xml:space="preserve"> </v>
      </c>
      <c r="T268" s="57" t="str">
        <f t="shared" ca="1" si="46"/>
        <v>leave empty</v>
      </c>
      <c r="Z268" s="108" t="str">
        <f>IF(LEN(INDEX($1:$1048576,ROW(),4))&gt;0,INDEX($1:$1048576,ROW(),4)," ")</f>
        <v xml:space="preserve"> </v>
      </c>
      <c r="AA268" s="108">
        <f t="shared" si="44"/>
        <v>20</v>
      </c>
      <c r="AB268" s="108">
        <f ca="1">COUNTBLANK(OFFSET(INDEX($2:$1048576,2,4),AA268*WellsInPlate,0,WellsInPlate,1))</f>
        <v>86</v>
      </c>
      <c r="AC268" s="108">
        <f t="shared" ca="1" si="45"/>
        <v>0</v>
      </c>
      <c r="AE268" s="108" t="b">
        <f>IF(COUNTBLANK(D268)=0,A268)</f>
        <v>0</v>
      </c>
    </row>
    <row r="269" spans="1:31" ht="12.75" x14ac:dyDescent="0.2">
      <c r="A269" s="94" t="str">
        <f>IF(D269="","",CONCATENATE('Address and samples info'!$B$8," #",'Samples 96'!C269))</f>
        <v/>
      </c>
      <c r="B269" s="95" t="s">
        <v>4</v>
      </c>
      <c r="C269" s="150">
        <v>4</v>
      </c>
      <c r="D269" s="5"/>
      <c r="E269" s="98">
        <v>0.01</v>
      </c>
      <c r="F269" s="53"/>
      <c r="G269" s="59"/>
      <c r="H269" s="104" t="str">
        <f ca="1">IF(AC270=1,"E","")</f>
        <v/>
      </c>
      <c r="I269" s="57" t="str">
        <f ca="1">OFFSET($Z$3,ROW()-StartRow-1-$AA270*PanelHeight+$AA270*WellsInPlate+(COLUMN()-9)*8,0,1,1)</f>
        <v xml:space="preserve"> </v>
      </c>
      <c r="J269" s="57" t="str">
        <f ca="1">OFFSET($Z$3,ROW()-StartRow-1-$AA270*PanelHeight+$AA270*WellsInPlate+(COLUMN()-9)*8,0,1,1)</f>
        <v xml:space="preserve"> </v>
      </c>
      <c r="K269" s="57" t="str">
        <f ca="1">OFFSET($Z$3,ROW()-StartRow-1-$AA270*PanelHeight+$AA270*WellsInPlate+(COLUMN()-9)*8,0,1,1)</f>
        <v xml:space="preserve"> </v>
      </c>
      <c r="L269" s="57" t="str">
        <f ca="1">OFFSET($Z$3,ROW()-StartRow-1-$AA270*PanelHeight+$AA270*WellsInPlate+(COLUMN()-9)*8,0,1,1)</f>
        <v xml:space="preserve"> </v>
      </c>
      <c r="M269" s="57" t="str">
        <f ca="1">OFFSET($Z$3,ROW()-StartRow-1-$AA270*PanelHeight+$AA270*WellsInPlate+(COLUMN()-9)*8,0,1,1)</f>
        <v xml:space="preserve"> </v>
      </c>
      <c r="N269" s="57" t="str">
        <f ca="1">OFFSET($Z$3,ROW()-StartRow-1-$AA270*PanelHeight+$AA270*WellsInPlate+(COLUMN()-9)*8,0,1,1)</f>
        <v xml:space="preserve"> </v>
      </c>
      <c r="O269" s="57" t="str">
        <f ca="1">OFFSET($Z$3,ROW()-StartRow-1-$AA270*PanelHeight+$AA270*WellsInPlate+(COLUMN()-9)*8,0,1,1)</f>
        <v xml:space="preserve"> </v>
      </c>
      <c r="P269" s="57" t="str">
        <f ca="1">OFFSET($Z$3,ROW()-StartRow-1-$AA270*PanelHeight+$AA270*WellsInPlate+(COLUMN()-9)*8,0,1,1)</f>
        <v xml:space="preserve"> </v>
      </c>
      <c r="Q269" s="57" t="str">
        <f ca="1">OFFSET($Z$3,ROW()-StartRow-1-$AA270*PanelHeight+$AA270*WellsInPlate+(COLUMN()-9)*8,0,1,1)</f>
        <v xml:space="preserve"> </v>
      </c>
      <c r="R269" s="57" t="str">
        <f ca="1">OFFSET($Z$3,ROW()-StartRow-1-$AA270*PanelHeight+$AA270*WellsInPlate+(COLUMN()-9)*8,0,1,1)</f>
        <v xml:space="preserve"> </v>
      </c>
      <c r="S269" s="57" t="str">
        <f ca="1">OFFSET($Z$3,ROW()-StartRow-1-$AA270*PanelHeight+$AA270*WellsInPlate+(COLUMN()-9)*8,0,1,1)</f>
        <v xml:space="preserve"> </v>
      </c>
      <c r="T269" s="57" t="str">
        <f t="shared" ca="1" si="46"/>
        <v>leave empty</v>
      </c>
      <c r="Z269" s="108" t="str">
        <f>IF(LEN(INDEX($1:$1048576,ROW(),4))&gt;0,INDEX($1:$1048576,ROW(),4)," ")</f>
        <v xml:space="preserve"> </v>
      </c>
      <c r="AA269" s="108">
        <f t="shared" si="44"/>
        <v>20</v>
      </c>
      <c r="AB269" s="108">
        <f ca="1">COUNTBLANK(OFFSET(INDEX($2:$1048576,2,4),AA269*WellsInPlate,0,WellsInPlate,1))</f>
        <v>86</v>
      </c>
      <c r="AC269" s="108">
        <f t="shared" ca="1" si="45"/>
        <v>0</v>
      </c>
      <c r="AE269" s="108" t="b">
        <f>IF(COUNTBLANK(D269)=0,A269)</f>
        <v>0</v>
      </c>
    </row>
    <row r="270" spans="1:31" ht="12.75" x14ac:dyDescent="0.2">
      <c r="A270" s="94" t="str">
        <f>IF(D270="","",CONCATENATE('Address and samples info'!$B$8," #",'Samples 96'!C270))</f>
        <v/>
      </c>
      <c r="B270" s="95" t="s">
        <v>15</v>
      </c>
      <c r="C270" s="150">
        <v>4</v>
      </c>
      <c r="D270" s="5"/>
      <c r="E270" s="98">
        <v>0.01</v>
      </c>
      <c r="F270" s="53"/>
      <c r="G270" s="59"/>
      <c r="H270" s="104" t="str">
        <f ca="1">IF(AC271=1,"F","")</f>
        <v/>
      </c>
      <c r="I270" s="57" t="str">
        <f ca="1">OFFSET($Z$3,ROW()-StartRow-1-$AA271*PanelHeight+$AA271*WellsInPlate+(COLUMN()-9)*8,0,1,1)</f>
        <v xml:space="preserve"> </v>
      </c>
      <c r="J270" s="57" t="str">
        <f ca="1">OFFSET($Z$3,ROW()-StartRow-1-$AA271*PanelHeight+$AA271*WellsInPlate+(COLUMN()-9)*8,0,1,1)</f>
        <v xml:space="preserve"> </v>
      </c>
      <c r="K270" s="57" t="str">
        <f ca="1">OFFSET($Z$3,ROW()-StartRow-1-$AA271*PanelHeight+$AA271*WellsInPlate+(COLUMN()-9)*8,0,1,1)</f>
        <v xml:space="preserve"> </v>
      </c>
      <c r="L270" s="57" t="str">
        <f ca="1">OFFSET($Z$3,ROW()-StartRow-1-$AA271*PanelHeight+$AA271*WellsInPlate+(COLUMN()-9)*8,0,1,1)</f>
        <v xml:space="preserve"> </v>
      </c>
      <c r="M270" s="57" t="str">
        <f ca="1">OFFSET($Z$3,ROW()-StartRow-1-$AA271*PanelHeight+$AA271*WellsInPlate+(COLUMN()-9)*8,0,1,1)</f>
        <v xml:space="preserve"> </v>
      </c>
      <c r="N270" s="57" t="str">
        <f ca="1">OFFSET($Z$3,ROW()-StartRow-1-$AA271*PanelHeight+$AA271*WellsInPlate+(COLUMN()-9)*8,0,1,1)</f>
        <v xml:space="preserve"> </v>
      </c>
      <c r="O270" s="57" t="str">
        <f ca="1">OFFSET($Z$3,ROW()-StartRow-1-$AA271*PanelHeight+$AA271*WellsInPlate+(COLUMN()-9)*8,0,1,1)</f>
        <v xml:space="preserve"> </v>
      </c>
      <c r="P270" s="57" t="str">
        <f ca="1">OFFSET($Z$3,ROW()-StartRow-1-$AA271*PanelHeight+$AA271*WellsInPlate+(COLUMN()-9)*8,0,1,1)</f>
        <v xml:space="preserve"> </v>
      </c>
      <c r="Q270" s="57" t="str">
        <f ca="1">OFFSET($Z$3,ROW()-StartRow-1-$AA271*PanelHeight+$AA271*WellsInPlate+(COLUMN()-9)*8,0,1,1)</f>
        <v xml:space="preserve"> </v>
      </c>
      <c r="R270" s="57" t="str">
        <f ca="1">OFFSET($Z$3,ROW()-StartRow-1-$AA271*PanelHeight+$AA271*WellsInPlate+(COLUMN()-9)*8,0,1,1)</f>
        <v xml:space="preserve"> </v>
      </c>
      <c r="S270" s="57" t="str">
        <f ca="1">OFFSET($Z$3,ROW()-StartRow-1-$AA271*PanelHeight+$AA271*WellsInPlate+(COLUMN()-9)*8,0,1,1)</f>
        <v xml:space="preserve"> </v>
      </c>
      <c r="T270" s="57" t="str">
        <f t="shared" ca="1" si="46"/>
        <v>leave empty</v>
      </c>
      <c r="Z270" s="108" t="str">
        <f>IF(LEN(INDEX($1:$1048576,ROW(),4))&gt;0,INDEX($1:$1048576,ROW(),4)," ")</f>
        <v xml:space="preserve"> </v>
      </c>
      <c r="AA270" s="108">
        <f t="shared" si="44"/>
        <v>20</v>
      </c>
      <c r="AB270" s="108">
        <f ca="1">COUNTBLANK(OFFSET(INDEX($2:$1048576,2,4),AA270*WellsInPlate,0,WellsInPlate,1))</f>
        <v>86</v>
      </c>
      <c r="AC270" s="108">
        <f t="shared" ca="1" si="45"/>
        <v>0</v>
      </c>
      <c r="AE270" s="108" t="b">
        <f>IF(COUNTBLANK(D270)=0,A270)</f>
        <v>0</v>
      </c>
    </row>
    <row r="271" spans="1:31" ht="12.75" x14ac:dyDescent="0.2">
      <c r="A271" s="94" t="str">
        <f>IF(D271="","",CONCATENATE('Address and samples info'!$B$8," #",'Samples 96'!C271))</f>
        <v/>
      </c>
      <c r="B271" s="95" t="s">
        <v>26</v>
      </c>
      <c r="C271" s="150">
        <v>4</v>
      </c>
      <c r="D271" s="5"/>
      <c r="E271" s="98">
        <v>0.01</v>
      </c>
      <c r="F271" s="53"/>
      <c r="G271" s="59"/>
      <c r="H271" s="104" t="str">
        <f ca="1">IF(AC272=1,"G","")</f>
        <v/>
      </c>
      <c r="I271" s="57" t="str">
        <f ca="1">OFFSET($Z$3,ROW()-StartRow-1-$AA272*PanelHeight+$AA272*WellsInPlate+(COLUMN()-9)*8,0,1,1)</f>
        <v xml:space="preserve"> </v>
      </c>
      <c r="J271" s="57" t="str">
        <f ca="1">OFFSET($Z$3,ROW()-StartRow-1-$AA272*PanelHeight+$AA272*WellsInPlate+(COLUMN()-9)*8,0,1,1)</f>
        <v xml:space="preserve"> </v>
      </c>
      <c r="K271" s="57" t="str">
        <f ca="1">OFFSET($Z$3,ROW()-StartRow-1-$AA272*PanelHeight+$AA272*WellsInPlate+(COLUMN()-9)*8,0,1,1)</f>
        <v xml:space="preserve"> </v>
      </c>
      <c r="L271" s="57" t="str">
        <f ca="1">OFFSET($Z$3,ROW()-StartRow-1-$AA272*PanelHeight+$AA272*WellsInPlate+(COLUMN()-9)*8,0,1,1)</f>
        <v xml:space="preserve"> </v>
      </c>
      <c r="M271" s="57" t="str">
        <f ca="1">OFFSET($Z$3,ROW()-StartRow-1-$AA272*PanelHeight+$AA272*WellsInPlate+(COLUMN()-9)*8,0,1,1)</f>
        <v xml:space="preserve"> </v>
      </c>
      <c r="N271" s="57" t="str">
        <f ca="1">OFFSET($Z$3,ROW()-StartRow-1-$AA272*PanelHeight+$AA272*WellsInPlate+(COLUMN()-9)*8,0,1,1)</f>
        <v xml:space="preserve"> </v>
      </c>
      <c r="O271" s="57" t="str">
        <f ca="1">OFFSET($Z$3,ROW()-StartRow-1-$AA272*PanelHeight+$AA272*WellsInPlate+(COLUMN()-9)*8,0,1,1)</f>
        <v xml:space="preserve"> </v>
      </c>
      <c r="P271" s="57" t="str">
        <f ca="1">OFFSET($Z$3,ROW()-StartRow-1-$AA272*PanelHeight+$AA272*WellsInPlate+(COLUMN()-9)*8,0,1,1)</f>
        <v xml:space="preserve"> </v>
      </c>
      <c r="Q271" s="57" t="str">
        <f ca="1">OFFSET($Z$3,ROW()-StartRow-1-$AA272*PanelHeight+$AA272*WellsInPlate+(COLUMN()-9)*8,0,1,1)</f>
        <v xml:space="preserve"> </v>
      </c>
      <c r="R271" s="57" t="str">
        <f ca="1">OFFSET($Z$3,ROW()-StartRow-1-$AA272*PanelHeight+$AA272*WellsInPlate+(COLUMN()-9)*8,0,1,1)</f>
        <v xml:space="preserve"> </v>
      </c>
      <c r="S271" s="57" t="str">
        <f ca="1">IF(S270="","","leave empty")</f>
        <v>leave empty</v>
      </c>
      <c r="T271" s="57" t="str">
        <f t="shared" ca="1" si="46"/>
        <v>leave empty</v>
      </c>
      <c r="Z271" s="108" t="str">
        <f>IF(LEN(INDEX($1:$1048576,ROW(),4))&gt;0,INDEX($1:$1048576,ROW(),4)," ")</f>
        <v xml:space="preserve"> </v>
      </c>
      <c r="AA271" s="108">
        <f t="shared" si="44"/>
        <v>20</v>
      </c>
      <c r="AB271" s="108">
        <f ca="1">COUNTBLANK(OFFSET(INDEX($2:$1048576,2,4),AA271*WellsInPlate,0,WellsInPlate,1))</f>
        <v>86</v>
      </c>
      <c r="AC271" s="108">
        <f t="shared" ca="1" si="45"/>
        <v>0</v>
      </c>
      <c r="AE271" s="108" t="b">
        <f>IF(COUNTBLANK(D271)=0,A271)</f>
        <v>0</v>
      </c>
    </row>
    <row r="272" spans="1:31" ht="12.75" x14ac:dyDescent="0.2">
      <c r="A272" s="94" t="str">
        <f>IF(D272="","",CONCATENATE('Address and samples info'!$B$8," #",'Samples 96'!C272))</f>
        <v/>
      </c>
      <c r="B272" s="95" t="s">
        <v>37</v>
      </c>
      <c r="C272" s="150">
        <v>4</v>
      </c>
      <c r="D272" s="5"/>
      <c r="E272" s="98">
        <v>0.01</v>
      </c>
      <c r="F272" s="53"/>
      <c r="G272" s="59"/>
      <c r="H272" s="104" t="str">
        <f ca="1">IF(AC273=1,"H","")</f>
        <v/>
      </c>
      <c r="I272" s="57" t="str">
        <f ca="1">OFFSET($Z$3,ROW()-StartRow-1-$AA273*PanelHeight+$AA273*WellsInPlate+(COLUMN()-9)*8,0,1,1)</f>
        <v xml:space="preserve"> </v>
      </c>
      <c r="J272" s="57" t="str">
        <f ca="1">OFFSET($Z$3,ROW()-StartRow-1-$AA273*PanelHeight+$AA273*WellsInPlate+(COLUMN()-9)*8,0,1,1)</f>
        <v xml:space="preserve"> </v>
      </c>
      <c r="K272" s="57" t="str">
        <f ca="1">OFFSET($Z$3,ROW()-StartRow-1-$AA273*PanelHeight+$AA273*WellsInPlate+(COLUMN()-9)*8,0,1,1)</f>
        <v xml:space="preserve"> </v>
      </c>
      <c r="L272" s="57" t="str">
        <f ca="1">OFFSET($Z$3,ROW()-StartRow-1-$AA273*PanelHeight+$AA273*WellsInPlate+(COLUMN()-9)*8,0,1,1)</f>
        <v xml:space="preserve"> </v>
      </c>
      <c r="M272" s="57" t="str">
        <f ca="1">OFFSET($Z$3,ROW()-StartRow-1-$AA273*PanelHeight+$AA273*WellsInPlate+(COLUMN()-9)*8,0,1,1)</f>
        <v xml:space="preserve"> </v>
      </c>
      <c r="N272" s="57" t="str">
        <f ca="1">OFFSET($Z$3,ROW()-StartRow-1-$AA273*PanelHeight+$AA273*WellsInPlate+(COLUMN()-9)*8,0,1,1)</f>
        <v xml:space="preserve"> </v>
      </c>
      <c r="O272" s="57" t="str">
        <f ca="1">OFFSET($Z$3,ROW()-StartRow-1-$AA273*PanelHeight+$AA273*WellsInPlate+(COLUMN()-9)*8,0,1,1)</f>
        <v xml:space="preserve"> </v>
      </c>
      <c r="P272" s="57" t="str">
        <f ca="1">OFFSET($Z$3,ROW()-StartRow-1-$AA273*PanelHeight+$AA273*WellsInPlate+(COLUMN()-9)*8,0,1,1)</f>
        <v xml:space="preserve"> </v>
      </c>
      <c r="Q272" s="57" t="str">
        <f ca="1">OFFSET($Z$3,ROW()-StartRow-1-$AA273*PanelHeight+$AA273*WellsInPlate+(COLUMN()-9)*8,0,1,1)</f>
        <v xml:space="preserve"> </v>
      </c>
      <c r="R272" s="57" t="str">
        <f ca="1">OFFSET($Z$3,ROW()-StartRow-1-$AA273*PanelHeight+$AA273*WellsInPlate+(COLUMN()-9)*8,0,1,1)</f>
        <v xml:space="preserve"> </v>
      </c>
      <c r="S272" s="57" t="str">
        <f ca="1">IF(S271="","","leave empty")</f>
        <v>leave empty</v>
      </c>
      <c r="T272" s="57" t="str">
        <f t="shared" ca="1" si="46"/>
        <v>leave empty</v>
      </c>
      <c r="Z272" s="108" t="str">
        <f>IF(LEN(INDEX($1:$1048576,ROW(),4))&gt;0,INDEX($1:$1048576,ROW(),4)," ")</f>
        <v xml:space="preserve"> </v>
      </c>
      <c r="AA272" s="108">
        <f t="shared" si="44"/>
        <v>20</v>
      </c>
      <c r="AB272" s="108">
        <f ca="1">COUNTBLANK(OFFSET(INDEX($2:$1048576,2,4),AA272*WellsInPlate,0,WellsInPlate,1))</f>
        <v>86</v>
      </c>
      <c r="AC272" s="108">
        <f t="shared" ca="1" si="45"/>
        <v>0</v>
      </c>
      <c r="AE272" s="108" t="b">
        <f>IF(COUNTBLANK(D272)=0,A272)</f>
        <v>0</v>
      </c>
    </row>
    <row r="273" spans="1:31" ht="12.75" x14ac:dyDescent="0.2">
      <c r="A273" s="94" t="str">
        <f>IF(D273="","",CONCATENATE('Address and samples info'!$B$8," #",'Samples 96'!C273))</f>
        <v/>
      </c>
      <c r="B273" s="95" t="s">
        <v>48</v>
      </c>
      <c r="C273" s="150">
        <v>4</v>
      </c>
      <c r="D273" s="5"/>
      <c r="E273" s="98">
        <v>0.01</v>
      </c>
      <c r="F273" s="53"/>
      <c r="G273" s="59"/>
      <c r="Z273" s="108" t="str">
        <f>IF(LEN(INDEX($1:$1048576,ROW(),4))&gt;0,INDEX($1:$1048576,ROW(),4)," ")</f>
        <v xml:space="preserve"> </v>
      </c>
      <c r="AA273" s="108">
        <f t="shared" si="44"/>
        <v>20</v>
      </c>
      <c r="AB273" s="108">
        <f ca="1">COUNTBLANK(OFFSET(INDEX($2:$1048576,2,4),AA273*WellsInPlate,0,WellsInPlate,1))</f>
        <v>86</v>
      </c>
      <c r="AC273" s="108">
        <f t="shared" ca="1" si="45"/>
        <v>0</v>
      </c>
      <c r="AE273" s="108" t="b">
        <f>IF(COUNTBLANK(D273)=0,A273)</f>
        <v>0</v>
      </c>
    </row>
    <row r="274" spans="1:31" ht="12.75" x14ac:dyDescent="0.2">
      <c r="A274" s="94" t="str">
        <f>IF(D274="","",CONCATENATE('Address and samples info'!$B$8," #",'Samples 96'!C274))</f>
        <v/>
      </c>
      <c r="B274" s="95" t="s">
        <v>59</v>
      </c>
      <c r="C274" s="150">
        <v>4</v>
      </c>
      <c r="D274" s="5"/>
      <c r="E274" s="98">
        <v>0.01</v>
      </c>
      <c r="F274" s="53"/>
      <c r="G274" s="59"/>
      <c r="Z274" s="108" t="str">
        <f>IF(LEN(INDEX($1:$1048576,ROW(),4))&gt;0,INDEX($1:$1048576,ROW(),4)," ")</f>
        <v xml:space="preserve"> </v>
      </c>
      <c r="AA274" s="108">
        <f t="shared" si="44"/>
        <v>20</v>
      </c>
      <c r="AB274" s="108">
        <f ca="1">COUNTBLANK(OFFSET(INDEX($2:$1048576,2,4),AA274*WellsInPlate,0,WellsInPlate,1))</f>
        <v>86</v>
      </c>
      <c r="AC274" s="108">
        <f t="shared" ca="1" si="45"/>
        <v>0</v>
      </c>
      <c r="AE274" s="108" t="b">
        <f>IF(COUNTBLANK(D274)=0,A274)</f>
        <v>0</v>
      </c>
    </row>
    <row r="275" spans="1:31" ht="12.75" x14ac:dyDescent="0.2">
      <c r="A275" s="94" t="str">
        <f>IF(D275="","",CONCATENATE('Address and samples info'!$B$8," #",'Samples 96'!C275))</f>
        <v/>
      </c>
      <c r="B275" s="95" t="s">
        <v>70</v>
      </c>
      <c r="C275" s="150">
        <v>4</v>
      </c>
      <c r="D275" s="5"/>
      <c r="E275" s="98">
        <v>0.01</v>
      </c>
      <c r="F275" s="53"/>
      <c r="G275" s="59"/>
      <c r="Z275" s="108" t="str">
        <f>IF(LEN(INDEX($1:$1048576,ROW(),4))&gt;0,INDEX($1:$1048576,ROW(),4)," ")</f>
        <v xml:space="preserve"> </v>
      </c>
      <c r="AA275" s="108">
        <f t="shared" si="44"/>
        <v>20</v>
      </c>
      <c r="AB275" s="108">
        <f ca="1">COUNTBLANK(OFFSET(INDEX($2:$1048576,2,4),AA275*WellsInPlate,0,WellsInPlate,1))</f>
        <v>86</v>
      </c>
      <c r="AC275" s="108">
        <f t="shared" ca="1" si="45"/>
        <v>0</v>
      </c>
      <c r="AE275" s="108" t="b">
        <f>IF(COUNTBLANK(D275)=0,A275)</f>
        <v>0</v>
      </c>
    </row>
    <row r="276" spans="1:31" ht="12.75" x14ac:dyDescent="0.2">
      <c r="A276" s="94" t="str">
        <f>IF(D276="","",CONCATENATE('Address and samples info'!$B$8," #",'Samples 96'!C276))</f>
        <v/>
      </c>
      <c r="B276" s="95" t="s">
        <v>80</v>
      </c>
      <c r="C276" s="150">
        <v>4</v>
      </c>
      <c r="D276" s="5"/>
      <c r="E276" s="98">
        <v>0.01</v>
      </c>
      <c r="F276" s="53"/>
      <c r="G276" s="59"/>
      <c r="I276" s="55" t="str">
        <f ca="1">IF(AC278=1,"Plate "&amp;TEXT(AA278+1,"0"),"")</f>
        <v/>
      </c>
      <c r="Z276" s="108" t="str">
        <f>IF(LEN(INDEX($1:$1048576,ROW(),4))&gt;0,INDEX($1:$1048576,ROW(),4)," ")</f>
        <v xml:space="preserve"> </v>
      </c>
      <c r="AA276" s="108">
        <f t="shared" si="44"/>
        <v>20</v>
      </c>
      <c r="AB276" s="108">
        <f ca="1">COUNTBLANK(OFFSET(INDEX($2:$1048576,2,4),AA276*WellsInPlate,0,WellsInPlate,1))</f>
        <v>86</v>
      </c>
      <c r="AC276" s="108">
        <f t="shared" ca="1" si="45"/>
        <v>0</v>
      </c>
      <c r="AE276" s="108" t="b">
        <f>IF(COUNTBLANK(D276)=0,A276)</f>
        <v>0</v>
      </c>
    </row>
    <row r="277" spans="1:31" ht="12.75" x14ac:dyDescent="0.2">
      <c r="A277" s="94" t="str">
        <f>IF(D277="","",CONCATENATE('Address and samples info'!$B$8," #",'Samples 96'!C277))</f>
        <v/>
      </c>
      <c r="B277" s="95" t="s">
        <v>5</v>
      </c>
      <c r="C277" s="150">
        <v>4</v>
      </c>
      <c r="D277" s="5"/>
      <c r="E277" s="98">
        <v>0.01</v>
      </c>
      <c r="F277" s="53"/>
      <c r="G277" s="59"/>
      <c r="H277" s="106"/>
      <c r="I277" s="56" t="str">
        <f ca="1">IF($AC278=1,"1","")</f>
        <v/>
      </c>
      <c r="J277" s="56" t="str">
        <f ca="1">IF($AC278=1,"2","")</f>
        <v/>
      </c>
      <c r="K277" s="56" t="str">
        <f ca="1">IF($AC278=1,"3","")</f>
        <v/>
      </c>
      <c r="L277" s="56" t="str">
        <f ca="1">IF($AC278=1,"4","")</f>
        <v/>
      </c>
      <c r="M277" s="56" t="str">
        <f ca="1">IF($AC278=1,"5","")</f>
        <v/>
      </c>
      <c r="N277" s="56" t="str">
        <f ca="1">IF($AC278=1,"6","")</f>
        <v/>
      </c>
      <c r="O277" s="56" t="str">
        <f ca="1">IF($AC278=1,"7","")</f>
        <v/>
      </c>
      <c r="P277" s="56" t="str">
        <f ca="1">IF($AC278=1,"8","")</f>
        <v/>
      </c>
      <c r="Q277" s="56" t="str">
        <f ca="1">IF($AC278=1,"9","")</f>
        <v/>
      </c>
      <c r="R277" s="56" t="str">
        <f ca="1">IF($AC278=1,"10","")</f>
        <v/>
      </c>
      <c r="S277" s="56" t="str">
        <f ca="1">IF($AC278=1,"11","")</f>
        <v/>
      </c>
      <c r="T277" s="56" t="str">
        <f ca="1">IF($AC278=1,"12","")</f>
        <v/>
      </c>
      <c r="Z277" s="108" t="str">
        <f>IF(LEN(INDEX($1:$1048576,ROW(),4))&gt;0,INDEX($1:$1048576,ROW(),4)," ")</f>
        <v xml:space="preserve"> </v>
      </c>
      <c r="AA277" s="108">
        <f t="shared" si="44"/>
        <v>21</v>
      </c>
      <c r="AB277" s="108">
        <f ca="1">COUNTBLANK(OFFSET(INDEX($2:$1048576,2,4),AA277*WellsInPlate,0,WellsInPlate,1))</f>
        <v>86</v>
      </c>
      <c r="AC277" s="108">
        <f t="shared" ca="1" si="45"/>
        <v>0</v>
      </c>
      <c r="AE277" s="108" t="b">
        <f>IF(COUNTBLANK(D277)=0,A277)</f>
        <v>0</v>
      </c>
    </row>
    <row r="278" spans="1:31" ht="12.75" x14ac:dyDescent="0.2">
      <c r="A278" s="94" t="str">
        <f>IF(D278="","",CONCATENATE('Address and samples info'!$B$8," #",'Samples 96'!C278))</f>
        <v/>
      </c>
      <c r="B278" s="95" t="s">
        <v>16</v>
      </c>
      <c r="C278" s="150">
        <v>4</v>
      </c>
      <c r="D278" s="5"/>
      <c r="E278" s="98">
        <v>0.01</v>
      </c>
      <c r="F278" s="53"/>
      <c r="G278" s="59"/>
      <c r="H278" s="104" t="str">
        <f ca="1">IF(AC279=1,"A","")</f>
        <v/>
      </c>
      <c r="I278" s="57" t="str">
        <f ca="1">OFFSET($Z$3,ROW()-StartRow-1-$AA279*PanelHeight+$AA279*WellsInPlate+(COLUMN()-9)*8,0,1,1)</f>
        <v xml:space="preserve"> </v>
      </c>
      <c r="J278" s="57" t="str">
        <f ca="1">OFFSET($Z$3,ROW()-StartRow-1-$AA279*PanelHeight+$AA279*WellsInPlate+(COLUMN()-9)*8,0,1,1)</f>
        <v xml:space="preserve"> </v>
      </c>
      <c r="K278" s="57" t="str">
        <f ca="1">OFFSET($Z$3,ROW()-StartRow-1-$AA279*PanelHeight+$AA279*WellsInPlate+(COLUMN()-9)*8,0,1,1)</f>
        <v xml:space="preserve"> </v>
      </c>
      <c r="L278" s="57" t="str">
        <f ca="1">OFFSET($Z$3,ROW()-StartRow-1-$AA279*PanelHeight+$AA279*WellsInPlate+(COLUMN()-9)*8,0,1,1)</f>
        <v xml:space="preserve"> </v>
      </c>
      <c r="M278" s="57" t="str">
        <f ca="1">OFFSET($Z$3,ROW()-StartRow-1-$AA279*PanelHeight+$AA279*WellsInPlate+(COLUMN()-9)*8,0,1,1)</f>
        <v xml:space="preserve"> </v>
      </c>
      <c r="N278" s="57" t="str">
        <f ca="1">OFFSET($Z$3,ROW()-StartRow-1-$AA279*PanelHeight+$AA279*WellsInPlate+(COLUMN()-9)*8,0,1,1)</f>
        <v xml:space="preserve"> </v>
      </c>
      <c r="O278" s="57" t="str">
        <f ca="1">OFFSET($Z$3,ROW()-StartRow-1-$AA279*PanelHeight+$AA279*WellsInPlate+(COLUMN()-9)*8,0,1,1)</f>
        <v xml:space="preserve"> </v>
      </c>
      <c r="P278" s="57" t="str">
        <f ca="1">OFFSET($Z$3,ROW()-StartRow-1-$AA279*PanelHeight+$AA279*WellsInPlate+(COLUMN()-9)*8,0,1,1)</f>
        <v xml:space="preserve"> </v>
      </c>
      <c r="Q278" s="57" t="str">
        <f ca="1">OFFSET($Z$3,ROW()-StartRow-1-$AA279*PanelHeight+$AA279*WellsInPlate+(COLUMN()-9)*8,0,1,1)</f>
        <v xml:space="preserve"> </v>
      </c>
      <c r="R278" s="57" t="str">
        <f ca="1">OFFSET($Z$3,ROW()-StartRow-1-$AA279*PanelHeight+$AA279*WellsInPlate+(COLUMN()-9)*8,0,1,1)</f>
        <v xml:space="preserve"> </v>
      </c>
      <c r="S278" s="57" t="str">
        <f ca="1">OFFSET($Z$3,ROW()-StartRow-1-$AA279*PanelHeight+$AA279*WellsInPlate+(COLUMN()-9)*8,0,1,1)</f>
        <v xml:space="preserve"> </v>
      </c>
      <c r="T278" s="58" t="str">
        <f ca="1">IF(COUNTIF(I278:S285," ")&lt;88,"leave empty","")</f>
        <v>leave empty</v>
      </c>
      <c r="Z278" s="108" t="str">
        <f>IF(LEN(INDEX($1:$1048576,ROW(),4))&gt;0,INDEX($1:$1048576,ROW(),4)," ")</f>
        <v xml:space="preserve"> </v>
      </c>
      <c r="AA278" s="108">
        <f t="shared" si="44"/>
        <v>21</v>
      </c>
      <c r="AB278" s="108">
        <f ca="1">COUNTBLANK(OFFSET(INDEX($2:$1048576,2,4),AA278*WellsInPlate,0,WellsInPlate,1))</f>
        <v>86</v>
      </c>
      <c r="AC278" s="108">
        <f t="shared" ca="1" si="45"/>
        <v>0</v>
      </c>
      <c r="AE278" s="108" t="b">
        <f>IF(COUNTBLANK(D278)=0,A278)</f>
        <v>0</v>
      </c>
    </row>
    <row r="279" spans="1:31" ht="12.75" x14ac:dyDescent="0.2">
      <c r="A279" s="94" t="str">
        <f>IF(D279="","",CONCATENATE('Address and samples info'!$B$8," #",'Samples 96'!C279))</f>
        <v/>
      </c>
      <c r="B279" s="95" t="s">
        <v>27</v>
      </c>
      <c r="C279" s="150">
        <v>4</v>
      </c>
      <c r="D279" s="5"/>
      <c r="E279" s="98">
        <v>0.01</v>
      </c>
      <c r="F279" s="53"/>
      <c r="G279" s="59"/>
      <c r="H279" s="104" t="str">
        <f ca="1">IF(AC280=1,"B","")</f>
        <v/>
      </c>
      <c r="I279" s="57" t="str">
        <f ca="1">OFFSET($Z$3,ROW()-StartRow-1-$AA280*PanelHeight+$AA280*WellsInPlate+(COLUMN()-9)*8,0,1,1)</f>
        <v xml:space="preserve"> </v>
      </c>
      <c r="J279" s="57" t="str">
        <f ca="1">OFFSET($Z$3,ROW()-StartRow-1-$AA280*PanelHeight+$AA280*WellsInPlate+(COLUMN()-9)*8,0,1,1)</f>
        <v xml:space="preserve"> </v>
      </c>
      <c r="K279" s="57" t="str">
        <f ca="1">OFFSET($Z$3,ROW()-StartRow-1-$AA280*PanelHeight+$AA280*WellsInPlate+(COLUMN()-9)*8,0,1,1)</f>
        <v xml:space="preserve"> </v>
      </c>
      <c r="L279" s="57" t="str">
        <f ca="1">OFFSET($Z$3,ROW()-StartRow-1-$AA280*PanelHeight+$AA280*WellsInPlate+(COLUMN()-9)*8,0,1,1)</f>
        <v xml:space="preserve"> </v>
      </c>
      <c r="M279" s="57" t="str">
        <f ca="1">OFFSET($Z$3,ROW()-StartRow-1-$AA280*PanelHeight+$AA280*WellsInPlate+(COLUMN()-9)*8,0,1,1)</f>
        <v xml:space="preserve"> </v>
      </c>
      <c r="N279" s="57" t="str">
        <f ca="1">OFFSET($Z$3,ROW()-StartRow-1-$AA280*PanelHeight+$AA280*WellsInPlate+(COLUMN()-9)*8,0,1,1)</f>
        <v xml:space="preserve"> </v>
      </c>
      <c r="O279" s="57" t="str">
        <f ca="1">OFFSET($Z$3,ROW()-StartRow-1-$AA280*PanelHeight+$AA280*WellsInPlate+(COLUMN()-9)*8,0,1,1)</f>
        <v xml:space="preserve"> </v>
      </c>
      <c r="P279" s="57" t="str">
        <f ca="1">OFFSET($Z$3,ROW()-StartRow-1-$AA280*PanelHeight+$AA280*WellsInPlate+(COLUMN()-9)*8,0,1,1)</f>
        <v xml:space="preserve"> </v>
      </c>
      <c r="Q279" s="57" t="str">
        <f ca="1">OFFSET($Z$3,ROW()-StartRow-1-$AA280*PanelHeight+$AA280*WellsInPlate+(COLUMN()-9)*8,0,1,1)</f>
        <v xml:space="preserve"> </v>
      </c>
      <c r="R279" s="57" t="str">
        <f ca="1">OFFSET($Z$3,ROW()-StartRow-1-$AA280*PanelHeight+$AA280*WellsInPlate+(COLUMN()-9)*8,0,1,1)</f>
        <v xml:space="preserve"> </v>
      </c>
      <c r="S279" s="57" t="str">
        <f ca="1">OFFSET($Z$3,ROW()-StartRow-1-$AA280*PanelHeight+$AA280*WellsInPlate+(COLUMN()-9)*8,0,1,1)</f>
        <v xml:space="preserve"> </v>
      </c>
      <c r="T279" s="57" t="str">
        <f ca="1">IF(T278="","","leave empty")</f>
        <v>leave empty</v>
      </c>
      <c r="Z279" s="108" t="str">
        <f>IF(LEN(INDEX($1:$1048576,ROW(),4))&gt;0,INDEX($1:$1048576,ROW(),4)," ")</f>
        <v xml:space="preserve"> </v>
      </c>
      <c r="AA279" s="108">
        <f t="shared" si="44"/>
        <v>21</v>
      </c>
      <c r="AB279" s="108">
        <f ca="1">COUNTBLANK(OFFSET(INDEX($2:$1048576,2,4),AA279*WellsInPlate,0,WellsInPlate,1))</f>
        <v>86</v>
      </c>
      <c r="AC279" s="108">
        <f t="shared" ca="1" si="45"/>
        <v>0</v>
      </c>
      <c r="AE279" s="108" t="b">
        <f>IF(COUNTBLANK(D279)=0,A279)</f>
        <v>0</v>
      </c>
    </row>
    <row r="280" spans="1:31" ht="12.75" x14ac:dyDescent="0.2">
      <c r="A280" s="94" t="str">
        <f>IF(D280="","",CONCATENATE('Address and samples info'!$B$8," #",'Samples 96'!C280))</f>
        <v/>
      </c>
      <c r="B280" s="95" t="s">
        <v>38</v>
      </c>
      <c r="C280" s="150">
        <v>4</v>
      </c>
      <c r="D280" s="5"/>
      <c r="E280" s="98">
        <v>0.01</v>
      </c>
      <c r="F280" s="53"/>
      <c r="G280" s="59"/>
      <c r="H280" s="104" t="str">
        <f ca="1">IF(AC281=1,"C","")</f>
        <v/>
      </c>
      <c r="I280" s="57" t="str">
        <f ca="1">OFFSET($Z$3,ROW()-StartRow-1-$AA281*PanelHeight+$AA281*WellsInPlate+(COLUMN()-9)*8,0,1,1)</f>
        <v xml:space="preserve"> </v>
      </c>
      <c r="J280" s="57" t="str">
        <f ca="1">OFFSET($Z$3,ROW()-StartRow-1-$AA281*PanelHeight+$AA281*WellsInPlate+(COLUMN()-9)*8,0,1,1)</f>
        <v xml:space="preserve"> </v>
      </c>
      <c r="K280" s="57" t="str">
        <f ca="1">OFFSET($Z$3,ROW()-StartRow-1-$AA281*PanelHeight+$AA281*WellsInPlate+(COLUMN()-9)*8,0,1,1)</f>
        <v xml:space="preserve"> </v>
      </c>
      <c r="L280" s="57" t="str">
        <f ca="1">OFFSET($Z$3,ROW()-StartRow-1-$AA281*PanelHeight+$AA281*WellsInPlate+(COLUMN()-9)*8,0,1,1)</f>
        <v xml:space="preserve"> </v>
      </c>
      <c r="M280" s="57" t="str">
        <f ca="1">OFFSET($Z$3,ROW()-StartRow-1-$AA281*PanelHeight+$AA281*WellsInPlate+(COLUMN()-9)*8,0,1,1)</f>
        <v xml:space="preserve"> </v>
      </c>
      <c r="N280" s="57" t="str">
        <f ca="1">OFFSET($Z$3,ROW()-StartRow-1-$AA281*PanelHeight+$AA281*WellsInPlate+(COLUMN()-9)*8,0,1,1)</f>
        <v xml:space="preserve"> </v>
      </c>
      <c r="O280" s="57" t="str">
        <f ca="1">OFFSET($Z$3,ROW()-StartRow-1-$AA281*PanelHeight+$AA281*WellsInPlate+(COLUMN()-9)*8,0,1,1)</f>
        <v xml:space="preserve"> </v>
      </c>
      <c r="P280" s="57" t="str">
        <f ca="1">OFFSET($Z$3,ROW()-StartRow-1-$AA281*PanelHeight+$AA281*WellsInPlate+(COLUMN()-9)*8,0,1,1)</f>
        <v xml:space="preserve"> </v>
      </c>
      <c r="Q280" s="57" t="str">
        <f ca="1">OFFSET($Z$3,ROW()-StartRow-1-$AA281*PanelHeight+$AA281*WellsInPlate+(COLUMN()-9)*8,0,1,1)</f>
        <v xml:space="preserve"> </v>
      </c>
      <c r="R280" s="57" t="str">
        <f ca="1">OFFSET($Z$3,ROW()-StartRow-1-$AA281*PanelHeight+$AA281*WellsInPlate+(COLUMN()-9)*8,0,1,1)</f>
        <v xml:space="preserve"> </v>
      </c>
      <c r="S280" s="57" t="str">
        <f ca="1">OFFSET($Z$3,ROW()-StartRow-1-$AA281*PanelHeight+$AA281*WellsInPlate+(COLUMN()-9)*8,0,1,1)</f>
        <v xml:space="preserve"> </v>
      </c>
      <c r="T280" s="57" t="str">
        <f t="shared" ref="T280:T285" ca="1" si="47">IF(T279="","","leave empty")</f>
        <v>leave empty</v>
      </c>
      <c r="Z280" s="108" t="str">
        <f>IF(LEN(INDEX($1:$1048576,ROW(),4))&gt;0,INDEX($1:$1048576,ROW(),4)," ")</f>
        <v xml:space="preserve"> </v>
      </c>
      <c r="AA280" s="108">
        <f t="shared" si="44"/>
        <v>21</v>
      </c>
      <c r="AB280" s="108">
        <f ca="1">COUNTBLANK(OFFSET(INDEX($2:$1048576,2,4),AA280*WellsInPlate,0,WellsInPlate,1))</f>
        <v>86</v>
      </c>
      <c r="AC280" s="108">
        <f t="shared" ca="1" si="45"/>
        <v>0</v>
      </c>
      <c r="AE280" s="108" t="b">
        <f>IF(COUNTBLANK(D280)=0,A280)</f>
        <v>0</v>
      </c>
    </row>
    <row r="281" spans="1:31" ht="12.75" x14ac:dyDescent="0.2">
      <c r="A281" s="94" t="str">
        <f>IF(D281="","",CONCATENATE('Address and samples info'!$B$8," #",'Samples 96'!C281))</f>
        <v/>
      </c>
      <c r="B281" s="95" t="s">
        <v>49</v>
      </c>
      <c r="C281" s="150">
        <v>4</v>
      </c>
      <c r="D281" s="5"/>
      <c r="E281" s="98">
        <v>0.01</v>
      </c>
      <c r="F281" s="53"/>
      <c r="G281" s="59"/>
      <c r="H281" s="104" t="str">
        <f ca="1">IF(AC282=1,"D","")</f>
        <v/>
      </c>
      <c r="I281" s="57" t="str">
        <f ca="1">OFFSET($Z$3,ROW()-StartRow-1-$AA282*PanelHeight+$AA282*WellsInPlate+(COLUMN()-9)*8,0,1,1)</f>
        <v xml:space="preserve"> </v>
      </c>
      <c r="J281" s="57" t="str">
        <f ca="1">OFFSET($Z$3,ROW()-StartRow-1-$AA282*PanelHeight+$AA282*WellsInPlate+(COLUMN()-9)*8,0,1,1)</f>
        <v xml:space="preserve"> </v>
      </c>
      <c r="K281" s="57" t="str">
        <f ca="1">OFFSET($Z$3,ROW()-StartRow-1-$AA282*PanelHeight+$AA282*WellsInPlate+(COLUMN()-9)*8,0,1,1)</f>
        <v xml:space="preserve"> </v>
      </c>
      <c r="L281" s="57" t="str">
        <f ca="1">OFFSET($Z$3,ROW()-StartRow-1-$AA282*PanelHeight+$AA282*WellsInPlate+(COLUMN()-9)*8,0,1,1)</f>
        <v xml:space="preserve"> </v>
      </c>
      <c r="M281" s="57" t="str">
        <f ca="1">OFFSET($Z$3,ROW()-StartRow-1-$AA282*PanelHeight+$AA282*WellsInPlate+(COLUMN()-9)*8,0,1,1)</f>
        <v xml:space="preserve"> </v>
      </c>
      <c r="N281" s="57" t="str">
        <f ca="1">OFFSET($Z$3,ROW()-StartRow-1-$AA282*PanelHeight+$AA282*WellsInPlate+(COLUMN()-9)*8,0,1,1)</f>
        <v xml:space="preserve"> </v>
      </c>
      <c r="O281" s="57" t="str">
        <f ca="1">OFFSET($Z$3,ROW()-StartRow-1-$AA282*PanelHeight+$AA282*WellsInPlate+(COLUMN()-9)*8,0,1,1)</f>
        <v xml:space="preserve"> </v>
      </c>
      <c r="P281" s="57" t="str">
        <f ca="1">OFFSET($Z$3,ROW()-StartRow-1-$AA282*PanelHeight+$AA282*WellsInPlate+(COLUMN()-9)*8,0,1,1)</f>
        <v xml:space="preserve"> </v>
      </c>
      <c r="Q281" s="57" t="str">
        <f ca="1">OFFSET($Z$3,ROW()-StartRow-1-$AA282*PanelHeight+$AA282*WellsInPlate+(COLUMN()-9)*8,0,1,1)</f>
        <v xml:space="preserve"> </v>
      </c>
      <c r="R281" s="57" t="str">
        <f ca="1">OFFSET($Z$3,ROW()-StartRow-1-$AA282*PanelHeight+$AA282*WellsInPlate+(COLUMN()-9)*8,0,1,1)</f>
        <v xml:space="preserve"> </v>
      </c>
      <c r="S281" s="57" t="str">
        <f ca="1">OFFSET($Z$3,ROW()-StartRow-1-$AA282*PanelHeight+$AA282*WellsInPlate+(COLUMN()-9)*8,0,1,1)</f>
        <v xml:space="preserve"> </v>
      </c>
      <c r="T281" s="57" t="str">
        <f t="shared" ca="1" si="47"/>
        <v>leave empty</v>
      </c>
      <c r="Z281" s="108" t="str">
        <f>IF(LEN(INDEX($1:$1048576,ROW(),4))&gt;0,INDEX($1:$1048576,ROW(),4)," ")</f>
        <v xml:space="preserve"> </v>
      </c>
      <c r="AA281" s="108">
        <f t="shared" si="44"/>
        <v>21</v>
      </c>
      <c r="AB281" s="108">
        <f ca="1">COUNTBLANK(OFFSET(INDEX($2:$1048576,2,4),AA281*WellsInPlate,0,WellsInPlate,1))</f>
        <v>86</v>
      </c>
      <c r="AC281" s="108">
        <f t="shared" ca="1" si="45"/>
        <v>0</v>
      </c>
      <c r="AE281" s="108" t="b">
        <f>IF(COUNTBLANK(D281)=0,A281)</f>
        <v>0</v>
      </c>
    </row>
    <row r="282" spans="1:31" ht="12.75" x14ac:dyDescent="0.2">
      <c r="A282" s="94" t="str">
        <f>IF(D282="","",CONCATENATE('Address and samples info'!$B$8," #",'Samples 96'!C282))</f>
        <v/>
      </c>
      <c r="B282" s="95" t="s">
        <v>60</v>
      </c>
      <c r="C282" s="150">
        <v>4</v>
      </c>
      <c r="D282" s="5"/>
      <c r="E282" s="98">
        <v>0.01</v>
      </c>
      <c r="F282" s="53"/>
      <c r="G282" s="59"/>
      <c r="H282" s="104" t="str">
        <f ca="1">IF(AC283=1,"E","")</f>
        <v/>
      </c>
      <c r="I282" s="57" t="str">
        <f ca="1">OFFSET($Z$3,ROW()-StartRow-1-$AA283*PanelHeight+$AA283*WellsInPlate+(COLUMN()-9)*8,0,1,1)</f>
        <v xml:space="preserve"> </v>
      </c>
      <c r="J282" s="57" t="str">
        <f ca="1">OFFSET($Z$3,ROW()-StartRow-1-$AA283*PanelHeight+$AA283*WellsInPlate+(COLUMN()-9)*8,0,1,1)</f>
        <v xml:space="preserve"> </v>
      </c>
      <c r="K282" s="57" t="str">
        <f ca="1">OFFSET($Z$3,ROW()-StartRow-1-$AA283*PanelHeight+$AA283*WellsInPlate+(COLUMN()-9)*8,0,1,1)</f>
        <v xml:space="preserve"> </v>
      </c>
      <c r="L282" s="57" t="str">
        <f ca="1">OFFSET($Z$3,ROW()-StartRow-1-$AA283*PanelHeight+$AA283*WellsInPlate+(COLUMN()-9)*8,0,1,1)</f>
        <v xml:space="preserve"> </v>
      </c>
      <c r="M282" s="57" t="str">
        <f ca="1">OFFSET($Z$3,ROW()-StartRow-1-$AA283*PanelHeight+$AA283*WellsInPlate+(COLUMN()-9)*8,0,1,1)</f>
        <v xml:space="preserve"> </v>
      </c>
      <c r="N282" s="57" t="str">
        <f ca="1">OFFSET($Z$3,ROW()-StartRow-1-$AA283*PanelHeight+$AA283*WellsInPlate+(COLUMN()-9)*8,0,1,1)</f>
        <v xml:space="preserve"> </v>
      </c>
      <c r="O282" s="57" t="str">
        <f ca="1">OFFSET($Z$3,ROW()-StartRow-1-$AA283*PanelHeight+$AA283*WellsInPlate+(COLUMN()-9)*8,0,1,1)</f>
        <v xml:space="preserve"> </v>
      </c>
      <c r="P282" s="57" t="str">
        <f ca="1">OFFSET($Z$3,ROW()-StartRow-1-$AA283*PanelHeight+$AA283*WellsInPlate+(COLUMN()-9)*8,0,1,1)</f>
        <v xml:space="preserve"> </v>
      </c>
      <c r="Q282" s="57" t="str">
        <f ca="1">OFFSET($Z$3,ROW()-StartRow-1-$AA283*PanelHeight+$AA283*WellsInPlate+(COLUMN()-9)*8,0,1,1)</f>
        <v xml:space="preserve"> </v>
      </c>
      <c r="R282" s="57" t="str">
        <f ca="1">OFFSET($Z$3,ROW()-StartRow-1-$AA283*PanelHeight+$AA283*WellsInPlate+(COLUMN()-9)*8,0,1,1)</f>
        <v xml:space="preserve"> </v>
      </c>
      <c r="S282" s="57" t="str">
        <f ca="1">OFFSET($Z$3,ROW()-StartRow-1-$AA283*PanelHeight+$AA283*WellsInPlate+(COLUMN()-9)*8,0,1,1)</f>
        <v xml:space="preserve"> </v>
      </c>
      <c r="T282" s="57" t="str">
        <f t="shared" ca="1" si="47"/>
        <v>leave empty</v>
      </c>
      <c r="Z282" s="108" t="str">
        <f>IF(LEN(INDEX($1:$1048576,ROW(),4))&gt;0,INDEX($1:$1048576,ROW(),4)," ")</f>
        <v xml:space="preserve"> </v>
      </c>
      <c r="AA282" s="108">
        <f t="shared" si="44"/>
        <v>21</v>
      </c>
      <c r="AB282" s="108">
        <f ca="1">COUNTBLANK(OFFSET(INDEX($2:$1048576,2,4),AA282*WellsInPlate,0,WellsInPlate,1))</f>
        <v>86</v>
      </c>
      <c r="AC282" s="108">
        <f t="shared" ca="1" si="45"/>
        <v>0</v>
      </c>
      <c r="AE282" s="108" t="b">
        <f>IF(COUNTBLANK(D282)=0,A282)</f>
        <v>0</v>
      </c>
    </row>
    <row r="283" spans="1:31" ht="12.75" x14ac:dyDescent="0.2">
      <c r="A283" s="94" t="str">
        <f>IF(D283="","",CONCATENATE('Address and samples info'!$B$8," #",'Samples 96'!C283))</f>
        <v/>
      </c>
      <c r="B283" s="95" t="s">
        <v>71</v>
      </c>
      <c r="C283" s="150">
        <v>4</v>
      </c>
      <c r="D283" s="5"/>
      <c r="E283" s="98">
        <v>0.01</v>
      </c>
      <c r="F283" s="53"/>
      <c r="G283" s="59"/>
      <c r="H283" s="104" t="str">
        <f ca="1">IF(AC284=1,"F","")</f>
        <v/>
      </c>
      <c r="I283" s="57" t="str">
        <f ca="1">OFFSET($Z$3,ROW()-StartRow-1-$AA284*PanelHeight+$AA284*WellsInPlate+(COLUMN()-9)*8,0,1,1)</f>
        <v xml:space="preserve"> </v>
      </c>
      <c r="J283" s="57" t="str">
        <f ca="1">OFFSET($Z$3,ROW()-StartRow-1-$AA284*PanelHeight+$AA284*WellsInPlate+(COLUMN()-9)*8,0,1,1)</f>
        <v xml:space="preserve"> </v>
      </c>
      <c r="K283" s="57" t="str">
        <f ca="1">OFFSET($Z$3,ROW()-StartRow-1-$AA284*PanelHeight+$AA284*WellsInPlate+(COLUMN()-9)*8,0,1,1)</f>
        <v xml:space="preserve"> </v>
      </c>
      <c r="L283" s="57" t="str">
        <f ca="1">OFFSET($Z$3,ROW()-StartRow-1-$AA284*PanelHeight+$AA284*WellsInPlate+(COLUMN()-9)*8,0,1,1)</f>
        <v xml:space="preserve"> </v>
      </c>
      <c r="M283" s="57" t="str">
        <f ca="1">OFFSET($Z$3,ROW()-StartRow-1-$AA284*PanelHeight+$AA284*WellsInPlate+(COLUMN()-9)*8,0,1,1)</f>
        <v xml:space="preserve"> </v>
      </c>
      <c r="N283" s="57" t="str">
        <f ca="1">OFFSET($Z$3,ROW()-StartRow-1-$AA284*PanelHeight+$AA284*WellsInPlate+(COLUMN()-9)*8,0,1,1)</f>
        <v xml:space="preserve"> </v>
      </c>
      <c r="O283" s="57" t="str">
        <f ca="1">OFFSET($Z$3,ROW()-StartRow-1-$AA284*PanelHeight+$AA284*WellsInPlate+(COLUMN()-9)*8,0,1,1)</f>
        <v xml:space="preserve"> </v>
      </c>
      <c r="P283" s="57" t="str">
        <f ca="1">OFFSET($Z$3,ROW()-StartRow-1-$AA284*PanelHeight+$AA284*WellsInPlate+(COLUMN()-9)*8,0,1,1)</f>
        <v xml:space="preserve"> </v>
      </c>
      <c r="Q283" s="57" t="str">
        <f ca="1">OFFSET($Z$3,ROW()-StartRow-1-$AA284*PanelHeight+$AA284*WellsInPlate+(COLUMN()-9)*8,0,1,1)</f>
        <v xml:space="preserve"> </v>
      </c>
      <c r="R283" s="57" t="str">
        <f ca="1">OFFSET($Z$3,ROW()-StartRow-1-$AA284*PanelHeight+$AA284*WellsInPlate+(COLUMN()-9)*8,0,1,1)</f>
        <v xml:space="preserve"> </v>
      </c>
      <c r="S283" s="57" t="str">
        <f ca="1">OFFSET($Z$3,ROW()-StartRow-1-$AA284*PanelHeight+$AA284*WellsInPlate+(COLUMN()-9)*8,0,1,1)</f>
        <v xml:space="preserve"> </v>
      </c>
      <c r="T283" s="57" t="str">
        <f t="shared" ca="1" si="47"/>
        <v>leave empty</v>
      </c>
      <c r="Z283" s="108" t="str">
        <f>IF(LEN(INDEX($1:$1048576,ROW(),4))&gt;0,INDEX($1:$1048576,ROW(),4)," ")</f>
        <v xml:space="preserve"> </v>
      </c>
      <c r="AA283" s="108">
        <f t="shared" si="44"/>
        <v>21</v>
      </c>
      <c r="AB283" s="108">
        <f ca="1">COUNTBLANK(OFFSET(INDEX($2:$1048576,2,4),AA283*WellsInPlate,0,WellsInPlate,1))</f>
        <v>86</v>
      </c>
      <c r="AC283" s="108">
        <f t="shared" ca="1" si="45"/>
        <v>0</v>
      </c>
      <c r="AE283" s="108" t="b">
        <f>IF(COUNTBLANK(D283)=0,A283)</f>
        <v>0</v>
      </c>
    </row>
    <row r="284" spans="1:31" ht="12.75" x14ac:dyDescent="0.2">
      <c r="A284" s="94" t="str">
        <f>IF(D284="","",CONCATENATE('Address and samples info'!$B$8," #",'Samples 96'!C284))</f>
        <v/>
      </c>
      <c r="B284" s="95" t="s">
        <v>81</v>
      </c>
      <c r="C284" s="150">
        <v>4</v>
      </c>
      <c r="D284" s="5"/>
      <c r="E284" s="98">
        <v>0.01</v>
      </c>
      <c r="F284" s="53"/>
      <c r="G284" s="59"/>
      <c r="H284" s="104" t="str">
        <f ca="1">IF(AC285=1,"G","")</f>
        <v/>
      </c>
      <c r="I284" s="57" t="str">
        <f ca="1">OFFSET($Z$3,ROW()-StartRow-1-$AA285*PanelHeight+$AA285*WellsInPlate+(COLUMN()-9)*8,0,1,1)</f>
        <v xml:space="preserve"> </v>
      </c>
      <c r="J284" s="57" t="str">
        <f ca="1">OFFSET($Z$3,ROW()-StartRow-1-$AA285*PanelHeight+$AA285*WellsInPlate+(COLUMN()-9)*8,0,1,1)</f>
        <v xml:space="preserve"> </v>
      </c>
      <c r="K284" s="57" t="str">
        <f ca="1">OFFSET($Z$3,ROW()-StartRow-1-$AA285*PanelHeight+$AA285*WellsInPlate+(COLUMN()-9)*8,0,1,1)</f>
        <v xml:space="preserve"> </v>
      </c>
      <c r="L284" s="57" t="str">
        <f ca="1">OFFSET($Z$3,ROW()-StartRow-1-$AA285*PanelHeight+$AA285*WellsInPlate+(COLUMN()-9)*8,0,1,1)</f>
        <v xml:space="preserve"> </v>
      </c>
      <c r="M284" s="57" t="str">
        <f ca="1">OFFSET($Z$3,ROW()-StartRow-1-$AA285*PanelHeight+$AA285*WellsInPlate+(COLUMN()-9)*8,0,1,1)</f>
        <v xml:space="preserve"> </v>
      </c>
      <c r="N284" s="57" t="str">
        <f ca="1">OFFSET($Z$3,ROW()-StartRow-1-$AA285*PanelHeight+$AA285*WellsInPlate+(COLUMN()-9)*8,0,1,1)</f>
        <v xml:space="preserve"> </v>
      </c>
      <c r="O284" s="57" t="str">
        <f ca="1">OFFSET($Z$3,ROW()-StartRow-1-$AA285*PanelHeight+$AA285*WellsInPlate+(COLUMN()-9)*8,0,1,1)</f>
        <v xml:space="preserve"> </v>
      </c>
      <c r="P284" s="57" t="str">
        <f ca="1">OFFSET($Z$3,ROW()-StartRow-1-$AA285*PanelHeight+$AA285*WellsInPlate+(COLUMN()-9)*8,0,1,1)</f>
        <v xml:space="preserve"> </v>
      </c>
      <c r="Q284" s="57" t="str">
        <f ca="1">OFFSET($Z$3,ROW()-StartRow-1-$AA285*PanelHeight+$AA285*WellsInPlate+(COLUMN()-9)*8,0,1,1)</f>
        <v xml:space="preserve"> </v>
      </c>
      <c r="R284" s="57" t="str">
        <f ca="1">OFFSET($Z$3,ROW()-StartRow-1-$AA285*PanelHeight+$AA285*WellsInPlate+(COLUMN()-9)*8,0,1,1)</f>
        <v xml:space="preserve"> </v>
      </c>
      <c r="S284" s="57" t="str">
        <f ca="1">IF(S283="","","leave empty")</f>
        <v>leave empty</v>
      </c>
      <c r="T284" s="57" t="str">
        <f t="shared" ca="1" si="47"/>
        <v>leave empty</v>
      </c>
      <c r="Z284" s="108" t="str">
        <f>IF(LEN(INDEX($1:$1048576,ROW(),4))&gt;0,INDEX($1:$1048576,ROW(),4)," ")</f>
        <v xml:space="preserve"> </v>
      </c>
      <c r="AA284" s="108">
        <f t="shared" si="44"/>
        <v>21</v>
      </c>
      <c r="AB284" s="108">
        <f ca="1">COUNTBLANK(OFFSET(INDEX($2:$1048576,2,4),AA284*WellsInPlate,0,WellsInPlate,1))</f>
        <v>86</v>
      </c>
      <c r="AC284" s="108">
        <f t="shared" ca="1" si="45"/>
        <v>0</v>
      </c>
      <c r="AE284" s="108" t="b">
        <f>IF(COUNTBLANK(D284)=0,A284)</f>
        <v>0</v>
      </c>
    </row>
    <row r="285" spans="1:31" ht="12.75" x14ac:dyDescent="0.2">
      <c r="A285" s="94" t="str">
        <f>IF(D285="","",CONCATENATE('Address and samples info'!$B$8," #",'Samples 96'!C285))</f>
        <v/>
      </c>
      <c r="B285" s="95" t="s">
        <v>6</v>
      </c>
      <c r="C285" s="150">
        <v>4</v>
      </c>
      <c r="D285" s="5"/>
      <c r="E285" s="98">
        <v>0.01</v>
      </c>
      <c r="F285" s="53"/>
      <c r="G285" s="59"/>
      <c r="H285" s="104" t="str">
        <f ca="1">IF(AC286=1,"H","")</f>
        <v/>
      </c>
      <c r="I285" s="57" t="str">
        <f ca="1">OFFSET($Z$3,ROW()-StartRow-1-$AA286*PanelHeight+$AA286*WellsInPlate+(COLUMN()-9)*8,0,1,1)</f>
        <v xml:space="preserve"> </v>
      </c>
      <c r="J285" s="57" t="str">
        <f ca="1">OFFSET($Z$3,ROW()-StartRow-1-$AA286*PanelHeight+$AA286*WellsInPlate+(COLUMN()-9)*8,0,1,1)</f>
        <v xml:space="preserve"> </v>
      </c>
      <c r="K285" s="57" t="str">
        <f ca="1">OFFSET($Z$3,ROW()-StartRow-1-$AA286*PanelHeight+$AA286*WellsInPlate+(COLUMN()-9)*8,0,1,1)</f>
        <v xml:space="preserve"> </v>
      </c>
      <c r="L285" s="57" t="str">
        <f ca="1">OFFSET($Z$3,ROW()-StartRow-1-$AA286*PanelHeight+$AA286*WellsInPlate+(COLUMN()-9)*8,0,1,1)</f>
        <v xml:space="preserve"> </v>
      </c>
      <c r="M285" s="57" t="str">
        <f ca="1">OFFSET($Z$3,ROW()-StartRow-1-$AA286*PanelHeight+$AA286*WellsInPlate+(COLUMN()-9)*8,0,1,1)</f>
        <v xml:space="preserve"> </v>
      </c>
      <c r="N285" s="57" t="str">
        <f ca="1">OFFSET($Z$3,ROW()-StartRow-1-$AA286*PanelHeight+$AA286*WellsInPlate+(COLUMN()-9)*8,0,1,1)</f>
        <v xml:space="preserve"> </v>
      </c>
      <c r="O285" s="57" t="str">
        <f ca="1">OFFSET($Z$3,ROW()-StartRow-1-$AA286*PanelHeight+$AA286*WellsInPlate+(COLUMN()-9)*8,0,1,1)</f>
        <v xml:space="preserve"> </v>
      </c>
      <c r="P285" s="57" t="str">
        <f ca="1">OFFSET($Z$3,ROW()-StartRow-1-$AA286*PanelHeight+$AA286*WellsInPlate+(COLUMN()-9)*8,0,1,1)</f>
        <v xml:space="preserve"> </v>
      </c>
      <c r="Q285" s="57" t="str">
        <f ca="1">OFFSET($Z$3,ROW()-StartRow-1-$AA286*PanelHeight+$AA286*WellsInPlate+(COLUMN()-9)*8,0,1,1)</f>
        <v xml:space="preserve"> </v>
      </c>
      <c r="R285" s="57" t="str">
        <f ca="1">OFFSET($Z$3,ROW()-StartRow-1-$AA286*PanelHeight+$AA286*WellsInPlate+(COLUMN()-9)*8,0,1,1)</f>
        <v xml:space="preserve"> </v>
      </c>
      <c r="S285" s="57" t="str">
        <f ca="1">IF(S284="","","leave empty")</f>
        <v>leave empty</v>
      </c>
      <c r="T285" s="57" t="str">
        <f t="shared" ca="1" si="47"/>
        <v>leave empty</v>
      </c>
      <c r="Z285" s="108" t="str">
        <f>IF(LEN(INDEX($1:$1048576,ROW(),4))&gt;0,INDEX($1:$1048576,ROW(),4)," ")</f>
        <v xml:space="preserve"> </v>
      </c>
      <c r="AA285" s="108">
        <f t="shared" si="44"/>
        <v>21</v>
      </c>
      <c r="AB285" s="108">
        <f ca="1">COUNTBLANK(OFFSET(INDEX($2:$1048576,2,4),AA285*WellsInPlate,0,WellsInPlate,1))</f>
        <v>86</v>
      </c>
      <c r="AC285" s="108">
        <f t="shared" ca="1" si="45"/>
        <v>0</v>
      </c>
      <c r="AE285" s="108" t="b">
        <f>IF(COUNTBLANK(D285)=0,A285)</f>
        <v>0</v>
      </c>
    </row>
    <row r="286" spans="1:31" ht="12.75" x14ac:dyDescent="0.2">
      <c r="A286" s="94" t="str">
        <f>IF(D286="","",CONCATENATE('Address and samples info'!$B$8," #",'Samples 96'!C286))</f>
        <v/>
      </c>
      <c r="B286" s="95" t="s">
        <v>17</v>
      </c>
      <c r="C286" s="150">
        <v>4</v>
      </c>
      <c r="D286" s="5"/>
      <c r="E286" s="98">
        <v>0.01</v>
      </c>
      <c r="F286" s="53"/>
      <c r="G286" s="59"/>
      <c r="Z286" s="108" t="str">
        <f>IF(LEN(INDEX($1:$1048576,ROW(),4))&gt;0,INDEX($1:$1048576,ROW(),4)," ")</f>
        <v xml:space="preserve"> </v>
      </c>
      <c r="AA286" s="108">
        <f t="shared" si="44"/>
        <v>21</v>
      </c>
      <c r="AB286" s="108">
        <f ca="1">COUNTBLANK(OFFSET(INDEX($2:$1048576,2,4),AA286*WellsInPlate,0,WellsInPlate,1))</f>
        <v>86</v>
      </c>
      <c r="AC286" s="108">
        <f t="shared" ca="1" si="45"/>
        <v>0</v>
      </c>
      <c r="AE286" s="108" t="b">
        <f>IF(COUNTBLANK(D286)=0,A286)</f>
        <v>0</v>
      </c>
    </row>
    <row r="287" spans="1:31" ht="12.75" x14ac:dyDescent="0.2">
      <c r="A287" s="94" t="str">
        <f>IF(D287="","",CONCATENATE('Address and samples info'!$B$8," #",'Samples 96'!C287))</f>
        <v/>
      </c>
      <c r="B287" s="95" t="s">
        <v>28</v>
      </c>
      <c r="C287" s="150">
        <v>4</v>
      </c>
      <c r="D287" s="5"/>
      <c r="E287" s="98">
        <v>0.01</v>
      </c>
      <c r="F287" s="53"/>
      <c r="G287" s="59"/>
      <c r="Z287" s="108" t="str">
        <f>IF(LEN(INDEX($1:$1048576,ROW(),4))&gt;0,INDEX($1:$1048576,ROW(),4)," ")</f>
        <v xml:space="preserve"> </v>
      </c>
      <c r="AA287" s="108">
        <f t="shared" si="44"/>
        <v>21</v>
      </c>
      <c r="AB287" s="108">
        <f ca="1">COUNTBLANK(OFFSET(INDEX($2:$1048576,2,4),AA287*WellsInPlate,0,WellsInPlate,1))</f>
        <v>86</v>
      </c>
      <c r="AC287" s="108">
        <f t="shared" ca="1" si="45"/>
        <v>0</v>
      </c>
      <c r="AE287" s="108" t="b">
        <f>IF(COUNTBLANK(D287)=0,A287)</f>
        <v>0</v>
      </c>
    </row>
    <row r="288" spans="1:31" ht="12.75" x14ac:dyDescent="0.2">
      <c r="A288" s="94" t="str">
        <f>IF(D288="","",CONCATENATE('Address and samples info'!$B$8," #",'Samples 96'!C288))</f>
        <v/>
      </c>
      <c r="B288" s="95" t="s">
        <v>39</v>
      </c>
      <c r="C288" s="150">
        <v>4</v>
      </c>
      <c r="D288" s="5"/>
      <c r="E288" s="98">
        <v>0.01</v>
      </c>
      <c r="F288" s="53"/>
      <c r="G288" s="59"/>
      <c r="Z288" s="108" t="str">
        <f>IF(LEN(INDEX($1:$1048576,ROW(),4))&gt;0,INDEX($1:$1048576,ROW(),4)," ")</f>
        <v xml:space="preserve"> </v>
      </c>
      <c r="AA288" s="108">
        <f t="shared" si="44"/>
        <v>21</v>
      </c>
      <c r="AB288" s="108">
        <f ca="1">COUNTBLANK(OFFSET(INDEX($2:$1048576,2,4),AA288*WellsInPlate,0,WellsInPlate,1))</f>
        <v>86</v>
      </c>
      <c r="AC288" s="108">
        <f t="shared" ca="1" si="45"/>
        <v>0</v>
      </c>
      <c r="AE288" s="108" t="b">
        <f>IF(COUNTBLANK(D288)=0,A288)</f>
        <v>0</v>
      </c>
    </row>
    <row r="289" spans="1:31" ht="12.75" x14ac:dyDescent="0.2">
      <c r="A289" s="94" t="str">
        <f>IF(D289="","",CONCATENATE('Address and samples info'!$B$8," #",'Samples 96'!C289))</f>
        <v/>
      </c>
      <c r="B289" s="95" t="s">
        <v>50</v>
      </c>
      <c r="C289" s="150">
        <v>4</v>
      </c>
      <c r="D289" s="5"/>
      <c r="E289" s="98">
        <v>0.01</v>
      </c>
      <c r="F289" s="53"/>
      <c r="G289" s="59"/>
      <c r="I289" s="55" t="str">
        <f ca="1">IF(AC291=1,"Plate "&amp;TEXT(AA291+1,"0"),"")</f>
        <v/>
      </c>
      <c r="Z289" s="108" t="str">
        <f>IF(LEN(INDEX($1:$1048576,ROW(),4))&gt;0,INDEX($1:$1048576,ROW(),4)," ")</f>
        <v xml:space="preserve"> </v>
      </c>
      <c r="AA289" s="108">
        <f t="shared" si="44"/>
        <v>21</v>
      </c>
      <c r="AB289" s="108">
        <f ca="1">COUNTBLANK(OFFSET(INDEX($2:$1048576,2,4),AA289*WellsInPlate,0,WellsInPlate,1))</f>
        <v>86</v>
      </c>
      <c r="AC289" s="108">
        <f t="shared" ca="1" si="45"/>
        <v>0</v>
      </c>
      <c r="AE289" s="108" t="b">
        <f>IF(COUNTBLANK(D289)=0,A289)</f>
        <v>0</v>
      </c>
    </row>
    <row r="290" spans="1:31" ht="12.75" x14ac:dyDescent="0.2">
      <c r="A290" s="94" t="str">
        <f>IF(D290="","",CONCATENATE('Address and samples info'!$B$8," #",'Samples 96'!C290))</f>
        <v/>
      </c>
      <c r="B290" s="95" t="s">
        <v>61</v>
      </c>
      <c r="C290" s="150">
        <v>4</v>
      </c>
      <c r="D290" s="5"/>
      <c r="E290" s="98">
        <v>0.01</v>
      </c>
      <c r="F290" s="53"/>
      <c r="G290" s="59"/>
      <c r="H290" s="106"/>
      <c r="I290" s="56" t="str">
        <f ca="1">IF($AC291=1,"1","")</f>
        <v/>
      </c>
      <c r="J290" s="56" t="str">
        <f ca="1">IF($AC291=1,"2","")</f>
        <v/>
      </c>
      <c r="K290" s="56" t="str">
        <f ca="1">IF($AC291=1,"3","")</f>
        <v/>
      </c>
      <c r="L290" s="56" t="str">
        <f ca="1">IF($AC291=1,"4","")</f>
        <v/>
      </c>
      <c r="M290" s="56" t="str">
        <f ca="1">IF($AC291=1,"5","")</f>
        <v/>
      </c>
      <c r="N290" s="56" t="str">
        <f ca="1">IF($AC291=1,"6","")</f>
        <v/>
      </c>
      <c r="O290" s="56" t="str">
        <f ca="1">IF($AC291=1,"7","")</f>
        <v/>
      </c>
      <c r="P290" s="56" t="str">
        <f ca="1">IF($AC291=1,"8","")</f>
        <v/>
      </c>
      <c r="Q290" s="56" t="str">
        <f ca="1">IF($AC291=1,"9","")</f>
        <v/>
      </c>
      <c r="R290" s="56" t="str">
        <f ca="1">IF($AC291=1,"10","")</f>
        <v/>
      </c>
      <c r="S290" s="56" t="str">
        <f ca="1">IF($AC291=1,"11","")</f>
        <v/>
      </c>
      <c r="T290" s="56" t="str">
        <f ca="1">IF($AC291=1,"12","")</f>
        <v/>
      </c>
      <c r="Z290" s="108" t="str">
        <f>IF(LEN(INDEX($1:$1048576,ROW(),4))&gt;0,INDEX($1:$1048576,ROW(),4)," ")</f>
        <v xml:space="preserve"> </v>
      </c>
      <c r="AA290" s="108">
        <f t="shared" si="44"/>
        <v>22</v>
      </c>
      <c r="AB290" s="108">
        <f ca="1">COUNTBLANK(OFFSET(INDEX($2:$1048576,2,4),AA290*WellsInPlate,0,WellsInPlate,1))</f>
        <v>86</v>
      </c>
      <c r="AC290" s="108">
        <f t="shared" ca="1" si="45"/>
        <v>0</v>
      </c>
      <c r="AE290" s="108" t="b">
        <f>IF(COUNTBLANK(D290)=0,A290)</f>
        <v>0</v>
      </c>
    </row>
    <row r="291" spans="1:31" ht="12.75" x14ac:dyDescent="0.2">
      <c r="A291" s="94" t="str">
        <f>IF(D291="","",CONCATENATE('Address and samples info'!$B$8," #",'Samples 96'!C291))</f>
        <v/>
      </c>
      <c r="B291" s="95" t="s">
        <v>72</v>
      </c>
      <c r="C291" s="150">
        <v>4</v>
      </c>
      <c r="D291" s="5"/>
      <c r="E291" s="98">
        <v>0.01</v>
      </c>
      <c r="F291" s="53"/>
      <c r="G291" s="59"/>
      <c r="H291" s="104" t="str">
        <f ca="1">IF(AC292=1,"A","")</f>
        <v/>
      </c>
      <c r="I291" s="57" t="str">
        <f ca="1">OFFSET($Z$3,ROW()-StartRow-1-$AA292*PanelHeight+$AA292*WellsInPlate+(COLUMN()-9)*8,0,1,1)</f>
        <v xml:space="preserve"> </v>
      </c>
      <c r="J291" s="57" t="str">
        <f ca="1">OFFSET($Z$3,ROW()-StartRow-1-$AA292*PanelHeight+$AA292*WellsInPlate+(COLUMN()-9)*8,0,1,1)</f>
        <v xml:space="preserve"> </v>
      </c>
      <c r="K291" s="57" t="str">
        <f ca="1">OFFSET($Z$3,ROW()-StartRow-1-$AA292*PanelHeight+$AA292*WellsInPlate+(COLUMN()-9)*8,0,1,1)</f>
        <v xml:space="preserve"> </v>
      </c>
      <c r="L291" s="57" t="str">
        <f ca="1">OFFSET($Z$3,ROW()-StartRow-1-$AA292*PanelHeight+$AA292*WellsInPlate+(COLUMN()-9)*8,0,1,1)</f>
        <v xml:space="preserve"> </v>
      </c>
      <c r="M291" s="57" t="str">
        <f ca="1">OFFSET($Z$3,ROW()-StartRow-1-$AA292*PanelHeight+$AA292*WellsInPlate+(COLUMN()-9)*8,0,1,1)</f>
        <v xml:space="preserve"> </v>
      </c>
      <c r="N291" s="57" t="str">
        <f ca="1">OFFSET($Z$3,ROW()-StartRow-1-$AA292*PanelHeight+$AA292*WellsInPlate+(COLUMN()-9)*8,0,1,1)</f>
        <v xml:space="preserve"> </v>
      </c>
      <c r="O291" s="57" t="str">
        <f ca="1">OFFSET($Z$3,ROW()-StartRow-1-$AA292*PanelHeight+$AA292*WellsInPlate+(COLUMN()-9)*8,0,1,1)</f>
        <v xml:space="preserve"> </v>
      </c>
      <c r="P291" s="57" t="str">
        <f ca="1">OFFSET($Z$3,ROW()-StartRow-1-$AA292*PanelHeight+$AA292*WellsInPlate+(COLUMN()-9)*8,0,1,1)</f>
        <v xml:space="preserve"> </v>
      </c>
      <c r="Q291" s="57" t="str">
        <f ca="1">OFFSET($Z$3,ROW()-StartRow-1-$AA292*PanelHeight+$AA292*WellsInPlate+(COLUMN()-9)*8,0,1,1)</f>
        <v xml:space="preserve"> </v>
      </c>
      <c r="R291" s="57" t="str">
        <f ca="1">OFFSET($Z$3,ROW()-StartRow-1-$AA292*PanelHeight+$AA292*WellsInPlate+(COLUMN()-9)*8,0,1,1)</f>
        <v xml:space="preserve"> </v>
      </c>
      <c r="S291" s="57" t="str">
        <f ca="1">OFFSET($Z$3,ROW()-StartRow-1-$AA292*PanelHeight+$AA292*WellsInPlate+(COLUMN()-9)*8,0,1,1)</f>
        <v xml:space="preserve"> </v>
      </c>
      <c r="T291" s="58" t="str">
        <f ca="1">IF(COUNTIF(I291:S298," ")&lt;88,"leave empty","")</f>
        <v>leave empty</v>
      </c>
      <c r="Z291" s="108" t="str">
        <f>IF(LEN(INDEX($1:$1048576,ROW(),4))&gt;0,INDEX($1:$1048576,ROW(),4)," ")</f>
        <v xml:space="preserve"> </v>
      </c>
      <c r="AA291" s="108">
        <f t="shared" si="44"/>
        <v>22</v>
      </c>
      <c r="AB291" s="108">
        <f ca="1">COUNTBLANK(OFFSET(INDEX($2:$1048576,2,4),AA291*WellsInPlate,0,WellsInPlate,1))</f>
        <v>86</v>
      </c>
      <c r="AC291" s="108">
        <f t="shared" ca="1" si="45"/>
        <v>0</v>
      </c>
      <c r="AE291" s="108" t="b">
        <f>IF(COUNTBLANK(D291)=0,A291)</f>
        <v>0</v>
      </c>
    </row>
    <row r="292" spans="1:31" ht="12.75" x14ac:dyDescent="0.2">
      <c r="A292" s="94" t="str">
        <f>IF(D292="","",CONCATENATE('Address and samples info'!$B$8," #",'Samples 96'!C292))</f>
        <v/>
      </c>
      <c r="B292" s="95" t="s">
        <v>82</v>
      </c>
      <c r="C292" s="150">
        <v>4</v>
      </c>
      <c r="D292" s="5"/>
      <c r="E292" s="98">
        <v>0.01</v>
      </c>
      <c r="F292" s="53"/>
      <c r="G292" s="59"/>
      <c r="H292" s="104" t="str">
        <f ca="1">IF(AC293=1,"B","")</f>
        <v/>
      </c>
      <c r="I292" s="57" t="str">
        <f ca="1">OFFSET($Z$3,ROW()-StartRow-1-$AA293*PanelHeight+$AA293*WellsInPlate+(COLUMN()-9)*8,0,1,1)</f>
        <v xml:space="preserve"> </v>
      </c>
      <c r="J292" s="57" t="str">
        <f ca="1">OFFSET($Z$3,ROW()-StartRow-1-$AA293*PanelHeight+$AA293*WellsInPlate+(COLUMN()-9)*8,0,1,1)</f>
        <v xml:space="preserve"> </v>
      </c>
      <c r="K292" s="57" t="str">
        <f ca="1">OFFSET($Z$3,ROW()-StartRow-1-$AA293*PanelHeight+$AA293*WellsInPlate+(COLUMN()-9)*8,0,1,1)</f>
        <v xml:space="preserve"> </v>
      </c>
      <c r="L292" s="57" t="str">
        <f ca="1">OFFSET($Z$3,ROW()-StartRow-1-$AA293*PanelHeight+$AA293*WellsInPlate+(COLUMN()-9)*8,0,1,1)</f>
        <v xml:space="preserve"> </v>
      </c>
      <c r="M292" s="57" t="str">
        <f ca="1">OFFSET($Z$3,ROW()-StartRow-1-$AA293*PanelHeight+$AA293*WellsInPlate+(COLUMN()-9)*8,0,1,1)</f>
        <v xml:space="preserve"> </v>
      </c>
      <c r="N292" s="57" t="str">
        <f ca="1">OFFSET($Z$3,ROW()-StartRow-1-$AA293*PanelHeight+$AA293*WellsInPlate+(COLUMN()-9)*8,0,1,1)</f>
        <v xml:space="preserve"> </v>
      </c>
      <c r="O292" s="57" t="str">
        <f ca="1">OFFSET($Z$3,ROW()-StartRow-1-$AA293*PanelHeight+$AA293*WellsInPlate+(COLUMN()-9)*8,0,1,1)</f>
        <v xml:space="preserve"> </v>
      </c>
      <c r="P292" s="57" t="str">
        <f ca="1">OFFSET($Z$3,ROW()-StartRow-1-$AA293*PanelHeight+$AA293*WellsInPlate+(COLUMN()-9)*8,0,1,1)</f>
        <v xml:space="preserve"> </v>
      </c>
      <c r="Q292" s="57" t="str">
        <f ca="1">OFFSET($Z$3,ROW()-StartRow-1-$AA293*PanelHeight+$AA293*WellsInPlate+(COLUMN()-9)*8,0,1,1)</f>
        <v xml:space="preserve"> </v>
      </c>
      <c r="R292" s="57" t="str">
        <f ca="1">OFFSET($Z$3,ROW()-StartRow-1-$AA293*PanelHeight+$AA293*WellsInPlate+(COLUMN()-9)*8,0,1,1)</f>
        <v xml:space="preserve"> </v>
      </c>
      <c r="S292" s="57" t="str">
        <f ca="1">OFFSET($Z$3,ROW()-StartRow-1-$AA293*PanelHeight+$AA293*WellsInPlate+(COLUMN()-9)*8,0,1,1)</f>
        <v xml:space="preserve"> </v>
      </c>
      <c r="T292" s="57" t="str">
        <f ca="1">IF(T291="","","leave empty")</f>
        <v>leave empty</v>
      </c>
      <c r="Z292" s="108" t="str">
        <f>IF(LEN(INDEX($1:$1048576,ROW(),4))&gt;0,INDEX($1:$1048576,ROW(),4)," ")</f>
        <v xml:space="preserve"> </v>
      </c>
      <c r="AA292" s="108">
        <f t="shared" si="44"/>
        <v>22</v>
      </c>
      <c r="AB292" s="108">
        <f ca="1">COUNTBLANK(OFFSET(INDEX($2:$1048576,2,4),AA292*WellsInPlate,0,WellsInPlate,1))</f>
        <v>86</v>
      </c>
      <c r="AC292" s="108">
        <f t="shared" ca="1" si="45"/>
        <v>0</v>
      </c>
      <c r="AE292" s="108" t="b">
        <f>IF(COUNTBLANK(D292)=0,A292)</f>
        <v>0</v>
      </c>
    </row>
    <row r="293" spans="1:31" ht="12.75" x14ac:dyDescent="0.2">
      <c r="A293" s="94" t="str">
        <f>IF(D293="","",CONCATENATE('Address and samples info'!$B$8," #",'Samples 96'!C293))</f>
        <v/>
      </c>
      <c r="B293" s="95" t="s">
        <v>7</v>
      </c>
      <c r="C293" s="150">
        <v>4</v>
      </c>
      <c r="D293" s="5"/>
      <c r="E293" s="98">
        <v>0.01</v>
      </c>
      <c r="F293" s="53"/>
      <c r="G293" s="59"/>
      <c r="H293" s="104" t="str">
        <f ca="1">IF(AC294=1,"C","")</f>
        <v/>
      </c>
      <c r="I293" s="57" t="str">
        <f ca="1">OFFSET($Z$3,ROW()-StartRow-1-$AA294*PanelHeight+$AA294*WellsInPlate+(COLUMN()-9)*8,0,1,1)</f>
        <v xml:space="preserve"> </v>
      </c>
      <c r="J293" s="57" t="str">
        <f ca="1">OFFSET($Z$3,ROW()-StartRow-1-$AA294*PanelHeight+$AA294*WellsInPlate+(COLUMN()-9)*8,0,1,1)</f>
        <v xml:space="preserve"> </v>
      </c>
      <c r="K293" s="57" t="str">
        <f ca="1">OFFSET($Z$3,ROW()-StartRow-1-$AA294*PanelHeight+$AA294*WellsInPlate+(COLUMN()-9)*8,0,1,1)</f>
        <v xml:space="preserve"> </v>
      </c>
      <c r="L293" s="57" t="str">
        <f ca="1">OFFSET($Z$3,ROW()-StartRow-1-$AA294*PanelHeight+$AA294*WellsInPlate+(COLUMN()-9)*8,0,1,1)</f>
        <v xml:space="preserve"> </v>
      </c>
      <c r="M293" s="57" t="str">
        <f ca="1">OFFSET($Z$3,ROW()-StartRow-1-$AA294*PanelHeight+$AA294*WellsInPlate+(COLUMN()-9)*8,0,1,1)</f>
        <v xml:space="preserve"> </v>
      </c>
      <c r="N293" s="57" t="str">
        <f ca="1">OFFSET($Z$3,ROW()-StartRow-1-$AA294*PanelHeight+$AA294*WellsInPlate+(COLUMN()-9)*8,0,1,1)</f>
        <v xml:space="preserve"> </v>
      </c>
      <c r="O293" s="57" t="str">
        <f ca="1">OFFSET($Z$3,ROW()-StartRow-1-$AA294*PanelHeight+$AA294*WellsInPlate+(COLUMN()-9)*8,0,1,1)</f>
        <v xml:space="preserve"> </v>
      </c>
      <c r="P293" s="57" t="str">
        <f ca="1">OFFSET($Z$3,ROW()-StartRow-1-$AA294*PanelHeight+$AA294*WellsInPlate+(COLUMN()-9)*8,0,1,1)</f>
        <v xml:space="preserve"> </v>
      </c>
      <c r="Q293" s="57" t="str">
        <f ca="1">OFFSET($Z$3,ROW()-StartRow-1-$AA294*PanelHeight+$AA294*WellsInPlate+(COLUMN()-9)*8,0,1,1)</f>
        <v xml:space="preserve"> </v>
      </c>
      <c r="R293" s="57" t="str">
        <f ca="1">OFFSET($Z$3,ROW()-StartRow-1-$AA294*PanelHeight+$AA294*WellsInPlate+(COLUMN()-9)*8,0,1,1)</f>
        <v xml:space="preserve"> </v>
      </c>
      <c r="S293" s="57" t="str">
        <f ca="1">OFFSET($Z$3,ROW()-StartRow-1-$AA294*PanelHeight+$AA294*WellsInPlate+(COLUMN()-9)*8,0,1,1)</f>
        <v xml:space="preserve"> </v>
      </c>
      <c r="T293" s="57" t="str">
        <f t="shared" ref="T293:T298" ca="1" si="48">IF(T292="","","leave empty")</f>
        <v>leave empty</v>
      </c>
      <c r="Z293" s="108" t="str">
        <f>IF(LEN(INDEX($1:$1048576,ROW(),4))&gt;0,INDEX($1:$1048576,ROW(),4)," ")</f>
        <v xml:space="preserve"> </v>
      </c>
      <c r="AA293" s="108">
        <f t="shared" si="44"/>
        <v>22</v>
      </c>
      <c r="AB293" s="108">
        <f ca="1">COUNTBLANK(OFFSET(INDEX($2:$1048576,2,4),AA293*WellsInPlate,0,WellsInPlate,1))</f>
        <v>86</v>
      </c>
      <c r="AC293" s="108">
        <f t="shared" ca="1" si="45"/>
        <v>0</v>
      </c>
      <c r="AE293" s="108" t="b">
        <f>IF(COUNTBLANK(D293)=0,A293)</f>
        <v>0</v>
      </c>
    </row>
    <row r="294" spans="1:31" ht="12.75" x14ac:dyDescent="0.2">
      <c r="A294" s="94" t="str">
        <f>IF(D294="","",CONCATENATE('Address and samples info'!$B$8," #",'Samples 96'!C294))</f>
        <v/>
      </c>
      <c r="B294" s="95" t="s">
        <v>18</v>
      </c>
      <c r="C294" s="150">
        <v>4</v>
      </c>
      <c r="D294" s="5"/>
      <c r="E294" s="98">
        <v>0.01</v>
      </c>
      <c r="F294" s="53"/>
      <c r="G294" s="59"/>
      <c r="H294" s="104" t="str">
        <f ca="1">IF(AC295=1,"D","")</f>
        <v/>
      </c>
      <c r="I294" s="57" t="str">
        <f ca="1">OFFSET($Z$3,ROW()-StartRow-1-$AA295*PanelHeight+$AA295*WellsInPlate+(COLUMN()-9)*8,0,1,1)</f>
        <v xml:space="preserve"> </v>
      </c>
      <c r="J294" s="57" t="str">
        <f ca="1">OFFSET($Z$3,ROW()-StartRow-1-$AA295*PanelHeight+$AA295*WellsInPlate+(COLUMN()-9)*8,0,1,1)</f>
        <v xml:space="preserve"> </v>
      </c>
      <c r="K294" s="57" t="str">
        <f ca="1">OFFSET($Z$3,ROW()-StartRow-1-$AA295*PanelHeight+$AA295*WellsInPlate+(COLUMN()-9)*8,0,1,1)</f>
        <v xml:space="preserve"> </v>
      </c>
      <c r="L294" s="57" t="str">
        <f ca="1">OFFSET($Z$3,ROW()-StartRow-1-$AA295*PanelHeight+$AA295*WellsInPlate+(COLUMN()-9)*8,0,1,1)</f>
        <v xml:space="preserve"> </v>
      </c>
      <c r="M294" s="57" t="str">
        <f ca="1">OFFSET($Z$3,ROW()-StartRow-1-$AA295*PanelHeight+$AA295*WellsInPlate+(COLUMN()-9)*8,0,1,1)</f>
        <v xml:space="preserve"> </v>
      </c>
      <c r="N294" s="57" t="str">
        <f ca="1">OFFSET($Z$3,ROW()-StartRow-1-$AA295*PanelHeight+$AA295*WellsInPlate+(COLUMN()-9)*8,0,1,1)</f>
        <v xml:space="preserve"> </v>
      </c>
      <c r="O294" s="57" t="str">
        <f ca="1">OFFSET($Z$3,ROW()-StartRow-1-$AA295*PanelHeight+$AA295*WellsInPlate+(COLUMN()-9)*8,0,1,1)</f>
        <v xml:space="preserve"> </v>
      </c>
      <c r="P294" s="57" t="str">
        <f ca="1">OFFSET($Z$3,ROW()-StartRow-1-$AA295*PanelHeight+$AA295*WellsInPlate+(COLUMN()-9)*8,0,1,1)</f>
        <v xml:space="preserve"> </v>
      </c>
      <c r="Q294" s="57" t="str">
        <f ca="1">OFFSET($Z$3,ROW()-StartRow-1-$AA295*PanelHeight+$AA295*WellsInPlate+(COLUMN()-9)*8,0,1,1)</f>
        <v xml:space="preserve"> </v>
      </c>
      <c r="R294" s="57" t="str">
        <f ca="1">OFFSET($Z$3,ROW()-StartRow-1-$AA295*PanelHeight+$AA295*WellsInPlate+(COLUMN()-9)*8,0,1,1)</f>
        <v xml:space="preserve"> </v>
      </c>
      <c r="S294" s="57" t="str">
        <f ca="1">OFFSET($Z$3,ROW()-StartRow-1-$AA295*PanelHeight+$AA295*WellsInPlate+(COLUMN()-9)*8,0,1,1)</f>
        <v xml:space="preserve"> </v>
      </c>
      <c r="T294" s="57" t="str">
        <f t="shared" ca="1" si="48"/>
        <v>leave empty</v>
      </c>
      <c r="Z294" s="108" t="str">
        <f>IF(LEN(INDEX($1:$1048576,ROW(),4))&gt;0,INDEX($1:$1048576,ROW(),4)," ")</f>
        <v xml:space="preserve"> </v>
      </c>
      <c r="AA294" s="108">
        <f t="shared" ref="AA294:AA324" si="49">CEILING((ROW()-StartRow+1)/PanelHeight,1)-1</f>
        <v>22</v>
      </c>
      <c r="AB294" s="108">
        <f ca="1">COUNTBLANK(OFFSET(INDEX($2:$1048576,2,4),AA294*WellsInPlate,0,WellsInPlate,1))</f>
        <v>86</v>
      </c>
      <c r="AC294" s="108">
        <f t="shared" ref="AC294:AC324" ca="1" si="50">IF(AB294=WellsInPlate,0,1)</f>
        <v>0</v>
      </c>
      <c r="AE294" s="108" t="b">
        <f>IF(COUNTBLANK(D294)=0,A294)</f>
        <v>0</v>
      </c>
    </row>
    <row r="295" spans="1:31" ht="12.75" x14ac:dyDescent="0.2">
      <c r="A295" s="94" t="str">
        <f>IF(D295="","",CONCATENATE('Address and samples info'!$B$8," #",'Samples 96'!C295))</f>
        <v/>
      </c>
      <c r="B295" s="95" t="s">
        <v>29</v>
      </c>
      <c r="C295" s="150">
        <v>4</v>
      </c>
      <c r="D295" s="5"/>
      <c r="E295" s="98">
        <v>0.01</v>
      </c>
      <c r="F295" s="53"/>
      <c r="G295" s="59"/>
      <c r="H295" s="104" t="str">
        <f ca="1">IF(AC296=1,"E","")</f>
        <v/>
      </c>
      <c r="I295" s="57" t="str">
        <f ca="1">OFFSET($Z$3,ROW()-StartRow-1-$AA296*PanelHeight+$AA296*WellsInPlate+(COLUMN()-9)*8,0,1,1)</f>
        <v xml:space="preserve"> </v>
      </c>
      <c r="J295" s="57" t="str">
        <f ca="1">OFFSET($Z$3,ROW()-StartRow-1-$AA296*PanelHeight+$AA296*WellsInPlate+(COLUMN()-9)*8,0,1,1)</f>
        <v xml:space="preserve"> </v>
      </c>
      <c r="K295" s="57" t="str">
        <f ca="1">OFFSET($Z$3,ROW()-StartRow-1-$AA296*PanelHeight+$AA296*WellsInPlate+(COLUMN()-9)*8,0,1,1)</f>
        <v xml:space="preserve"> </v>
      </c>
      <c r="L295" s="57" t="str">
        <f ca="1">OFFSET($Z$3,ROW()-StartRow-1-$AA296*PanelHeight+$AA296*WellsInPlate+(COLUMN()-9)*8,0,1,1)</f>
        <v xml:space="preserve"> </v>
      </c>
      <c r="M295" s="57" t="str">
        <f ca="1">OFFSET($Z$3,ROW()-StartRow-1-$AA296*PanelHeight+$AA296*WellsInPlate+(COLUMN()-9)*8,0,1,1)</f>
        <v xml:space="preserve"> </v>
      </c>
      <c r="N295" s="57" t="str">
        <f ca="1">OFFSET($Z$3,ROW()-StartRow-1-$AA296*PanelHeight+$AA296*WellsInPlate+(COLUMN()-9)*8,0,1,1)</f>
        <v xml:space="preserve"> </v>
      </c>
      <c r="O295" s="57" t="str">
        <f ca="1">OFFSET($Z$3,ROW()-StartRow-1-$AA296*PanelHeight+$AA296*WellsInPlate+(COLUMN()-9)*8,0,1,1)</f>
        <v xml:space="preserve"> </v>
      </c>
      <c r="P295" s="57" t="str">
        <f ca="1">OFFSET($Z$3,ROW()-StartRow-1-$AA296*PanelHeight+$AA296*WellsInPlate+(COLUMN()-9)*8,0,1,1)</f>
        <v xml:space="preserve"> </v>
      </c>
      <c r="Q295" s="57" t="str">
        <f ca="1">OFFSET($Z$3,ROW()-StartRow-1-$AA296*PanelHeight+$AA296*WellsInPlate+(COLUMN()-9)*8,0,1,1)</f>
        <v xml:space="preserve"> </v>
      </c>
      <c r="R295" s="57" t="str">
        <f ca="1">OFFSET($Z$3,ROW()-StartRow-1-$AA296*PanelHeight+$AA296*WellsInPlate+(COLUMN()-9)*8,0,1,1)</f>
        <v xml:space="preserve"> </v>
      </c>
      <c r="S295" s="57" t="str">
        <f ca="1">OFFSET($Z$3,ROW()-StartRow-1-$AA296*PanelHeight+$AA296*WellsInPlate+(COLUMN()-9)*8,0,1,1)</f>
        <v xml:space="preserve"> </v>
      </c>
      <c r="T295" s="57" t="str">
        <f t="shared" ca="1" si="48"/>
        <v>leave empty</v>
      </c>
      <c r="Z295" s="108" t="str">
        <f>IF(LEN(INDEX($1:$1048576,ROW(),4))&gt;0,INDEX($1:$1048576,ROW(),4)," ")</f>
        <v xml:space="preserve"> </v>
      </c>
      <c r="AA295" s="108">
        <f t="shared" si="49"/>
        <v>22</v>
      </c>
      <c r="AB295" s="108">
        <f ca="1">COUNTBLANK(OFFSET(INDEX($2:$1048576,2,4),AA295*WellsInPlate,0,WellsInPlate,1))</f>
        <v>86</v>
      </c>
      <c r="AC295" s="108">
        <f t="shared" ca="1" si="50"/>
        <v>0</v>
      </c>
      <c r="AE295" s="108" t="b">
        <f>IF(COUNTBLANK(D295)=0,A295)</f>
        <v>0</v>
      </c>
    </row>
    <row r="296" spans="1:31" ht="12.75" x14ac:dyDescent="0.2">
      <c r="A296" s="94" t="str">
        <f>IF(D296="","",CONCATENATE('Address and samples info'!$B$8," #",'Samples 96'!C296))</f>
        <v/>
      </c>
      <c r="B296" s="95" t="s">
        <v>40</v>
      </c>
      <c r="C296" s="150">
        <v>4</v>
      </c>
      <c r="D296" s="5"/>
      <c r="E296" s="98">
        <v>0.01</v>
      </c>
      <c r="F296" s="53"/>
      <c r="G296" s="59"/>
      <c r="H296" s="104" t="str">
        <f ca="1">IF(AC297=1,"F","")</f>
        <v/>
      </c>
      <c r="I296" s="57" t="str">
        <f ca="1">OFFSET($Z$3,ROW()-StartRow-1-$AA297*PanelHeight+$AA297*WellsInPlate+(COLUMN()-9)*8,0,1,1)</f>
        <v xml:space="preserve"> </v>
      </c>
      <c r="J296" s="57" t="str">
        <f ca="1">OFFSET($Z$3,ROW()-StartRow-1-$AA297*PanelHeight+$AA297*WellsInPlate+(COLUMN()-9)*8,0,1,1)</f>
        <v xml:space="preserve"> </v>
      </c>
      <c r="K296" s="57" t="str">
        <f ca="1">OFFSET($Z$3,ROW()-StartRow-1-$AA297*PanelHeight+$AA297*WellsInPlate+(COLUMN()-9)*8,0,1,1)</f>
        <v xml:space="preserve"> </v>
      </c>
      <c r="L296" s="57" t="str">
        <f ca="1">OFFSET($Z$3,ROW()-StartRow-1-$AA297*PanelHeight+$AA297*WellsInPlate+(COLUMN()-9)*8,0,1,1)</f>
        <v xml:space="preserve"> </v>
      </c>
      <c r="M296" s="57" t="str">
        <f ca="1">OFFSET($Z$3,ROW()-StartRow-1-$AA297*PanelHeight+$AA297*WellsInPlate+(COLUMN()-9)*8,0,1,1)</f>
        <v xml:space="preserve"> </v>
      </c>
      <c r="N296" s="57" t="str">
        <f ca="1">OFFSET($Z$3,ROW()-StartRow-1-$AA297*PanelHeight+$AA297*WellsInPlate+(COLUMN()-9)*8,0,1,1)</f>
        <v xml:space="preserve"> </v>
      </c>
      <c r="O296" s="57" t="str">
        <f ca="1">OFFSET($Z$3,ROW()-StartRow-1-$AA297*PanelHeight+$AA297*WellsInPlate+(COLUMN()-9)*8,0,1,1)</f>
        <v xml:space="preserve"> </v>
      </c>
      <c r="P296" s="57" t="str">
        <f ca="1">OFFSET($Z$3,ROW()-StartRow-1-$AA297*PanelHeight+$AA297*WellsInPlate+(COLUMN()-9)*8,0,1,1)</f>
        <v xml:space="preserve"> </v>
      </c>
      <c r="Q296" s="57" t="str">
        <f ca="1">OFFSET($Z$3,ROW()-StartRow-1-$AA297*PanelHeight+$AA297*WellsInPlate+(COLUMN()-9)*8,0,1,1)</f>
        <v xml:space="preserve"> </v>
      </c>
      <c r="R296" s="57" t="str">
        <f ca="1">OFFSET($Z$3,ROW()-StartRow-1-$AA297*PanelHeight+$AA297*WellsInPlate+(COLUMN()-9)*8,0,1,1)</f>
        <v xml:space="preserve"> </v>
      </c>
      <c r="S296" s="57" t="str">
        <f ca="1">OFFSET($Z$3,ROW()-StartRow-1-$AA297*PanelHeight+$AA297*WellsInPlate+(COLUMN()-9)*8,0,1,1)</f>
        <v xml:space="preserve"> </v>
      </c>
      <c r="T296" s="57" t="str">
        <f t="shared" ca="1" si="48"/>
        <v>leave empty</v>
      </c>
      <c r="Z296" s="108" t="str">
        <f>IF(LEN(INDEX($1:$1048576,ROW(),4))&gt;0,INDEX($1:$1048576,ROW(),4)," ")</f>
        <v xml:space="preserve"> </v>
      </c>
      <c r="AA296" s="108">
        <f t="shared" si="49"/>
        <v>22</v>
      </c>
      <c r="AB296" s="108">
        <f ca="1">COUNTBLANK(OFFSET(INDEX($2:$1048576,2,4),AA296*WellsInPlate,0,WellsInPlate,1))</f>
        <v>86</v>
      </c>
      <c r="AC296" s="108">
        <f t="shared" ca="1" si="50"/>
        <v>0</v>
      </c>
      <c r="AE296" s="108" t="b">
        <f>IF(COUNTBLANK(D296)=0,A296)</f>
        <v>0</v>
      </c>
    </row>
    <row r="297" spans="1:31" ht="12.75" x14ac:dyDescent="0.2">
      <c r="A297" s="94" t="str">
        <f>IF(D297="","",CONCATENATE('Address and samples info'!$B$8," #",'Samples 96'!C297))</f>
        <v/>
      </c>
      <c r="B297" s="95" t="s">
        <v>51</v>
      </c>
      <c r="C297" s="150">
        <v>4</v>
      </c>
      <c r="D297" s="5"/>
      <c r="E297" s="98">
        <v>0.01</v>
      </c>
      <c r="F297" s="53"/>
      <c r="G297" s="59"/>
      <c r="H297" s="104" t="str">
        <f ca="1">IF(AC298=1,"G","")</f>
        <v/>
      </c>
      <c r="I297" s="57" t="str">
        <f ca="1">OFFSET($Z$3,ROW()-StartRow-1-$AA298*PanelHeight+$AA298*WellsInPlate+(COLUMN()-9)*8,0,1,1)</f>
        <v xml:space="preserve"> </v>
      </c>
      <c r="J297" s="57" t="str">
        <f ca="1">OFFSET($Z$3,ROW()-StartRow-1-$AA298*PanelHeight+$AA298*WellsInPlate+(COLUMN()-9)*8,0,1,1)</f>
        <v xml:space="preserve"> </v>
      </c>
      <c r="K297" s="57" t="str">
        <f ca="1">OFFSET($Z$3,ROW()-StartRow-1-$AA298*PanelHeight+$AA298*WellsInPlate+(COLUMN()-9)*8,0,1,1)</f>
        <v xml:space="preserve"> </v>
      </c>
      <c r="L297" s="57" t="str">
        <f ca="1">OFFSET($Z$3,ROW()-StartRow-1-$AA298*PanelHeight+$AA298*WellsInPlate+(COLUMN()-9)*8,0,1,1)</f>
        <v xml:space="preserve"> </v>
      </c>
      <c r="M297" s="57" t="str">
        <f ca="1">OFFSET($Z$3,ROW()-StartRow-1-$AA298*PanelHeight+$AA298*WellsInPlate+(COLUMN()-9)*8,0,1,1)</f>
        <v xml:space="preserve"> </v>
      </c>
      <c r="N297" s="57" t="str">
        <f ca="1">OFFSET($Z$3,ROW()-StartRow-1-$AA298*PanelHeight+$AA298*WellsInPlate+(COLUMN()-9)*8,0,1,1)</f>
        <v xml:space="preserve"> </v>
      </c>
      <c r="O297" s="57" t="str">
        <f ca="1">OFFSET($Z$3,ROW()-StartRow-1-$AA298*PanelHeight+$AA298*WellsInPlate+(COLUMN()-9)*8,0,1,1)</f>
        <v xml:space="preserve"> </v>
      </c>
      <c r="P297" s="57" t="str">
        <f ca="1">OFFSET($Z$3,ROW()-StartRow-1-$AA298*PanelHeight+$AA298*WellsInPlate+(COLUMN()-9)*8,0,1,1)</f>
        <v xml:space="preserve"> </v>
      </c>
      <c r="Q297" s="57" t="str">
        <f ca="1">OFFSET($Z$3,ROW()-StartRow-1-$AA298*PanelHeight+$AA298*WellsInPlate+(COLUMN()-9)*8,0,1,1)</f>
        <v xml:space="preserve"> </v>
      </c>
      <c r="R297" s="57" t="str">
        <f ca="1">OFFSET($Z$3,ROW()-StartRow-1-$AA298*PanelHeight+$AA298*WellsInPlate+(COLUMN()-9)*8,0,1,1)</f>
        <v xml:space="preserve"> </v>
      </c>
      <c r="S297" s="57" t="str">
        <f ca="1">IF(S296="","","leave empty")</f>
        <v>leave empty</v>
      </c>
      <c r="T297" s="57" t="str">
        <f t="shared" ca="1" si="48"/>
        <v>leave empty</v>
      </c>
      <c r="Z297" s="108" t="str">
        <f>IF(LEN(INDEX($1:$1048576,ROW(),4))&gt;0,INDEX($1:$1048576,ROW(),4)," ")</f>
        <v xml:space="preserve"> </v>
      </c>
      <c r="AA297" s="108">
        <f t="shared" si="49"/>
        <v>22</v>
      </c>
      <c r="AB297" s="108">
        <f ca="1">COUNTBLANK(OFFSET(INDEX($2:$1048576,2,4),AA297*WellsInPlate,0,WellsInPlate,1))</f>
        <v>86</v>
      </c>
      <c r="AC297" s="108">
        <f t="shared" ca="1" si="50"/>
        <v>0</v>
      </c>
      <c r="AE297" s="108" t="b">
        <f>IF(COUNTBLANK(D297)=0,A297)</f>
        <v>0</v>
      </c>
    </row>
    <row r="298" spans="1:31" ht="12.75" x14ac:dyDescent="0.2">
      <c r="A298" s="94" t="str">
        <f>IF(D298="","",CONCATENATE('Address and samples info'!$B$8," #",'Samples 96'!C298))</f>
        <v/>
      </c>
      <c r="B298" s="95" t="s">
        <v>62</v>
      </c>
      <c r="C298" s="150">
        <v>4</v>
      </c>
      <c r="D298" s="5"/>
      <c r="E298" s="98">
        <v>0.01</v>
      </c>
      <c r="F298" s="53"/>
      <c r="G298" s="59"/>
      <c r="H298" s="104" t="str">
        <f ca="1">IF(AC299=1,"H","")</f>
        <v/>
      </c>
      <c r="I298" s="57" t="str">
        <f ca="1">OFFSET($Z$3,ROW()-StartRow-1-$AA299*PanelHeight+$AA299*WellsInPlate+(COLUMN()-9)*8,0,1,1)</f>
        <v xml:space="preserve"> </v>
      </c>
      <c r="J298" s="57" t="str">
        <f ca="1">OFFSET($Z$3,ROW()-StartRow-1-$AA299*PanelHeight+$AA299*WellsInPlate+(COLUMN()-9)*8,0,1,1)</f>
        <v xml:space="preserve"> </v>
      </c>
      <c r="K298" s="57" t="str">
        <f ca="1">OFFSET($Z$3,ROW()-StartRow-1-$AA299*PanelHeight+$AA299*WellsInPlate+(COLUMN()-9)*8,0,1,1)</f>
        <v xml:space="preserve"> </v>
      </c>
      <c r="L298" s="57" t="str">
        <f ca="1">OFFSET($Z$3,ROW()-StartRow-1-$AA299*PanelHeight+$AA299*WellsInPlate+(COLUMN()-9)*8,0,1,1)</f>
        <v xml:space="preserve"> </v>
      </c>
      <c r="M298" s="57" t="str">
        <f ca="1">OFFSET($Z$3,ROW()-StartRow-1-$AA299*PanelHeight+$AA299*WellsInPlate+(COLUMN()-9)*8,0,1,1)</f>
        <v xml:space="preserve"> </v>
      </c>
      <c r="N298" s="57" t="str">
        <f ca="1">OFFSET($Z$3,ROW()-StartRow-1-$AA299*PanelHeight+$AA299*WellsInPlate+(COLUMN()-9)*8,0,1,1)</f>
        <v xml:space="preserve"> </v>
      </c>
      <c r="O298" s="57" t="str">
        <f ca="1">OFFSET($Z$3,ROW()-StartRow-1-$AA299*PanelHeight+$AA299*WellsInPlate+(COLUMN()-9)*8,0,1,1)</f>
        <v xml:space="preserve"> </v>
      </c>
      <c r="P298" s="57" t="str">
        <f ca="1">OFFSET($Z$3,ROW()-StartRow-1-$AA299*PanelHeight+$AA299*WellsInPlate+(COLUMN()-9)*8,0,1,1)</f>
        <v xml:space="preserve"> </v>
      </c>
      <c r="Q298" s="57" t="str">
        <f ca="1">OFFSET($Z$3,ROW()-StartRow-1-$AA299*PanelHeight+$AA299*WellsInPlate+(COLUMN()-9)*8,0,1,1)</f>
        <v xml:space="preserve"> </v>
      </c>
      <c r="R298" s="57" t="str">
        <f ca="1">OFFSET($Z$3,ROW()-StartRow-1-$AA299*PanelHeight+$AA299*WellsInPlate+(COLUMN()-9)*8,0,1,1)</f>
        <v xml:space="preserve"> </v>
      </c>
      <c r="S298" s="57" t="str">
        <f ca="1">IF(S297="","","leave empty")</f>
        <v>leave empty</v>
      </c>
      <c r="T298" s="57" t="str">
        <f t="shared" ca="1" si="48"/>
        <v>leave empty</v>
      </c>
      <c r="Z298" s="108" t="str">
        <f>IF(LEN(INDEX($1:$1048576,ROW(),4))&gt;0,INDEX($1:$1048576,ROW(),4)," ")</f>
        <v xml:space="preserve"> </v>
      </c>
      <c r="AA298" s="108">
        <f t="shared" si="49"/>
        <v>22</v>
      </c>
      <c r="AB298" s="108">
        <f ca="1">COUNTBLANK(OFFSET(INDEX($2:$1048576,2,4),AA298*WellsInPlate,0,WellsInPlate,1))</f>
        <v>86</v>
      </c>
      <c r="AC298" s="108">
        <f t="shared" ca="1" si="50"/>
        <v>0</v>
      </c>
      <c r="AE298" s="108" t="b">
        <f>IF(COUNTBLANK(D298)=0,A298)</f>
        <v>0</v>
      </c>
    </row>
    <row r="299" spans="1:31" ht="12.75" x14ac:dyDescent="0.2">
      <c r="A299" s="94" t="str">
        <f>IF(D299="","",CONCATENATE('Address and samples info'!$B$8," #",'Samples 96'!C299))</f>
        <v/>
      </c>
      <c r="B299" s="95" t="s">
        <v>73</v>
      </c>
      <c r="C299" s="150">
        <v>4</v>
      </c>
      <c r="D299" s="5"/>
      <c r="E299" s="98">
        <v>0.01</v>
      </c>
      <c r="F299" s="53"/>
      <c r="G299" s="59"/>
      <c r="Z299" s="108" t="str">
        <f>IF(LEN(INDEX($1:$1048576,ROW(),4))&gt;0,INDEX($1:$1048576,ROW(),4)," ")</f>
        <v xml:space="preserve"> </v>
      </c>
      <c r="AA299" s="108">
        <f t="shared" si="49"/>
        <v>22</v>
      </c>
      <c r="AB299" s="108">
        <f ca="1">COUNTBLANK(OFFSET(INDEX($2:$1048576,2,4),AA299*WellsInPlate,0,WellsInPlate,1))</f>
        <v>86</v>
      </c>
      <c r="AC299" s="108">
        <f t="shared" ca="1" si="50"/>
        <v>0</v>
      </c>
      <c r="AE299" s="108" t="b">
        <f>IF(COUNTBLANK(D299)=0,A299)</f>
        <v>0</v>
      </c>
    </row>
    <row r="300" spans="1:31" ht="12.75" x14ac:dyDescent="0.2">
      <c r="A300" s="94" t="str">
        <f>IF(D300="","",CONCATENATE('Address and samples info'!$B$8," #",'Samples 96'!C300))</f>
        <v/>
      </c>
      <c r="B300" s="95" t="s">
        <v>83</v>
      </c>
      <c r="C300" s="150">
        <v>4</v>
      </c>
      <c r="D300" s="5"/>
      <c r="E300" s="98">
        <v>0.01</v>
      </c>
      <c r="F300" s="53"/>
      <c r="G300" s="59"/>
      <c r="Z300" s="108" t="str">
        <f>IF(LEN(INDEX($1:$1048576,ROW(),4))&gt;0,INDEX($1:$1048576,ROW(),4)," ")</f>
        <v xml:space="preserve"> </v>
      </c>
      <c r="AA300" s="108">
        <f t="shared" si="49"/>
        <v>22</v>
      </c>
      <c r="AB300" s="108">
        <f ca="1">COUNTBLANK(OFFSET(INDEX($2:$1048576,2,4),AA300*WellsInPlate,0,WellsInPlate,1))</f>
        <v>86</v>
      </c>
      <c r="AC300" s="108">
        <f t="shared" ca="1" si="50"/>
        <v>0</v>
      </c>
      <c r="AE300" s="108" t="b">
        <f>IF(COUNTBLANK(D300)=0,A300)</f>
        <v>0</v>
      </c>
    </row>
    <row r="301" spans="1:31" ht="12.75" x14ac:dyDescent="0.2">
      <c r="A301" s="94" t="str">
        <f>IF(D301="","",CONCATENATE('Address and samples info'!$B$8," #",'Samples 96'!C301))</f>
        <v/>
      </c>
      <c r="B301" s="95" t="s">
        <v>8</v>
      </c>
      <c r="C301" s="150">
        <v>4</v>
      </c>
      <c r="D301" s="5"/>
      <c r="E301" s="98">
        <v>0.01</v>
      </c>
      <c r="F301" s="53"/>
      <c r="G301" s="59"/>
      <c r="Z301" s="108" t="str">
        <f>IF(LEN(INDEX($1:$1048576,ROW(),4))&gt;0,INDEX($1:$1048576,ROW(),4)," ")</f>
        <v xml:space="preserve"> </v>
      </c>
      <c r="AA301" s="108">
        <f t="shared" si="49"/>
        <v>22</v>
      </c>
      <c r="AB301" s="108">
        <f ca="1">COUNTBLANK(OFFSET(INDEX($2:$1048576,2,4),AA301*WellsInPlate,0,WellsInPlate,1))</f>
        <v>86</v>
      </c>
      <c r="AC301" s="108">
        <f t="shared" ca="1" si="50"/>
        <v>0</v>
      </c>
      <c r="AE301" s="108" t="b">
        <f>IF(COUNTBLANK(D301)=0,A301)</f>
        <v>0</v>
      </c>
    </row>
    <row r="302" spans="1:31" ht="12.75" x14ac:dyDescent="0.2">
      <c r="A302" s="94" t="str">
        <f>IF(D302="","",CONCATENATE('Address and samples info'!$B$8," #",'Samples 96'!C302))</f>
        <v/>
      </c>
      <c r="B302" s="95" t="s">
        <v>19</v>
      </c>
      <c r="C302" s="150">
        <v>4</v>
      </c>
      <c r="D302" s="5"/>
      <c r="E302" s="98">
        <v>0.01</v>
      </c>
      <c r="F302" s="53"/>
      <c r="G302" s="59"/>
      <c r="I302" s="55" t="str">
        <f ca="1">IF(AC304=1,"Plate "&amp;TEXT(AA304+1,"0"),"")</f>
        <v/>
      </c>
      <c r="Z302" s="108" t="str">
        <f>IF(LEN(INDEX($1:$1048576,ROW(),4))&gt;0,INDEX($1:$1048576,ROW(),4)," ")</f>
        <v xml:space="preserve"> </v>
      </c>
      <c r="AA302" s="108">
        <f t="shared" si="49"/>
        <v>22</v>
      </c>
      <c r="AB302" s="108">
        <f ca="1">COUNTBLANK(OFFSET(INDEX($2:$1048576,2,4),AA302*WellsInPlate,0,WellsInPlate,1))</f>
        <v>86</v>
      </c>
      <c r="AC302" s="108">
        <f t="shared" ca="1" si="50"/>
        <v>0</v>
      </c>
      <c r="AE302" s="108" t="b">
        <f>IF(COUNTBLANK(D302)=0,A302)</f>
        <v>0</v>
      </c>
    </row>
    <row r="303" spans="1:31" ht="12.75" x14ac:dyDescent="0.2">
      <c r="A303" s="94" t="str">
        <f>IF(D303="","",CONCATENATE('Address and samples info'!$B$8," #",'Samples 96'!C303))</f>
        <v/>
      </c>
      <c r="B303" s="95" t="s">
        <v>30</v>
      </c>
      <c r="C303" s="150">
        <v>4</v>
      </c>
      <c r="D303" s="5"/>
      <c r="E303" s="98">
        <v>0.01</v>
      </c>
      <c r="F303" s="53"/>
      <c r="G303" s="59"/>
      <c r="H303" s="106"/>
      <c r="I303" s="56" t="str">
        <f ca="1">IF($AC304=1,"1","")</f>
        <v/>
      </c>
      <c r="J303" s="56" t="str">
        <f ca="1">IF($AC304=1,"2","")</f>
        <v/>
      </c>
      <c r="K303" s="56" t="str">
        <f ca="1">IF($AC304=1,"3","")</f>
        <v/>
      </c>
      <c r="L303" s="56" t="str">
        <f ca="1">IF($AC304=1,"4","")</f>
        <v/>
      </c>
      <c r="M303" s="56" t="str">
        <f ca="1">IF($AC304=1,"5","")</f>
        <v/>
      </c>
      <c r="N303" s="56" t="str">
        <f ca="1">IF($AC304=1,"6","")</f>
        <v/>
      </c>
      <c r="O303" s="56" t="str">
        <f ca="1">IF($AC304=1,"7","")</f>
        <v/>
      </c>
      <c r="P303" s="56" t="str">
        <f ca="1">IF($AC304=1,"8","")</f>
        <v/>
      </c>
      <c r="Q303" s="56" t="str">
        <f ca="1">IF($AC304=1,"9","")</f>
        <v/>
      </c>
      <c r="R303" s="56" t="str">
        <f ca="1">IF($AC304=1,"10","")</f>
        <v/>
      </c>
      <c r="S303" s="56" t="str">
        <f ca="1">IF($AC304=1,"11","")</f>
        <v/>
      </c>
      <c r="T303" s="56" t="str">
        <f ca="1">IF($AC304=1,"12","")</f>
        <v/>
      </c>
      <c r="Z303" s="108" t="str">
        <f>IF(LEN(INDEX($1:$1048576,ROW(),4))&gt;0,INDEX($1:$1048576,ROW(),4)," ")</f>
        <v xml:space="preserve"> </v>
      </c>
      <c r="AA303" s="108">
        <f t="shared" si="49"/>
        <v>23</v>
      </c>
      <c r="AB303" s="108">
        <f ca="1">COUNTBLANK(OFFSET(INDEX($2:$1048576,2,4),AA303*WellsInPlate,0,WellsInPlate,1))</f>
        <v>86</v>
      </c>
      <c r="AC303" s="108">
        <f t="shared" ca="1" si="50"/>
        <v>0</v>
      </c>
      <c r="AE303" s="108" t="b">
        <f>IF(COUNTBLANK(D303)=0,A303)</f>
        <v>0</v>
      </c>
    </row>
    <row r="304" spans="1:31" ht="12.75" x14ac:dyDescent="0.2">
      <c r="A304" s="94" t="str">
        <f>IF(D304="","",CONCATENATE('Address and samples info'!$B$8," #",'Samples 96'!C304))</f>
        <v/>
      </c>
      <c r="B304" s="95" t="s">
        <v>41</v>
      </c>
      <c r="C304" s="150">
        <v>4</v>
      </c>
      <c r="D304" s="5"/>
      <c r="E304" s="98">
        <v>0.01</v>
      </c>
      <c r="F304" s="53"/>
      <c r="G304" s="59"/>
      <c r="H304" s="104" t="str">
        <f ca="1">IF(AC305=1,"A","")</f>
        <v/>
      </c>
      <c r="I304" s="57" t="str">
        <f ca="1">OFFSET($Z$3,ROW()-StartRow-1-$AA305*PanelHeight+$AA305*WellsInPlate+(COLUMN()-9)*8,0,1,1)</f>
        <v xml:space="preserve"> </v>
      </c>
      <c r="J304" s="57" t="str">
        <f ca="1">OFFSET($Z$3,ROW()-StartRow-1-$AA305*PanelHeight+$AA305*WellsInPlate+(COLUMN()-9)*8,0,1,1)</f>
        <v xml:space="preserve"> </v>
      </c>
      <c r="K304" s="57" t="str">
        <f ca="1">OFFSET($Z$3,ROW()-StartRow-1-$AA305*PanelHeight+$AA305*WellsInPlate+(COLUMN()-9)*8,0,1,1)</f>
        <v xml:space="preserve"> </v>
      </c>
      <c r="L304" s="57" t="str">
        <f ca="1">OFFSET($Z$3,ROW()-StartRow-1-$AA305*PanelHeight+$AA305*WellsInPlate+(COLUMN()-9)*8,0,1,1)</f>
        <v xml:space="preserve"> </v>
      </c>
      <c r="M304" s="57" t="str">
        <f ca="1">OFFSET($Z$3,ROW()-StartRow-1-$AA305*PanelHeight+$AA305*WellsInPlate+(COLUMN()-9)*8,0,1,1)</f>
        <v xml:space="preserve"> </v>
      </c>
      <c r="N304" s="57" t="str">
        <f ca="1">OFFSET($Z$3,ROW()-StartRow-1-$AA305*PanelHeight+$AA305*WellsInPlate+(COLUMN()-9)*8,0,1,1)</f>
        <v xml:space="preserve"> </v>
      </c>
      <c r="O304" s="57" t="str">
        <f ca="1">OFFSET($Z$3,ROW()-StartRow-1-$AA305*PanelHeight+$AA305*WellsInPlate+(COLUMN()-9)*8,0,1,1)</f>
        <v xml:space="preserve"> </v>
      </c>
      <c r="P304" s="57" t="str">
        <f ca="1">OFFSET($Z$3,ROW()-StartRow-1-$AA305*PanelHeight+$AA305*WellsInPlate+(COLUMN()-9)*8,0,1,1)</f>
        <v xml:space="preserve"> </v>
      </c>
      <c r="Q304" s="57" t="str">
        <f ca="1">OFFSET($Z$3,ROW()-StartRow-1-$AA305*PanelHeight+$AA305*WellsInPlate+(COLUMN()-9)*8,0,1,1)</f>
        <v xml:space="preserve"> </v>
      </c>
      <c r="R304" s="57" t="str">
        <f ca="1">OFFSET($Z$3,ROW()-StartRow-1-$AA305*PanelHeight+$AA305*WellsInPlate+(COLUMN()-9)*8,0,1,1)</f>
        <v xml:space="preserve"> </v>
      </c>
      <c r="S304" s="57" t="str">
        <f ca="1">OFFSET($Z$3,ROW()-StartRow-1-$AA305*PanelHeight+$AA305*WellsInPlate+(COLUMN()-9)*8,0,1,1)</f>
        <v xml:space="preserve"> </v>
      </c>
      <c r="T304" s="58" t="str">
        <f ca="1">IF(COUNTIF(I304:S311," ")&lt;88,"leave empty","")</f>
        <v>leave empty</v>
      </c>
      <c r="Z304" s="108" t="str">
        <f>IF(LEN(INDEX($1:$1048576,ROW(),4))&gt;0,INDEX($1:$1048576,ROW(),4)," ")</f>
        <v xml:space="preserve"> </v>
      </c>
      <c r="AA304" s="108">
        <f t="shared" si="49"/>
        <v>23</v>
      </c>
      <c r="AB304" s="108">
        <f ca="1">COUNTBLANK(OFFSET(INDEX($2:$1048576,2,4),AA304*WellsInPlate,0,WellsInPlate,1))</f>
        <v>86</v>
      </c>
      <c r="AC304" s="108">
        <f t="shared" ca="1" si="50"/>
        <v>0</v>
      </c>
      <c r="AE304" s="108" t="b">
        <f>IF(COUNTBLANK(D304)=0,A304)</f>
        <v>0</v>
      </c>
    </row>
    <row r="305" spans="1:31" ht="12.75" x14ac:dyDescent="0.2">
      <c r="A305" s="94" t="str">
        <f>IF(D305="","",CONCATENATE('Address and samples info'!$B$8," #",'Samples 96'!C305))</f>
        <v/>
      </c>
      <c r="B305" s="95" t="s">
        <v>52</v>
      </c>
      <c r="C305" s="150">
        <v>4</v>
      </c>
      <c r="D305" s="5"/>
      <c r="E305" s="98">
        <v>0.01</v>
      </c>
      <c r="F305" s="53"/>
      <c r="G305" s="59"/>
      <c r="H305" s="104" t="str">
        <f ca="1">IF(AC306=1,"B","")</f>
        <v/>
      </c>
      <c r="I305" s="57" t="str">
        <f ca="1">OFFSET($Z$3,ROW()-StartRow-1-$AA306*PanelHeight+$AA306*WellsInPlate+(COLUMN()-9)*8,0,1,1)</f>
        <v xml:space="preserve"> </v>
      </c>
      <c r="J305" s="57" t="str">
        <f ca="1">OFFSET($Z$3,ROW()-StartRow-1-$AA306*PanelHeight+$AA306*WellsInPlate+(COLUMN()-9)*8,0,1,1)</f>
        <v xml:space="preserve"> </v>
      </c>
      <c r="K305" s="57" t="str">
        <f ca="1">OFFSET($Z$3,ROW()-StartRow-1-$AA306*PanelHeight+$AA306*WellsInPlate+(COLUMN()-9)*8,0,1,1)</f>
        <v xml:space="preserve"> </v>
      </c>
      <c r="L305" s="57" t="str">
        <f ca="1">OFFSET($Z$3,ROW()-StartRow-1-$AA306*PanelHeight+$AA306*WellsInPlate+(COLUMN()-9)*8,0,1,1)</f>
        <v xml:space="preserve"> </v>
      </c>
      <c r="M305" s="57" t="str">
        <f ca="1">OFFSET($Z$3,ROW()-StartRow-1-$AA306*PanelHeight+$AA306*WellsInPlate+(COLUMN()-9)*8,0,1,1)</f>
        <v xml:space="preserve"> </v>
      </c>
      <c r="N305" s="57" t="str">
        <f ca="1">OFFSET($Z$3,ROW()-StartRow-1-$AA306*PanelHeight+$AA306*WellsInPlate+(COLUMN()-9)*8,0,1,1)</f>
        <v xml:space="preserve"> </v>
      </c>
      <c r="O305" s="57" t="str">
        <f ca="1">OFFSET($Z$3,ROW()-StartRow-1-$AA306*PanelHeight+$AA306*WellsInPlate+(COLUMN()-9)*8,0,1,1)</f>
        <v xml:space="preserve"> </v>
      </c>
      <c r="P305" s="57" t="str">
        <f ca="1">OFFSET($Z$3,ROW()-StartRow-1-$AA306*PanelHeight+$AA306*WellsInPlate+(COLUMN()-9)*8,0,1,1)</f>
        <v xml:space="preserve"> </v>
      </c>
      <c r="Q305" s="57" t="str">
        <f ca="1">OFFSET($Z$3,ROW()-StartRow-1-$AA306*PanelHeight+$AA306*WellsInPlate+(COLUMN()-9)*8,0,1,1)</f>
        <v xml:space="preserve"> </v>
      </c>
      <c r="R305" s="57" t="str">
        <f ca="1">OFFSET($Z$3,ROW()-StartRow-1-$AA306*PanelHeight+$AA306*WellsInPlate+(COLUMN()-9)*8,0,1,1)</f>
        <v xml:space="preserve"> </v>
      </c>
      <c r="S305" s="57" t="str">
        <f ca="1">OFFSET($Z$3,ROW()-StartRow-1-$AA306*PanelHeight+$AA306*WellsInPlate+(COLUMN()-9)*8,0,1,1)</f>
        <v xml:space="preserve"> </v>
      </c>
      <c r="T305" s="57" t="str">
        <f ca="1">IF(T304="","","leave empty")</f>
        <v>leave empty</v>
      </c>
      <c r="Z305" s="108" t="str">
        <f>IF(LEN(INDEX($1:$1048576,ROW(),4))&gt;0,INDEX($1:$1048576,ROW(),4)," ")</f>
        <v xml:space="preserve"> </v>
      </c>
      <c r="AA305" s="108">
        <f t="shared" si="49"/>
        <v>23</v>
      </c>
      <c r="AB305" s="108">
        <f ca="1">COUNTBLANK(OFFSET(INDEX($2:$1048576,2,4),AA305*WellsInPlate,0,WellsInPlate,1))</f>
        <v>86</v>
      </c>
      <c r="AC305" s="108">
        <f t="shared" ca="1" si="50"/>
        <v>0</v>
      </c>
      <c r="AE305" s="108" t="b">
        <f>IF(COUNTBLANK(D305)=0,A305)</f>
        <v>0</v>
      </c>
    </row>
    <row r="306" spans="1:31" ht="12.75" x14ac:dyDescent="0.2">
      <c r="A306" s="94" t="str">
        <f>IF(D306="","",CONCATENATE('Address and samples info'!$B$8," #",'Samples 96'!C306))</f>
        <v/>
      </c>
      <c r="B306" s="95" t="s">
        <v>63</v>
      </c>
      <c r="C306" s="150">
        <v>4</v>
      </c>
      <c r="D306" s="5"/>
      <c r="E306" s="98">
        <v>0.01</v>
      </c>
      <c r="F306" s="53"/>
      <c r="G306" s="59"/>
      <c r="H306" s="104" t="str">
        <f ca="1">IF(AC307=1,"C","")</f>
        <v/>
      </c>
      <c r="I306" s="57" t="str">
        <f ca="1">OFFSET($Z$3,ROW()-StartRow-1-$AA307*PanelHeight+$AA307*WellsInPlate+(COLUMN()-9)*8,0,1,1)</f>
        <v xml:space="preserve"> </v>
      </c>
      <c r="J306" s="57" t="str">
        <f ca="1">OFFSET($Z$3,ROW()-StartRow-1-$AA307*PanelHeight+$AA307*WellsInPlate+(COLUMN()-9)*8,0,1,1)</f>
        <v xml:space="preserve"> </v>
      </c>
      <c r="K306" s="57" t="str">
        <f ca="1">OFFSET($Z$3,ROW()-StartRow-1-$AA307*PanelHeight+$AA307*WellsInPlate+(COLUMN()-9)*8,0,1,1)</f>
        <v xml:space="preserve"> </v>
      </c>
      <c r="L306" s="57" t="str">
        <f ca="1">OFFSET($Z$3,ROW()-StartRow-1-$AA307*PanelHeight+$AA307*WellsInPlate+(COLUMN()-9)*8,0,1,1)</f>
        <v xml:space="preserve"> </v>
      </c>
      <c r="M306" s="57" t="str">
        <f ca="1">OFFSET($Z$3,ROW()-StartRow-1-$AA307*PanelHeight+$AA307*WellsInPlate+(COLUMN()-9)*8,0,1,1)</f>
        <v xml:space="preserve"> </v>
      </c>
      <c r="N306" s="57" t="str">
        <f ca="1">OFFSET($Z$3,ROW()-StartRow-1-$AA307*PanelHeight+$AA307*WellsInPlate+(COLUMN()-9)*8,0,1,1)</f>
        <v xml:space="preserve"> </v>
      </c>
      <c r="O306" s="57" t="str">
        <f ca="1">OFFSET($Z$3,ROW()-StartRow-1-$AA307*PanelHeight+$AA307*WellsInPlate+(COLUMN()-9)*8,0,1,1)</f>
        <v xml:space="preserve"> </v>
      </c>
      <c r="P306" s="57" t="str">
        <f ca="1">OFFSET($Z$3,ROW()-StartRow-1-$AA307*PanelHeight+$AA307*WellsInPlate+(COLUMN()-9)*8,0,1,1)</f>
        <v xml:space="preserve"> </v>
      </c>
      <c r="Q306" s="57" t="str">
        <f ca="1">OFFSET($Z$3,ROW()-StartRow-1-$AA307*PanelHeight+$AA307*WellsInPlate+(COLUMN()-9)*8,0,1,1)</f>
        <v xml:space="preserve"> </v>
      </c>
      <c r="R306" s="57" t="str">
        <f ca="1">OFFSET($Z$3,ROW()-StartRow-1-$AA307*PanelHeight+$AA307*WellsInPlate+(COLUMN()-9)*8,0,1,1)</f>
        <v xml:space="preserve"> </v>
      </c>
      <c r="S306" s="57" t="str">
        <f ca="1">OFFSET($Z$3,ROW()-StartRow-1-$AA307*PanelHeight+$AA307*WellsInPlate+(COLUMN()-9)*8,0,1,1)</f>
        <v xml:space="preserve"> </v>
      </c>
      <c r="T306" s="57" t="str">
        <f t="shared" ref="T306:T311" ca="1" si="51">IF(T305="","","leave empty")</f>
        <v>leave empty</v>
      </c>
      <c r="Z306" s="108" t="str">
        <f>IF(LEN(INDEX($1:$1048576,ROW(),4))&gt;0,INDEX($1:$1048576,ROW(),4)," ")</f>
        <v xml:space="preserve"> </v>
      </c>
      <c r="AA306" s="108">
        <f t="shared" si="49"/>
        <v>23</v>
      </c>
      <c r="AB306" s="108">
        <f ca="1">COUNTBLANK(OFFSET(INDEX($2:$1048576,2,4),AA306*WellsInPlate,0,WellsInPlate,1))</f>
        <v>86</v>
      </c>
      <c r="AC306" s="108">
        <f t="shared" ca="1" si="50"/>
        <v>0</v>
      </c>
      <c r="AE306" s="108" t="b">
        <f>IF(COUNTBLANK(D306)=0,A306)</f>
        <v>0</v>
      </c>
    </row>
    <row r="307" spans="1:31" ht="12.75" x14ac:dyDescent="0.2">
      <c r="A307" s="94" t="str">
        <f>IF(D307="","",CONCATENATE('Address and samples info'!$B$8," #",'Samples 96'!C307))</f>
        <v/>
      </c>
      <c r="B307" s="95" t="s">
        <v>74</v>
      </c>
      <c r="C307" s="150">
        <v>4</v>
      </c>
      <c r="D307" s="5"/>
      <c r="E307" s="98">
        <v>0.01</v>
      </c>
      <c r="F307" s="53"/>
      <c r="G307" s="59"/>
      <c r="H307" s="104" t="str">
        <f ca="1">IF(AC308=1,"D","")</f>
        <v/>
      </c>
      <c r="I307" s="57" t="str">
        <f ca="1">OFFSET($Z$3,ROW()-StartRow-1-$AA308*PanelHeight+$AA308*WellsInPlate+(COLUMN()-9)*8,0,1,1)</f>
        <v xml:space="preserve"> </v>
      </c>
      <c r="J307" s="57" t="str">
        <f ca="1">OFFSET($Z$3,ROW()-StartRow-1-$AA308*PanelHeight+$AA308*WellsInPlate+(COLUMN()-9)*8,0,1,1)</f>
        <v xml:space="preserve"> </v>
      </c>
      <c r="K307" s="57" t="str">
        <f ca="1">OFFSET($Z$3,ROW()-StartRow-1-$AA308*PanelHeight+$AA308*WellsInPlate+(COLUMN()-9)*8,0,1,1)</f>
        <v xml:space="preserve"> </v>
      </c>
      <c r="L307" s="57" t="str">
        <f ca="1">OFFSET($Z$3,ROW()-StartRow-1-$AA308*PanelHeight+$AA308*WellsInPlate+(COLUMN()-9)*8,0,1,1)</f>
        <v xml:space="preserve"> </v>
      </c>
      <c r="M307" s="57" t="str">
        <f ca="1">OFFSET($Z$3,ROW()-StartRow-1-$AA308*PanelHeight+$AA308*WellsInPlate+(COLUMN()-9)*8,0,1,1)</f>
        <v xml:space="preserve"> </v>
      </c>
      <c r="N307" s="57" t="str">
        <f ca="1">OFFSET($Z$3,ROW()-StartRow-1-$AA308*PanelHeight+$AA308*WellsInPlate+(COLUMN()-9)*8,0,1,1)</f>
        <v xml:space="preserve"> </v>
      </c>
      <c r="O307" s="57" t="str">
        <f ca="1">OFFSET($Z$3,ROW()-StartRow-1-$AA308*PanelHeight+$AA308*WellsInPlate+(COLUMN()-9)*8,0,1,1)</f>
        <v xml:space="preserve"> </v>
      </c>
      <c r="P307" s="57" t="str">
        <f ca="1">OFFSET($Z$3,ROW()-StartRow-1-$AA308*PanelHeight+$AA308*WellsInPlate+(COLUMN()-9)*8,0,1,1)</f>
        <v xml:space="preserve"> </v>
      </c>
      <c r="Q307" s="57" t="str">
        <f ca="1">OFFSET($Z$3,ROW()-StartRow-1-$AA308*PanelHeight+$AA308*WellsInPlate+(COLUMN()-9)*8,0,1,1)</f>
        <v xml:space="preserve"> </v>
      </c>
      <c r="R307" s="57" t="str">
        <f ca="1">OFFSET($Z$3,ROW()-StartRow-1-$AA308*PanelHeight+$AA308*WellsInPlate+(COLUMN()-9)*8,0,1,1)</f>
        <v xml:space="preserve"> </v>
      </c>
      <c r="S307" s="57" t="str">
        <f ca="1">OFFSET($Z$3,ROW()-StartRow-1-$AA308*PanelHeight+$AA308*WellsInPlate+(COLUMN()-9)*8,0,1,1)</f>
        <v xml:space="preserve"> </v>
      </c>
      <c r="T307" s="57" t="str">
        <f t="shared" ca="1" si="51"/>
        <v>leave empty</v>
      </c>
      <c r="Z307" s="108" t="str">
        <f>IF(LEN(INDEX($1:$1048576,ROW(),4))&gt;0,INDEX($1:$1048576,ROW(),4)," ")</f>
        <v xml:space="preserve"> </v>
      </c>
      <c r="AA307" s="108">
        <f t="shared" si="49"/>
        <v>23</v>
      </c>
      <c r="AB307" s="108">
        <f ca="1">COUNTBLANK(OFFSET(INDEX($2:$1048576,2,4),AA307*WellsInPlate,0,WellsInPlate,1))</f>
        <v>86</v>
      </c>
      <c r="AC307" s="108">
        <f t="shared" ca="1" si="50"/>
        <v>0</v>
      </c>
      <c r="AE307" s="108" t="b">
        <f>IF(COUNTBLANK(D307)=0,A307)</f>
        <v>0</v>
      </c>
    </row>
    <row r="308" spans="1:31" ht="12.75" x14ac:dyDescent="0.2">
      <c r="A308" s="94" t="str">
        <f>IF(D308="","",CONCATENATE('Address and samples info'!$B$8," #",'Samples 96'!C308))</f>
        <v/>
      </c>
      <c r="B308" s="95" t="s">
        <v>84</v>
      </c>
      <c r="C308" s="150">
        <v>4</v>
      </c>
      <c r="D308" s="5"/>
      <c r="E308" s="98">
        <v>0.01</v>
      </c>
      <c r="F308" s="53"/>
      <c r="G308" s="59"/>
      <c r="H308" s="104" t="str">
        <f ca="1">IF(AC309=1,"E","")</f>
        <v/>
      </c>
      <c r="I308" s="57" t="str">
        <f ca="1">OFFSET($Z$3,ROW()-StartRow-1-$AA309*PanelHeight+$AA309*WellsInPlate+(COLUMN()-9)*8,0,1,1)</f>
        <v xml:space="preserve"> </v>
      </c>
      <c r="J308" s="57" t="str">
        <f ca="1">OFFSET($Z$3,ROW()-StartRow-1-$AA309*PanelHeight+$AA309*WellsInPlate+(COLUMN()-9)*8,0,1,1)</f>
        <v xml:space="preserve"> </v>
      </c>
      <c r="K308" s="57" t="str">
        <f ca="1">OFFSET($Z$3,ROW()-StartRow-1-$AA309*PanelHeight+$AA309*WellsInPlate+(COLUMN()-9)*8,0,1,1)</f>
        <v xml:space="preserve"> </v>
      </c>
      <c r="L308" s="57" t="str">
        <f ca="1">OFFSET($Z$3,ROW()-StartRow-1-$AA309*PanelHeight+$AA309*WellsInPlate+(COLUMN()-9)*8,0,1,1)</f>
        <v xml:space="preserve"> </v>
      </c>
      <c r="M308" s="57" t="str">
        <f ca="1">OFFSET($Z$3,ROW()-StartRow-1-$AA309*PanelHeight+$AA309*WellsInPlate+(COLUMN()-9)*8,0,1,1)</f>
        <v xml:space="preserve"> </v>
      </c>
      <c r="N308" s="57" t="str">
        <f ca="1">OFFSET($Z$3,ROW()-StartRow-1-$AA309*PanelHeight+$AA309*WellsInPlate+(COLUMN()-9)*8,0,1,1)</f>
        <v xml:space="preserve"> </v>
      </c>
      <c r="O308" s="57" t="str">
        <f ca="1">OFFSET($Z$3,ROW()-StartRow-1-$AA309*PanelHeight+$AA309*WellsInPlate+(COLUMN()-9)*8,0,1,1)</f>
        <v xml:space="preserve"> </v>
      </c>
      <c r="P308" s="57" t="str">
        <f ca="1">OFFSET($Z$3,ROW()-StartRow-1-$AA309*PanelHeight+$AA309*WellsInPlate+(COLUMN()-9)*8,0,1,1)</f>
        <v xml:space="preserve"> </v>
      </c>
      <c r="Q308" s="57" t="str">
        <f ca="1">OFFSET($Z$3,ROW()-StartRow-1-$AA309*PanelHeight+$AA309*WellsInPlate+(COLUMN()-9)*8,0,1,1)</f>
        <v xml:space="preserve"> </v>
      </c>
      <c r="R308" s="57" t="str">
        <f ca="1">OFFSET($Z$3,ROW()-StartRow-1-$AA309*PanelHeight+$AA309*WellsInPlate+(COLUMN()-9)*8,0,1,1)</f>
        <v xml:space="preserve"> </v>
      </c>
      <c r="S308" s="57" t="str">
        <f ca="1">OFFSET($Z$3,ROW()-StartRow-1-$AA309*PanelHeight+$AA309*WellsInPlate+(COLUMN()-9)*8,0,1,1)</f>
        <v xml:space="preserve"> </v>
      </c>
      <c r="T308" s="57" t="str">
        <f t="shared" ca="1" si="51"/>
        <v>leave empty</v>
      </c>
      <c r="Z308" s="108" t="str">
        <f>IF(LEN(INDEX($1:$1048576,ROW(),4))&gt;0,INDEX($1:$1048576,ROW(),4)," ")</f>
        <v xml:space="preserve"> </v>
      </c>
      <c r="AA308" s="108">
        <f t="shared" si="49"/>
        <v>23</v>
      </c>
      <c r="AB308" s="108">
        <f ca="1">COUNTBLANK(OFFSET(INDEX($2:$1048576,2,4),AA308*WellsInPlate,0,WellsInPlate,1))</f>
        <v>86</v>
      </c>
      <c r="AC308" s="108">
        <f t="shared" ca="1" si="50"/>
        <v>0</v>
      </c>
      <c r="AE308" s="108" t="b">
        <f>IF(COUNTBLANK(D308)=0,A308)</f>
        <v>0</v>
      </c>
    </row>
    <row r="309" spans="1:31" ht="12.75" x14ac:dyDescent="0.2">
      <c r="A309" s="94" t="str">
        <f>IF(D309="","",CONCATENATE('Address and samples info'!$B$8," #",'Samples 96'!C309))</f>
        <v/>
      </c>
      <c r="B309" s="95" t="s">
        <v>9</v>
      </c>
      <c r="C309" s="150">
        <v>4</v>
      </c>
      <c r="D309" s="5"/>
      <c r="E309" s="98">
        <v>0.01</v>
      </c>
      <c r="F309" s="53"/>
      <c r="G309" s="59"/>
      <c r="H309" s="104" t="str">
        <f ca="1">IF(AC310=1,"F","")</f>
        <v/>
      </c>
      <c r="I309" s="57" t="str">
        <f ca="1">OFFSET($Z$3,ROW()-StartRow-1-$AA310*PanelHeight+$AA310*WellsInPlate+(COLUMN()-9)*8,0,1,1)</f>
        <v xml:space="preserve"> </v>
      </c>
      <c r="J309" s="57" t="str">
        <f ca="1">OFFSET($Z$3,ROW()-StartRow-1-$AA310*PanelHeight+$AA310*WellsInPlate+(COLUMN()-9)*8,0,1,1)</f>
        <v xml:space="preserve"> </v>
      </c>
      <c r="K309" s="57" t="str">
        <f ca="1">OFFSET($Z$3,ROW()-StartRow-1-$AA310*PanelHeight+$AA310*WellsInPlate+(COLUMN()-9)*8,0,1,1)</f>
        <v xml:space="preserve"> </v>
      </c>
      <c r="L309" s="57" t="str">
        <f ca="1">OFFSET($Z$3,ROW()-StartRow-1-$AA310*PanelHeight+$AA310*WellsInPlate+(COLUMN()-9)*8,0,1,1)</f>
        <v xml:space="preserve"> </v>
      </c>
      <c r="M309" s="57" t="str">
        <f ca="1">OFFSET($Z$3,ROW()-StartRow-1-$AA310*PanelHeight+$AA310*WellsInPlate+(COLUMN()-9)*8,0,1,1)</f>
        <v xml:space="preserve"> </v>
      </c>
      <c r="N309" s="57" t="str">
        <f ca="1">OFFSET($Z$3,ROW()-StartRow-1-$AA310*PanelHeight+$AA310*WellsInPlate+(COLUMN()-9)*8,0,1,1)</f>
        <v xml:space="preserve"> </v>
      </c>
      <c r="O309" s="57" t="str">
        <f ca="1">OFFSET($Z$3,ROW()-StartRow-1-$AA310*PanelHeight+$AA310*WellsInPlate+(COLUMN()-9)*8,0,1,1)</f>
        <v xml:space="preserve"> </v>
      </c>
      <c r="P309" s="57" t="str">
        <f ca="1">OFFSET($Z$3,ROW()-StartRow-1-$AA310*PanelHeight+$AA310*WellsInPlate+(COLUMN()-9)*8,0,1,1)</f>
        <v xml:space="preserve"> </v>
      </c>
      <c r="Q309" s="57" t="str">
        <f ca="1">OFFSET($Z$3,ROW()-StartRow-1-$AA310*PanelHeight+$AA310*WellsInPlate+(COLUMN()-9)*8,0,1,1)</f>
        <v xml:space="preserve"> </v>
      </c>
      <c r="R309" s="57" t="str">
        <f ca="1">OFFSET($Z$3,ROW()-StartRow-1-$AA310*PanelHeight+$AA310*WellsInPlate+(COLUMN()-9)*8,0,1,1)</f>
        <v xml:space="preserve"> </v>
      </c>
      <c r="S309" s="57" t="str">
        <f ca="1">OFFSET($Z$3,ROW()-StartRow-1-$AA310*PanelHeight+$AA310*WellsInPlate+(COLUMN()-9)*8,0,1,1)</f>
        <v xml:space="preserve"> </v>
      </c>
      <c r="T309" s="57" t="str">
        <f t="shared" ca="1" si="51"/>
        <v>leave empty</v>
      </c>
      <c r="Z309" s="108" t="str">
        <f>IF(LEN(INDEX($1:$1048576,ROW(),4))&gt;0,INDEX($1:$1048576,ROW(),4)," ")</f>
        <v xml:space="preserve"> </v>
      </c>
      <c r="AA309" s="108">
        <f t="shared" si="49"/>
        <v>23</v>
      </c>
      <c r="AB309" s="108">
        <f ca="1">COUNTBLANK(OFFSET(INDEX($2:$1048576,2,4),AA309*WellsInPlate,0,WellsInPlate,1))</f>
        <v>86</v>
      </c>
      <c r="AC309" s="108">
        <f t="shared" ca="1" si="50"/>
        <v>0</v>
      </c>
      <c r="AE309" s="108" t="b">
        <f>IF(COUNTBLANK(D309)=0,A309)</f>
        <v>0</v>
      </c>
    </row>
    <row r="310" spans="1:31" ht="12.75" x14ac:dyDescent="0.2">
      <c r="A310" s="94" t="str">
        <f>IF(D310="","",CONCATENATE('Address and samples info'!$B$8," #",'Samples 96'!C310))</f>
        <v/>
      </c>
      <c r="B310" s="95" t="s">
        <v>20</v>
      </c>
      <c r="C310" s="150">
        <v>4</v>
      </c>
      <c r="D310" s="5"/>
      <c r="E310" s="98">
        <v>0.01</v>
      </c>
      <c r="F310" s="53"/>
      <c r="G310" s="59"/>
      <c r="H310" s="104" t="str">
        <f ca="1">IF(AC311=1,"G","")</f>
        <v/>
      </c>
      <c r="I310" s="57" t="str">
        <f ca="1">OFFSET($Z$3,ROW()-StartRow-1-$AA311*PanelHeight+$AA311*WellsInPlate+(COLUMN()-9)*8,0,1,1)</f>
        <v xml:space="preserve"> </v>
      </c>
      <c r="J310" s="57" t="str">
        <f ca="1">OFFSET($Z$3,ROW()-StartRow-1-$AA311*PanelHeight+$AA311*WellsInPlate+(COLUMN()-9)*8,0,1,1)</f>
        <v xml:space="preserve"> </v>
      </c>
      <c r="K310" s="57" t="str">
        <f ca="1">OFFSET($Z$3,ROW()-StartRow-1-$AA311*PanelHeight+$AA311*WellsInPlate+(COLUMN()-9)*8,0,1,1)</f>
        <v xml:space="preserve"> </v>
      </c>
      <c r="L310" s="57" t="str">
        <f ca="1">OFFSET($Z$3,ROW()-StartRow-1-$AA311*PanelHeight+$AA311*WellsInPlate+(COLUMN()-9)*8,0,1,1)</f>
        <v xml:space="preserve"> </v>
      </c>
      <c r="M310" s="57" t="str">
        <f ca="1">OFFSET($Z$3,ROW()-StartRow-1-$AA311*PanelHeight+$AA311*WellsInPlate+(COLUMN()-9)*8,0,1,1)</f>
        <v xml:space="preserve"> </v>
      </c>
      <c r="N310" s="57" t="str">
        <f ca="1">OFFSET($Z$3,ROW()-StartRow-1-$AA311*PanelHeight+$AA311*WellsInPlate+(COLUMN()-9)*8,0,1,1)</f>
        <v xml:space="preserve"> </v>
      </c>
      <c r="O310" s="57" t="str">
        <f ca="1">OFFSET($Z$3,ROW()-StartRow-1-$AA311*PanelHeight+$AA311*WellsInPlate+(COLUMN()-9)*8,0,1,1)</f>
        <v xml:space="preserve"> </v>
      </c>
      <c r="P310" s="57" t="str">
        <f ca="1">OFFSET($Z$3,ROW()-StartRow-1-$AA311*PanelHeight+$AA311*WellsInPlate+(COLUMN()-9)*8,0,1,1)</f>
        <v xml:space="preserve"> </v>
      </c>
      <c r="Q310" s="57" t="str">
        <f ca="1">OFFSET($Z$3,ROW()-StartRow-1-$AA311*PanelHeight+$AA311*WellsInPlate+(COLUMN()-9)*8,0,1,1)</f>
        <v xml:space="preserve"> </v>
      </c>
      <c r="R310" s="57" t="str">
        <f ca="1">OFFSET($Z$3,ROW()-StartRow-1-$AA311*PanelHeight+$AA311*WellsInPlate+(COLUMN()-9)*8,0,1,1)</f>
        <v xml:space="preserve"> </v>
      </c>
      <c r="S310" s="57" t="str">
        <f ca="1">IF(S309="","","leave empty")</f>
        <v>leave empty</v>
      </c>
      <c r="T310" s="57" t="str">
        <f t="shared" ca="1" si="51"/>
        <v>leave empty</v>
      </c>
      <c r="Z310" s="108" t="str">
        <f>IF(LEN(INDEX($1:$1048576,ROW(),4))&gt;0,INDEX($1:$1048576,ROW(),4)," ")</f>
        <v xml:space="preserve"> </v>
      </c>
      <c r="AA310" s="108">
        <f t="shared" si="49"/>
        <v>23</v>
      </c>
      <c r="AB310" s="108">
        <f ca="1">COUNTBLANK(OFFSET(INDEX($2:$1048576,2,4),AA310*WellsInPlate,0,WellsInPlate,1))</f>
        <v>86</v>
      </c>
      <c r="AC310" s="108">
        <f t="shared" ca="1" si="50"/>
        <v>0</v>
      </c>
      <c r="AE310" s="108" t="b">
        <f>IF(COUNTBLANK(D310)=0,A310)</f>
        <v>0</v>
      </c>
    </row>
    <row r="311" spans="1:31" ht="12.75" x14ac:dyDescent="0.2">
      <c r="A311" s="94" t="str">
        <f>IF(D311="","",CONCATENATE('Address and samples info'!$B$8," #",'Samples 96'!C311))</f>
        <v/>
      </c>
      <c r="B311" s="95" t="s">
        <v>31</v>
      </c>
      <c r="C311" s="150">
        <v>4</v>
      </c>
      <c r="D311" s="5"/>
      <c r="E311" s="98">
        <v>0.01</v>
      </c>
      <c r="F311" s="53"/>
      <c r="G311" s="59"/>
      <c r="H311" s="104" t="str">
        <f ca="1">IF(AC312=1,"H","")</f>
        <v/>
      </c>
      <c r="I311" s="57" t="str">
        <f ca="1">OFFSET($Z$3,ROW()-StartRow-1-$AA312*PanelHeight+$AA312*WellsInPlate+(COLUMN()-9)*8,0,1,1)</f>
        <v xml:space="preserve"> </v>
      </c>
      <c r="J311" s="57" t="str">
        <f ca="1">OFFSET($Z$3,ROW()-StartRow-1-$AA312*PanelHeight+$AA312*WellsInPlate+(COLUMN()-9)*8,0,1,1)</f>
        <v xml:space="preserve"> </v>
      </c>
      <c r="K311" s="57" t="str">
        <f ca="1">OFFSET($Z$3,ROW()-StartRow-1-$AA312*PanelHeight+$AA312*WellsInPlate+(COLUMN()-9)*8,0,1,1)</f>
        <v xml:space="preserve"> </v>
      </c>
      <c r="L311" s="57" t="str">
        <f ca="1">OFFSET($Z$3,ROW()-StartRow-1-$AA312*PanelHeight+$AA312*WellsInPlate+(COLUMN()-9)*8,0,1,1)</f>
        <v xml:space="preserve"> </v>
      </c>
      <c r="M311" s="57" t="str">
        <f ca="1">OFFSET($Z$3,ROW()-StartRow-1-$AA312*PanelHeight+$AA312*WellsInPlate+(COLUMN()-9)*8,0,1,1)</f>
        <v xml:space="preserve"> </v>
      </c>
      <c r="N311" s="57" t="str">
        <f ca="1">OFFSET($Z$3,ROW()-StartRow-1-$AA312*PanelHeight+$AA312*WellsInPlate+(COLUMN()-9)*8,0,1,1)</f>
        <v xml:space="preserve"> </v>
      </c>
      <c r="O311" s="57" t="str">
        <f ca="1">OFFSET($Z$3,ROW()-StartRow-1-$AA312*PanelHeight+$AA312*WellsInPlate+(COLUMN()-9)*8,0,1,1)</f>
        <v xml:space="preserve"> </v>
      </c>
      <c r="P311" s="57" t="str">
        <f ca="1">OFFSET($Z$3,ROW()-StartRow-1-$AA312*PanelHeight+$AA312*WellsInPlate+(COLUMN()-9)*8,0,1,1)</f>
        <v xml:space="preserve"> </v>
      </c>
      <c r="Q311" s="57" t="str">
        <f ca="1">OFFSET($Z$3,ROW()-StartRow-1-$AA312*PanelHeight+$AA312*WellsInPlate+(COLUMN()-9)*8,0,1,1)</f>
        <v xml:space="preserve"> </v>
      </c>
      <c r="R311" s="57" t="str">
        <f ca="1">OFFSET($Z$3,ROW()-StartRow-1-$AA312*PanelHeight+$AA312*WellsInPlate+(COLUMN()-9)*8,0,1,1)</f>
        <v xml:space="preserve"> </v>
      </c>
      <c r="S311" s="57" t="str">
        <f ca="1">IF(S310="","","leave empty")</f>
        <v>leave empty</v>
      </c>
      <c r="T311" s="57" t="str">
        <f t="shared" ca="1" si="51"/>
        <v>leave empty</v>
      </c>
      <c r="Z311" s="108" t="str">
        <f>IF(LEN(INDEX($1:$1048576,ROW(),4))&gt;0,INDEX($1:$1048576,ROW(),4)," ")</f>
        <v xml:space="preserve"> </v>
      </c>
      <c r="AA311" s="108">
        <f t="shared" si="49"/>
        <v>23</v>
      </c>
      <c r="AB311" s="108">
        <f ca="1">COUNTBLANK(OFFSET(INDEX($2:$1048576,2,4),AA311*WellsInPlate,0,WellsInPlate,1))</f>
        <v>86</v>
      </c>
      <c r="AC311" s="108">
        <f t="shared" ca="1" si="50"/>
        <v>0</v>
      </c>
      <c r="AE311" s="108" t="b">
        <f>IF(COUNTBLANK(D311)=0,A311)</f>
        <v>0</v>
      </c>
    </row>
    <row r="312" spans="1:31" ht="12.75" x14ac:dyDescent="0.2">
      <c r="A312" s="94" t="str">
        <f>IF(D312="","",CONCATENATE('Address and samples info'!$B$8," #",'Samples 96'!C312))</f>
        <v/>
      </c>
      <c r="B312" s="95" t="s">
        <v>42</v>
      </c>
      <c r="C312" s="150">
        <v>4</v>
      </c>
      <c r="D312" s="5"/>
      <c r="E312" s="98">
        <v>0.01</v>
      </c>
      <c r="F312" s="53"/>
      <c r="G312" s="59"/>
      <c r="Z312" s="108" t="str">
        <f>IF(LEN(INDEX($1:$1048576,ROW(),4))&gt;0,INDEX($1:$1048576,ROW(),4)," ")</f>
        <v xml:space="preserve"> </v>
      </c>
      <c r="AA312" s="108">
        <f t="shared" si="49"/>
        <v>23</v>
      </c>
      <c r="AB312" s="108">
        <f ca="1">COUNTBLANK(OFFSET(INDEX($2:$1048576,2,4),AA312*WellsInPlate,0,WellsInPlate,1))</f>
        <v>86</v>
      </c>
      <c r="AC312" s="108">
        <f t="shared" ca="1" si="50"/>
        <v>0</v>
      </c>
      <c r="AE312" s="108" t="b">
        <f>IF(COUNTBLANK(D312)=0,A312)</f>
        <v>0</v>
      </c>
    </row>
    <row r="313" spans="1:31" ht="12.75" x14ac:dyDescent="0.2">
      <c r="A313" s="94" t="str">
        <f>IF(D313="","",CONCATENATE('Address and samples info'!$B$8," #",'Samples 96'!C313))</f>
        <v/>
      </c>
      <c r="B313" s="95" t="s">
        <v>53</v>
      </c>
      <c r="C313" s="150">
        <v>4</v>
      </c>
      <c r="D313" s="5"/>
      <c r="E313" s="98">
        <v>0.01</v>
      </c>
      <c r="F313" s="53"/>
      <c r="G313" s="59"/>
      <c r="Z313" s="108" t="str">
        <f>IF(LEN(INDEX($1:$1048576,ROW(),4))&gt;0,INDEX($1:$1048576,ROW(),4)," ")</f>
        <v xml:space="preserve"> </v>
      </c>
      <c r="AA313" s="108">
        <f t="shared" si="49"/>
        <v>23</v>
      </c>
      <c r="AB313" s="108">
        <f ca="1">COUNTBLANK(OFFSET(INDEX($2:$1048576,2,4),AA313*WellsInPlate,0,WellsInPlate,1))</f>
        <v>86</v>
      </c>
      <c r="AC313" s="108">
        <f t="shared" ca="1" si="50"/>
        <v>0</v>
      </c>
      <c r="AE313" s="108" t="b">
        <f>IF(COUNTBLANK(D313)=0,A313)</f>
        <v>0</v>
      </c>
    </row>
    <row r="314" spans="1:31" ht="12.75" x14ac:dyDescent="0.2">
      <c r="A314" s="94" t="str">
        <f>IF(D314="","",CONCATENATE('Address and samples info'!$B$8," #",'Samples 96'!C314))</f>
        <v/>
      </c>
      <c r="B314" s="95" t="s">
        <v>64</v>
      </c>
      <c r="C314" s="150">
        <v>4</v>
      </c>
      <c r="D314" s="5"/>
      <c r="E314" s="98">
        <v>0.01</v>
      </c>
      <c r="F314" s="53"/>
      <c r="G314" s="59"/>
      <c r="Z314" s="108" t="str">
        <f>IF(LEN(INDEX($1:$1048576,ROW(),4))&gt;0,INDEX($1:$1048576,ROW(),4)," ")</f>
        <v xml:space="preserve"> </v>
      </c>
      <c r="AA314" s="108">
        <f t="shared" si="49"/>
        <v>23</v>
      </c>
      <c r="AB314" s="108">
        <f ca="1">COUNTBLANK(OFFSET(INDEX($2:$1048576,2,4),AA314*WellsInPlate,0,WellsInPlate,1))</f>
        <v>86</v>
      </c>
      <c r="AC314" s="108">
        <f t="shared" ca="1" si="50"/>
        <v>0</v>
      </c>
      <c r="AE314" s="108" t="b">
        <f>IF(COUNTBLANK(D314)=0,A314)</f>
        <v>0</v>
      </c>
    </row>
    <row r="315" spans="1:31" ht="12.75" x14ac:dyDescent="0.2">
      <c r="A315" s="94" t="str">
        <f>IF(D315="","",CONCATENATE('Address and samples info'!$B$8," #",'Samples 96'!C315))</f>
        <v/>
      </c>
      <c r="B315" s="95" t="s">
        <v>75</v>
      </c>
      <c r="C315" s="150">
        <v>4</v>
      </c>
      <c r="D315" s="5"/>
      <c r="E315" s="98">
        <v>0.01</v>
      </c>
      <c r="F315" s="53"/>
      <c r="G315" s="59"/>
      <c r="I315" s="55" t="str">
        <f ca="1">IF(AC317=1,"Plate "&amp;TEXT(AA317+1,"0"),"")</f>
        <v/>
      </c>
      <c r="Z315" s="108" t="str">
        <f>IF(LEN(INDEX($1:$1048576,ROW(),4))&gt;0,INDEX($1:$1048576,ROW(),4)," ")</f>
        <v xml:space="preserve"> </v>
      </c>
      <c r="AA315" s="108">
        <f t="shared" si="49"/>
        <v>23</v>
      </c>
      <c r="AB315" s="108">
        <f ca="1">COUNTBLANK(OFFSET(INDEX($2:$1048576,2,4),AA315*WellsInPlate,0,WellsInPlate,1))</f>
        <v>86</v>
      </c>
      <c r="AC315" s="108">
        <f t="shared" ca="1" si="50"/>
        <v>0</v>
      </c>
      <c r="AE315" s="108" t="b">
        <f>IF(COUNTBLANK(D315)=0,A315)</f>
        <v>0</v>
      </c>
    </row>
    <row r="316" spans="1:31" ht="12.75" x14ac:dyDescent="0.2">
      <c r="A316" s="94" t="str">
        <f>IF(D316="","",CONCATENATE('Address and samples info'!$B$8," #",'Samples 96'!C316))</f>
        <v/>
      </c>
      <c r="B316" s="95" t="s">
        <v>85</v>
      </c>
      <c r="C316" s="150">
        <v>4</v>
      </c>
      <c r="D316" s="5"/>
      <c r="E316" s="98">
        <v>0.01</v>
      </c>
      <c r="F316" s="53"/>
      <c r="G316" s="59"/>
      <c r="H316" s="106"/>
      <c r="I316" s="56" t="str">
        <f ca="1">IF($AC317=1,"1","")</f>
        <v/>
      </c>
      <c r="J316" s="56" t="str">
        <f ca="1">IF($AC317=1,"2","")</f>
        <v/>
      </c>
      <c r="K316" s="56" t="str">
        <f ca="1">IF($AC317=1,"3","")</f>
        <v/>
      </c>
      <c r="L316" s="56" t="str">
        <f ca="1">IF($AC317=1,"4","")</f>
        <v/>
      </c>
      <c r="M316" s="56" t="str">
        <f ca="1">IF($AC317=1,"5","")</f>
        <v/>
      </c>
      <c r="N316" s="56" t="str">
        <f ca="1">IF($AC317=1,"6","")</f>
        <v/>
      </c>
      <c r="O316" s="56" t="str">
        <f ca="1">IF($AC317=1,"7","")</f>
        <v/>
      </c>
      <c r="P316" s="56" t="str">
        <f ca="1">IF($AC317=1,"8","")</f>
        <v/>
      </c>
      <c r="Q316" s="56" t="str">
        <f ca="1">IF($AC317=1,"9","")</f>
        <v/>
      </c>
      <c r="R316" s="56" t="str">
        <f ca="1">IF($AC317=1,"10","")</f>
        <v/>
      </c>
      <c r="S316" s="56" t="str">
        <f ca="1">IF($AC317=1,"11","")</f>
        <v/>
      </c>
      <c r="T316" s="56" t="str">
        <f ca="1">IF($AC317=1,"12","")</f>
        <v/>
      </c>
      <c r="Z316" s="108" t="str">
        <f>IF(LEN(INDEX($1:$1048576,ROW(),4))&gt;0,INDEX($1:$1048576,ROW(),4)," ")</f>
        <v xml:space="preserve"> </v>
      </c>
      <c r="AA316" s="108">
        <f t="shared" si="49"/>
        <v>24</v>
      </c>
      <c r="AB316" s="108">
        <f ca="1">COUNTBLANK(OFFSET(INDEX($2:$1048576,2,4),AA316*WellsInPlate,0,WellsInPlate,1))</f>
        <v>86</v>
      </c>
      <c r="AC316" s="108">
        <f t="shared" ca="1" si="50"/>
        <v>0</v>
      </c>
      <c r="AE316" s="108" t="b">
        <f>IF(COUNTBLANK(D316)=0,A316)</f>
        <v>0</v>
      </c>
    </row>
    <row r="317" spans="1:31" ht="12.75" x14ac:dyDescent="0.2">
      <c r="A317" s="94" t="str">
        <f>IF(D317="","",CONCATENATE('Address and samples info'!$B$8," #",'Samples 96'!C317))</f>
        <v/>
      </c>
      <c r="B317" s="95" t="s">
        <v>10</v>
      </c>
      <c r="C317" s="150">
        <v>4</v>
      </c>
      <c r="D317" s="5"/>
      <c r="E317" s="98">
        <v>0.01</v>
      </c>
      <c r="F317" s="53"/>
      <c r="G317" s="59"/>
      <c r="H317" s="104" t="str">
        <f ca="1">IF(AC318=1,"A","")</f>
        <v/>
      </c>
      <c r="I317" s="57" t="str">
        <f ca="1">OFFSET($Z$3,ROW()-StartRow-1-$AA318*PanelHeight+$AA318*WellsInPlate+(COLUMN()-9)*8,0,1,1)</f>
        <v xml:space="preserve"> </v>
      </c>
      <c r="J317" s="57" t="str">
        <f ca="1">OFFSET($Z$3,ROW()-StartRow-1-$AA318*PanelHeight+$AA318*WellsInPlate+(COLUMN()-9)*8,0,1,1)</f>
        <v xml:space="preserve"> </v>
      </c>
      <c r="K317" s="57" t="str">
        <f ca="1">OFFSET($Z$3,ROW()-StartRow-1-$AA318*PanelHeight+$AA318*WellsInPlate+(COLUMN()-9)*8,0,1,1)</f>
        <v xml:space="preserve"> </v>
      </c>
      <c r="L317" s="57" t="str">
        <f ca="1">OFFSET($Z$3,ROW()-StartRow-1-$AA318*PanelHeight+$AA318*WellsInPlate+(COLUMN()-9)*8,0,1,1)</f>
        <v xml:space="preserve"> </v>
      </c>
      <c r="M317" s="57" t="str">
        <f ca="1">OFFSET($Z$3,ROW()-StartRow-1-$AA318*PanelHeight+$AA318*WellsInPlate+(COLUMN()-9)*8,0,1,1)</f>
        <v xml:space="preserve"> </v>
      </c>
      <c r="N317" s="57" t="str">
        <f ca="1">OFFSET($Z$3,ROW()-StartRow-1-$AA318*PanelHeight+$AA318*WellsInPlate+(COLUMN()-9)*8,0,1,1)</f>
        <v xml:space="preserve"> </v>
      </c>
      <c r="O317" s="57" t="str">
        <f ca="1">OFFSET($Z$3,ROW()-StartRow-1-$AA318*PanelHeight+$AA318*WellsInPlate+(COLUMN()-9)*8,0,1,1)</f>
        <v xml:space="preserve"> </v>
      </c>
      <c r="P317" s="57" t="str">
        <f ca="1">OFFSET($Z$3,ROW()-StartRow-1-$AA318*PanelHeight+$AA318*WellsInPlate+(COLUMN()-9)*8,0,1,1)</f>
        <v xml:space="preserve"> </v>
      </c>
      <c r="Q317" s="57" t="str">
        <f ca="1">OFFSET($Z$3,ROW()-StartRow-1-$AA318*PanelHeight+$AA318*WellsInPlate+(COLUMN()-9)*8,0,1,1)</f>
        <v xml:space="preserve"> </v>
      </c>
      <c r="R317" s="57" t="str">
        <f ca="1">OFFSET($Z$3,ROW()-StartRow-1-$AA318*PanelHeight+$AA318*WellsInPlate+(COLUMN()-9)*8,0,1,1)</f>
        <v xml:space="preserve"> </v>
      </c>
      <c r="S317" s="57" t="str">
        <f ca="1">OFFSET($Z$3,ROW()-StartRow-1-$AA318*PanelHeight+$AA318*WellsInPlate+(COLUMN()-9)*8,0,1,1)</f>
        <v xml:space="preserve"> </v>
      </c>
      <c r="T317" s="58" t="str">
        <f ca="1">IF(COUNTIF(I317:S324," ")&lt;88,"leave empty","")</f>
        <v>leave empty</v>
      </c>
      <c r="Z317" s="108" t="str">
        <f>IF(LEN(INDEX($1:$1048576,ROW(),4))&gt;0,INDEX($1:$1048576,ROW(),4)," ")</f>
        <v xml:space="preserve"> </v>
      </c>
      <c r="AA317" s="108">
        <f t="shared" si="49"/>
        <v>24</v>
      </c>
      <c r="AB317" s="108">
        <f ca="1">COUNTBLANK(OFFSET(INDEX($2:$1048576,2,4),AA317*WellsInPlate,0,WellsInPlate,1))</f>
        <v>86</v>
      </c>
      <c r="AC317" s="108">
        <f t="shared" ca="1" si="50"/>
        <v>0</v>
      </c>
      <c r="AE317" s="108" t="b">
        <f>IF(COUNTBLANK(D317)=0,A317)</f>
        <v>0</v>
      </c>
    </row>
    <row r="318" spans="1:31" ht="12.75" x14ac:dyDescent="0.2">
      <c r="A318" s="94" t="str">
        <f>IF(D318="","",CONCATENATE('Address and samples info'!$B$8," #",'Samples 96'!C318))</f>
        <v/>
      </c>
      <c r="B318" s="95" t="s">
        <v>21</v>
      </c>
      <c r="C318" s="150">
        <v>4</v>
      </c>
      <c r="D318" s="5"/>
      <c r="E318" s="98">
        <v>0.01</v>
      </c>
      <c r="F318" s="53"/>
      <c r="G318" s="59"/>
      <c r="H318" s="104" t="str">
        <f ca="1">IF(AC319=1,"B","")</f>
        <v/>
      </c>
      <c r="I318" s="57" t="str">
        <f ca="1">OFFSET($Z$3,ROW()-StartRow-1-$AA319*PanelHeight+$AA319*WellsInPlate+(COLUMN()-9)*8,0,1,1)</f>
        <v xml:space="preserve"> </v>
      </c>
      <c r="J318" s="57" t="str">
        <f ca="1">OFFSET($Z$3,ROW()-StartRow-1-$AA319*PanelHeight+$AA319*WellsInPlate+(COLUMN()-9)*8,0,1,1)</f>
        <v xml:space="preserve"> </v>
      </c>
      <c r="K318" s="57" t="str">
        <f ca="1">OFFSET($Z$3,ROW()-StartRow-1-$AA319*PanelHeight+$AA319*WellsInPlate+(COLUMN()-9)*8,0,1,1)</f>
        <v xml:space="preserve"> </v>
      </c>
      <c r="L318" s="57" t="str">
        <f ca="1">OFFSET($Z$3,ROW()-StartRow-1-$AA319*PanelHeight+$AA319*WellsInPlate+(COLUMN()-9)*8,0,1,1)</f>
        <v xml:space="preserve"> </v>
      </c>
      <c r="M318" s="57" t="str">
        <f ca="1">OFFSET($Z$3,ROW()-StartRow-1-$AA319*PanelHeight+$AA319*WellsInPlate+(COLUMN()-9)*8,0,1,1)</f>
        <v xml:space="preserve"> </v>
      </c>
      <c r="N318" s="57" t="str">
        <f ca="1">OFFSET($Z$3,ROW()-StartRow-1-$AA319*PanelHeight+$AA319*WellsInPlate+(COLUMN()-9)*8,0,1,1)</f>
        <v xml:space="preserve"> </v>
      </c>
      <c r="O318" s="57" t="str">
        <f ca="1">OFFSET($Z$3,ROW()-StartRow-1-$AA319*PanelHeight+$AA319*WellsInPlate+(COLUMN()-9)*8,0,1,1)</f>
        <v xml:space="preserve"> </v>
      </c>
      <c r="P318" s="57" t="str">
        <f ca="1">OFFSET($Z$3,ROW()-StartRow-1-$AA319*PanelHeight+$AA319*WellsInPlate+(COLUMN()-9)*8,0,1,1)</f>
        <v xml:space="preserve"> </v>
      </c>
      <c r="Q318" s="57" t="str">
        <f ca="1">OFFSET($Z$3,ROW()-StartRow-1-$AA319*PanelHeight+$AA319*WellsInPlate+(COLUMN()-9)*8,0,1,1)</f>
        <v xml:space="preserve"> </v>
      </c>
      <c r="R318" s="57" t="str">
        <f ca="1">OFFSET($Z$3,ROW()-StartRow-1-$AA319*PanelHeight+$AA319*WellsInPlate+(COLUMN()-9)*8,0,1,1)</f>
        <v xml:space="preserve"> </v>
      </c>
      <c r="S318" s="57" t="str">
        <f ca="1">OFFSET($Z$3,ROW()-StartRow-1-$AA319*PanelHeight+$AA319*WellsInPlate+(COLUMN()-9)*8,0,1,1)</f>
        <v xml:space="preserve"> </v>
      </c>
      <c r="T318" s="57" t="str">
        <f ca="1">IF(T317="","","leave empty")</f>
        <v>leave empty</v>
      </c>
      <c r="Z318" s="108" t="str">
        <f>IF(LEN(INDEX($1:$1048576,ROW(),4))&gt;0,INDEX($1:$1048576,ROW(),4)," ")</f>
        <v xml:space="preserve"> </v>
      </c>
      <c r="AA318" s="108">
        <f t="shared" si="49"/>
        <v>24</v>
      </c>
      <c r="AB318" s="108">
        <f ca="1">COUNTBLANK(OFFSET(INDEX($2:$1048576,2,4),AA318*WellsInPlate,0,WellsInPlate,1))</f>
        <v>86</v>
      </c>
      <c r="AC318" s="108">
        <f t="shared" ca="1" si="50"/>
        <v>0</v>
      </c>
      <c r="AE318" s="108" t="b">
        <f>IF(COUNTBLANK(D318)=0,A318)</f>
        <v>0</v>
      </c>
    </row>
    <row r="319" spans="1:31" ht="12.75" x14ac:dyDescent="0.2">
      <c r="A319" s="94" t="str">
        <f>IF(D319="","",CONCATENATE('Address and samples info'!$B$8," #",'Samples 96'!C319))</f>
        <v/>
      </c>
      <c r="B319" s="95" t="s">
        <v>32</v>
      </c>
      <c r="C319" s="150">
        <v>4</v>
      </c>
      <c r="D319" s="5"/>
      <c r="E319" s="98">
        <v>0.01</v>
      </c>
      <c r="F319" s="53"/>
      <c r="G319" s="59"/>
      <c r="H319" s="104" t="str">
        <f ca="1">IF(AC320=1,"C","")</f>
        <v/>
      </c>
      <c r="I319" s="57" t="str">
        <f ca="1">OFFSET($Z$3,ROW()-StartRow-1-$AA320*PanelHeight+$AA320*WellsInPlate+(COLUMN()-9)*8,0,1,1)</f>
        <v xml:space="preserve"> </v>
      </c>
      <c r="J319" s="57" t="str">
        <f ca="1">OFFSET($Z$3,ROW()-StartRow-1-$AA320*PanelHeight+$AA320*WellsInPlate+(COLUMN()-9)*8,0,1,1)</f>
        <v xml:space="preserve"> </v>
      </c>
      <c r="K319" s="57" t="str">
        <f ca="1">OFFSET($Z$3,ROW()-StartRow-1-$AA320*PanelHeight+$AA320*WellsInPlate+(COLUMN()-9)*8,0,1,1)</f>
        <v xml:space="preserve"> </v>
      </c>
      <c r="L319" s="57" t="str">
        <f ca="1">OFFSET($Z$3,ROW()-StartRow-1-$AA320*PanelHeight+$AA320*WellsInPlate+(COLUMN()-9)*8,0,1,1)</f>
        <v xml:space="preserve"> </v>
      </c>
      <c r="M319" s="57" t="str">
        <f ca="1">OFFSET($Z$3,ROW()-StartRow-1-$AA320*PanelHeight+$AA320*WellsInPlate+(COLUMN()-9)*8,0,1,1)</f>
        <v xml:space="preserve"> </v>
      </c>
      <c r="N319" s="57" t="str">
        <f ca="1">OFFSET($Z$3,ROW()-StartRow-1-$AA320*PanelHeight+$AA320*WellsInPlate+(COLUMN()-9)*8,0,1,1)</f>
        <v xml:space="preserve"> </v>
      </c>
      <c r="O319" s="57" t="str">
        <f ca="1">OFFSET($Z$3,ROW()-StartRow-1-$AA320*PanelHeight+$AA320*WellsInPlate+(COLUMN()-9)*8,0,1,1)</f>
        <v xml:space="preserve"> </v>
      </c>
      <c r="P319" s="57" t="str">
        <f ca="1">OFFSET($Z$3,ROW()-StartRow-1-$AA320*PanelHeight+$AA320*WellsInPlate+(COLUMN()-9)*8,0,1,1)</f>
        <v xml:space="preserve"> </v>
      </c>
      <c r="Q319" s="57" t="str">
        <f ca="1">OFFSET($Z$3,ROW()-StartRow-1-$AA320*PanelHeight+$AA320*WellsInPlate+(COLUMN()-9)*8,0,1,1)</f>
        <v xml:space="preserve"> </v>
      </c>
      <c r="R319" s="57" t="str">
        <f ca="1">OFFSET($Z$3,ROW()-StartRow-1-$AA320*PanelHeight+$AA320*WellsInPlate+(COLUMN()-9)*8,0,1,1)</f>
        <v xml:space="preserve"> </v>
      </c>
      <c r="S319" s="57" t="str">
        <f ca="1">OFFSET($Z$3,ROW()-StartRow-1-$AA320*PanelHeight+$AA320*WellsInPlate+(COLUMN()-9)*8,0,1,1)</f>
        <v xml:space="preserve"> </v>
      </c>
      <c r="T319" s="57" t="str">
        <f t="shared" ref="T319:T324" ca="1" si="52">IF(T318="","","leave empty")</f>
        <v>leave empty</v>
      </c>
      <c r="Z319" s="108" t="str">
        <f>IF(LEN(INDEX($1:$1048576,ROW(),4))&gt;0,INDEX($1:$1048576,ROW(),4)," ")</f>
        <v xml:space="preserve"> </v>
      </c>
      <c r="AA319" s="108">
        <f t="shared" si="49"/>
        <v>24</v>
      </c>
      <c r="AB319" s="108">
        <f ca="1">COUNTBLANK(OFFSET(INDEX($2:$1048576,2,4),AA319*WellsInPlate,0,WellsInPlate,1))</f>
        <v>86</v>
      </c>
      <c r="AC319" s="108">
        <f t="shared" ca="1" si="50"/>
        <v>0</v>
      </c>
      <c r="AE319" s="108" t="b">
        <f>IF(COUNTBLANK(D319)=0,A319)</f>
        <v>0</v>
      </c>
    </row>
    <row r="320" spans="1:31" ht="12.75" x14ac:dyDescent="0.2">
      <c r="A320" s="94" t="str">
        <f>IF(D320="","",CONCATENATE('Address and samples info'!$B$8," #",'Samples 96'!C320))</f>
        <v/>
      </c>
      <c r="B320" s="95" t="s">
        <v>43</v>
      </c>
      <c r="C320" s="150">
        <v>4</v>
      </c>
      <c r="D320" s="5"/>
      <c r="E320" s="98">
        <v>0.01</v>
      </c>
      <c r="F320" s="53"/>
      <c r="G320" s="59"/>
      <c r="H320" s="104" t="str">
        <f ca="1">IF(AC321=1,"D","")</f>
        <v/>
      </c>
      <c r="I320" s="57" t="str">
        <f ca="1">OFFSET($Z$3,ROW()-StartRow-1-$AA321*PanelHeight+$AA321*WellsInPlate+(COLUMN()-9)*8,0,1,1)</f>
        <v xml:space="preserve"> </v>
      </c>
      <c r="J320" s="57" t="str">
        <f ca="1">OFFSET($Z$3,ROW()-StartRow-1-$AA321*PanelHeight+$AA321*WellsInPlate+(COLUMN()-9)*8,0,1,1)</f>
        <v xml:space="preserve"> </v>
      </c>
      <c r="K320" s="57" t="str">
        <f ca="1">OFFSET($Z$3,ROW()-StartRow-1-$AA321*PanelHeight+$AA321*WellsInPlate+(COLUMN()-9)*8,0,1,1)</f>
        <v xml:space="preserve"> </v>
      </c>
      <c r="L320" s="57" t="str">
        <f ca="1">OFFSET($Z$3,ROW()-StartRow-1-$AA321*PanelHeight+$AA321*WellsInPlate+(COLUMN()-9)*8,0,1,1)</f>
        <v xml:space="preserve"> </v>
      </c>
      <c r="M320" s="57" t="str">
        <f ca="1">OFFSET($Z$3,ROW()-StartRow-1-$AA321*PanelHeight+$AA321*WellsInPlate+(COLUMN()-9)*8,0,1,1)</f>
        <v xml:space="preserve"> </v>
      </c>
      <c r="N320" s="57" t="str">
        <f ca="1">OFFSET($Z$3,ROW()-StartRow-1-$AA321*PanelHeight+$AA321*WellsInPlate+(COLUMN()-9)*8,0,1,1)</f>
        <v xml:space="preserve"> </v>
      </c>
      <c r="O320" s="57" t="str">
        <f ca="1">OFFSET($Z$3,ROW()-StartRow-1-$AA321*PanelHeight+$AA321*WellsInPlate+(COLUMN()-9)*8,0,1,1)</f>
        <v xml:space="preserve"> </v>
      </c>
      <c r="P320" s="57" t="str">
        <f ca="1">OFFSET($Z$3,ROW()-StartRow-1-$AA321*PanelHeight+$AA321*WellsInPlate+(COLUMN()-9)*8,0,1,1)</f>
        <v xml:space="preserve"> </v>
      </c>
      <c r="Q320" s="57" t="str">
        <f ca="1">OFFSET($Z$3,ROW()-StartRow-1-$AA321*PanelHeight+$AA321*WellsInPlate+(COLUMN()-9)*8,0,1,1)</f>
        <v xml:space="preserve"> </v>
      </c>
      <c r="R320" s="57" t="str">
        <f ca="1">OFFSET($Z$3,ROW()-StartRow-1-$AA321*PanelHeight+$AA321*WellsInPlate+(COLUMN()-9)*8,0,1,1)</f>
        <v xml:space="preserve"> </v>
      </c>
      <c r="S320" s="57" t="str">
        <f ca="1">OFFSET($Z$3,ROW()-StartRow-1-$AA321*PanelHeight+$AA321*WellsInPlate+(COLUMN()-9)*8,0,1,1)</f>
        <v xml:space="preserve"> </v>
      </c>
      <c r="T320" s="57" t="str">
        <f t="shared" ca="1" si="52"/>
        <v>leave empty</v>
      </c>
      <c r="Z320" s="108" t="str">
        <f>IF(LEN(INDEX($1:$1048576,ROW(),4))&gt;0,INDEX($1:$1048576,ROW(),4)," ")</f>
        <v xml:space="preserve"> </v>
      </c>
      <c r="AA320" s="108">
        <f t="shared" si="49"/>
        <v>24</v>
      </c>
      <c r="AB320" s="108">
        <f ca="1">COUNTBLANK(OFFSET(INDEX($2:$1048576,2,4),AA320*WellsInPlate,0,WellsInPlate,1))</f>
        <v>86</v>
      </c>
      <c r="AC320" s="108">
        <f t="shared" ca="1" si="50"/>
        <v>0</v>
      </c>
      <c r="AE320" s="108" t="b">
        <f>IF(COUNTBLANK(D320)=0,A320)</f>
        <v>0</v>
      </c>
    </row>
    <row r="321" spans="1:31" ht="12.75" x14ac:dyDescent="0.2">
      <c r="A321" s="94" t="str">
        <f>IF(D321="","",CONCATENATE('Address and samples info'!$B$8," #",'Samples 96'!C321))</f>
        <v/>
      </c>
      <c r="B321" s="95" t="s">
        <v>54</v>
      </c>
      <c r="C321" s="150">
        <v>4</v>
      </c>
      <c r="D321" s="5"/>
      <c r="E321" s="98">
        <v>0.01</v>
      </c>
      <c r="F321" s="53"/>
      <c r="G321" s="59"/>
      <c r="H321" s="104" t="str">
        <f ca="1">IF(AC322=1,"E","")</f>
        <v/>
      </c>
      <c r="I321" s="57" t="str">
        <f ca="1">OFFSET($Z$3,ROW()-StartRow-1-$AA322*PanelHeight+$AA322*WellsInPlate+(COLUMN()-9)*8,0,1,1)</f>
        <v xml:space="preserve"> </v>
      </c>
      <c r="J321" s="57" t="str">
        <f ca="1">OFFSET($Z$3,ROW()-StartRow-1-$AA322*PanelHeight+$AA322*WellsInPlate+(COLUMN()-9)*8,0,1,1)</f>
        <v xml:space="preserve"> </v>
      </c>
      <c r="K321" s="57" t="str">
        <f ca="1">OFFSET($Z$3,ROW()-StartRow-1-$AA322*PanelHeight+$AA322*WellsInPlate+(COLUMN()-9)*8,0,1,1)</f>
        <v xml:space="preserve"> </v>
      </c>
      <c r="L321" s="57" t="str">
        <f ca="1">OFFSET($Z$3,ROW()-StartRow-1-$AA322*PanelHeight+$AA322*WellsInPlate+(COLUMN()-9)*8,0,1,1)</f>
        <v xml:space="preserve"> </v>
      </c>
      <c r="M321" s="57" t="str">
        <f ca="1">OFFSET($Z$3,ROW()-StartRow-1-$AA322*PanelHeight+$AA322*WellsInPlate+(COLUMN()-9)*8,0,1,1)</f>
        <v xml:space="preserve"> </v>
      </c>
      <c r="N321" s="57" t="str">
        <f ca="1">OFFSET($Z$3,ROW()-StartRow-1-$AA322*PanelHeight+$AA322*WellsInPlate+(COLUMN()-9)*8,0,1,1)</f>
        <v xml:space="preserve"> </v>
      </c>
      <c r="O321" s="57" t="str">
        <f ca="1">OFFSET($Z$3,ROW()-StartRow-1-$AA322*PanelHeight+$AA322*WellsInPlate+(COLUMN()-9)*8,0,1,1)</f>
        <v xml:space="preserve"> </v>
      </c>
      <c r="P321" s="57" t="str">
        <f ca="1">OFFSET($Z$3,ROW()-StartRow-1-$AA322*PanelHeight+$AA322*WellsInPlate+(COLUMN()-9)*8,0,1,1)</f>
        <v xml:space="preserve"> </v>
      </c>
      <c r="Q321" s="57" t="str">
        <f ca="1">OFFSET($Z$3,ROW()-StartRow-1-$AA322*PanelHeight+$AA322*WellsInPlate+(COLUMN()-9)*8,0,1,1)</f>
        <v xml:space="preserve"> </v>
      </c>
      <c r="R321" s="57" t="str">
        <f ca="1">OFFSET($Z$3,ROW()-StartRow-1-$AA322*PanelHeight+$AA322*WellsInPlate+(COLUMN()-9)*8,0,1,1)</f>
        <v xml:space="preserve"> </v>
      </c>
      <c r="S321" s="57" t="str">
        <f ca="1">OFFSET($Z$3,ROW()-StartRow-1-$AA322*PanelHeight+$AA322*WellsInPlate+(COLUMN()-9)*8,0,1,1)</f>
        <v xml:space="preserve"> </v>
      </c>
      <c r="T321" s="57" t="str">
        <f t="shared" ca="1" si="52"/>
        <v>leave empty</v>
      </c>
      <c r="Z321" s="108" t="str">
        <f>IF(LEN(INDEX($1:$1048576,ROW(),4))&gt;0,INDEX($1:$1048576,ROW(),4)," ")</f>
        <v xml:space="preserve"> </v>
      </c>
      <c r="AA321" s="108">
        <f t="shared" si="49"/>
        <v>24</v>
      </c>
      <c r="AB321" s="108">
        <f ca="1">COUNTBLANK(OFFSET(INDEX($2:$1048576,2,4),AA321*WellsInPlate,0,WellsInPlate,1))</f>
        <v>86</v>
      </c>
      <c r="AC321" s="108">
        <f t="shared" ca="1" si="50"/>
        <v>0</v>
      </c>
      <c r="AE321" s="108" t="b">
        <f>IF(COUNTBLANK(D321)=0,A321)</f>
        <v>0</v>
      </c>
    </row>
    <row r="322" spans="1:31" ht="12.75" x14ac:dyDescent="0.2">
      <c r="A322" s="94" t="str">
        <f>IF(D322="","",CONCATENATE('Address and samples info'!$B$8," #",'Samples 96'!C322))</f>
        <v/>
      </c>
      <c r="B322" s="95" t="s">
        <v>65</v>
      </c>
      <c r="C322" s="150">
        <v>4</v>
      </c>
      <c r="D322" s="5"/>
      <c r="E322" s="98">
        <v>0.01</v>
      </c>
      <c r="F322" s="53"/>
      <c r="G322" s="59"/>
      <c r="H322" s="104" t="str">
        <f ca="1">IF(AC323=1,"F","")</f>
        <v/>
      </c>
      <c r="I322" s="57" t="str">
        <f ca="1">OFFSET($Z$3,ROW()-StartRow-1-$AA323*PanelHeight+$AA323*WellsInPlate+(COLUMN()-9)*8,0,1,1)</f>
        <v xml:space="preserve"> </v>
      </c>
      <c r="J322" s="57" t="str">
        <f ca="1">OFFSET($Z$3,ROW()-StartRow-1-$AA323*PanelHeight+$AA323*WellsInPlate+(COLUMN()-9)*8,0,1,1)</f>
        <v xml:space="preserve"> </v>
      </c>
      <c r="K322" s="57" t="str">
        <f ca="1">OFFSET($Z$3,ROW()-StartRow-1-$AA323*PanelHeight+$AA323*WellsInPlate+(COLUMN()-9)*8,0,1,1)</f>
        <v xml:space="preserve"> </v>
      </c>
      <c r="L322" s="57" t="str">
        <f ca="1">OFFSET($Z$3,ROW()-StartRow-1-$AA323*PanelHeight+$AA323*WellsInPlate+(COLUMN()-9)*8,0,1,1)</f>
        <v xml:space="preserve"> </v>
      </c>
      <c r="M322" s="57" t="str">
        <f ca="1">OFFSET($Z$3,ROW()-StartRow-1-$AA323*PanelHeight+$AA323*WellsInPlate+(COLUMN()-9)*8,0,1,1)</f>
        <v xml:space="preserve"> </v>
      </c>
      <c r="N322" s="57" t="str">
        <f ca="1">OFFSET($Z$3,ROW()-StartRow-1-$AA323*PanelHeight+$AA323*WellsInPlate+(COLUMN()-9)*8,0,1,1)</f>
        <v xml:space="preserve"> </v>
      </c>
      <c r="O322" s="57" t="str">
        <f ca="1">OFFSET($Z$3,ROW()-StartRow-1-$AA323*PanelHeight+$AA323*WellsInPlate+(COLUMN()-9)*8,0,1,1)</f>
        <v xml:space="preserve"> </v>
      </c>
      <c r="P322" s="57" t="str">
        <f ca="1">OFFSET($Z$3,ROW()-StartRow-1-$AA323*PanelHeight+$AA323*WellsInPlate+(COLUMN()-9)*8,0,1,1)</f>
        <v xml:space="preserve"> </v>
      </c>
      <c r="Q322" s="57" t="str">
        <f ca="1">OFFSET($Z$3,ROW()-StartRow-1-$AA323*PanelHeight+$AA323*WellsInPlate+(COLUMN()-9)*8,0,1,1)</f>
        <v xml:space="preserve"> </v>
      </c>
      <c r="R322" s="57" t="str">
        <f ca="1">OFFSET($Z$3,ROW()-StartRow-1-$AA323*PanelHeight+$AA323*WellsInPlate+(COLUMN()-9)*8,0,1,1)</f>
        <v xml:space="preserve"> </v>
      </c>
      <c r="S322" s="57" t="str">
        <f ca="1">OFFSET($Z$3,ROW()-StartRow-1-$AA323*PanelHeight+$AA323*WellsInPlate+(COLUMN()-9)*8,0,1,1)</f>
        <v xml:space="preserve"> </v>
      </c>
      <c r="T322" s="57" t="str">
        <f t="shared" ca="1" si="52"/>
        <v>leave empty</v>
      </c>
      <c r="Z322" s="108" t="str">
        <f>IF(LEN(INDEX($1:$1048576,ROW(),4))&gt;0,INDEX($1:$1048576,ROW(),4)," ")</f>
        <v xml:space="preserve"> </v>
      </c>
      <c r="AA322" s="108">
        <f t="shared" si="49"/>
        <v>24</v>
      </c>
      <c r="AB322" s="108">
        <f ca="1">COUNTBLANK(OFFSET(INDEX($2:$1048576,2,4),AA322*WellsInPlate,0,WellsInPlate,1))</f>
        <v>86</v>
      </c>
      <c r="AC322" s="108">
        <f t="shared" ca="1" si="50"/>
        <v>0</v>
      </c>
      <c r="AE322" s="108" t="b">
        <f>IF(COUNTBLANK(D322)=0,A322)</f>
        <v>0</v>
      </c>
    </row>
    <row r="323" spans="1:31" ht="12.75" x14ac:dyDescent="0.2">
      <c r="A323" s="94" t="str">
        <f>IF(D323="","",CONCATENATE('Address and samples info'!$B$8," #",'Samples 96'!C323))</f>
        <v/>
      </c>
      <c r="B323" s="95" t="s">
        <v>76</v>
      </c>
      <c r="C323" s="150">
        <v>4</v>
      </c>
      <c r="D323" s="5"/>
      <c r="E323" s="98">
        <v>0.01</v>
      </c>
      <c r="F323" s="53"/>
      <c r="G323" s="59"/>
      <c r="H323" s="104" t="str">
        <f ca="1">IF(AC324=1,"G","")</f>
        <v/>
      </c>
      <c r="I323" s="57" t="str">
        <f ca="1">OFFSET($Z$3,ROW()-StartRow-1-$AA324*PanelHeight+$AA324*WellsInPlate+(COLUMN()-9)*8,0,1,1)</f>
        <v xml:space="preserve"> </v>
      </c>
      <c r="J323" s="57" t="str">
        <f ca="1">OFFSET($Z$3,ROW()-StartRow-1-$AA324*PanelHeight+$AA324*WellsInPlate+(COLUMN()-9)*8,0,1,1)</f>
        <v xml:space="preserve"> </v>
      </c>
      <c r="K323" s="57" t="str">
        <f ca="1">OFFSET($Z$3,ROW()-StartRow-1-$AA324*PanelHeight+$AA324*WellsInPlate+(COLUMN()-9)*8,0,1,1)</f>
        <v xml:space="preserve"> </v>
      </c>
      <c r="L323" s="57" t="str">
        <f ca="1">OFFSET($Z$3,ROW()-StartRow-1-$AA324*PanelHeight+$AA324*WellsInPlate+(COLUMN()-9)*8,0,1,1)</f>
        <v xml:space="preserve"> </v>
      </c>
      <c r="M323" s="57" t="str">
        <f ca="1">OFFSET($Z$3,ROW()-StartRow-1-$AA324*PanelHeight+$AA324*WellsInPlate+(COLUMN()-9)*8,0,1,1)</f>
        <v xml:space="preserve"> </v>
      </c>
      <c r="N323" s="57" t="str">
        <f ca="1">OFFSET($Z$3,ROW()-StartRow-1-$AA324*PanelHeight+$AA324*WellsInPlate+(COLUMN()-9)*8,0,1,1)</f>
        <v xml:space="preserve"> </v>
      </c>
      <c r="O323" s="57" t="str">
        <f ca="1">OFFSET($Z$3,ROW()-StartRow-1-$AA324*PanelHeight+$AA324*WellsInPlate+(COLUMN()-9)*8,0,1,1)</f>
        <v xml:space="preserve"> </v>
      </c>
      <c r="P323" s="57" t="str">
        <f ca="1">OFFSET($Z$3,ROW()-StartRow-1-$AA324*PanelHeight+$AA324*WellsInPlate+(COLUMN()-9)*8,0,1,1)</f>
        <v xml:space="preserve"> </v>
      </c>
      <c r="Q323" s="57" t="str">
        <f ca="1">OFFSET($Z$3,ROW()-StartRow-1-$AA324*PanelHeight+$AA324*WellsInPlate+(COLUMN()-9)*8,0,1,1)</f>
        <v xml:space="preserve"> </v>
      </c>
      <c r="R323" s="57" t="str">
        <f ca="1">OFFSET($Z$3,ROW()-StartRow-1-$AA324*PanelHeight+$AA324*WellsInPlate+(COLUMN()-9)*8,0,1,1)</f>
        <v xml:space="preserve"> </v>
      </c>
      <c r="S323" s="57" t="str">
        <f ca="1">IF(S322="","","leave empty")</f>
        <v>leave empty</v>
      </c>
      <c r="T323" s="57" t="str">
        <f t="shared" ca="1" si="52"/>
        <v>leave empty</v>
      </c>
      <c r="Z323" s="108" t="str">
        <f>IF(LEN(INDEX($1:$1048576,ROW(),4))&gt;0,INDEX($1:$1048576,ROW(),4)," ")</f>
        <v xml:space="preserve"> </v>
      </c>
      <c r="AA323" s="108">
        <f t="shared" si="49"/>
        <v>24</v>
      </c>
      <c r="AB323" s="108">
        <f ca="1">COUNTBLANK(OFFSET(INDEX($2:$1048576,2,4),AA323*WellsInPlate,0,WellsInPlate,1))</f>
        <v>86</v>
      </c>
      <c r="AC323" s="108">
        <f t="shared" ca="1" si="50"/>
        <v>0</v>
      </c>
      <c r="AE323" s="108" t="b">
        <f>IF(COUNTBLANK(D323)=0,A323)</f>
        <v>0</v>
      </c>
    </row>
    <row r="324" spans="1:31" ht="12.75" x14ac:dyDescent="0.2">
      <c r="A324" s="94" t="str">
        <f>IF(D324="","",CONCATENATE('Address and samples info'!$B$8," #",'Samples 96'!C324))</f>
        <v/>
      </c>
      <c r="B324" s="95" t="s">
        <v>86</v>
      </c>
      <c r="C324" s="150">
        <v>4</v>
      </c>
      <c r="D324" s="5"/>
      <c r="E324" s="98">
        <v>0.01</v>
      </c>
      <c r="F324" s="53"/>
      <c r="G324" s="59"/>
      <c r="H324" s="104" t="str">
        <f ca="1">IF(AC325=1,"H","")</f>
        <v/>
      </c>
      <c r="I324" s="57" t="str">
        <f ca="1">OFFSET($Z$3,ROW()-StartRow-1-$AA325*PanelHeight+$AA325*WellsInPlate+(COLUMN()-9)*8,0,1,1)</f>
        <v xml:space="preserve"> </v>
      </c>
      <c r="J324" s="57" t="str">
        <f ca="1">OFFSET($Z$3,ROW()-StartRow-1-$AA325*PanelHeight+$AA325*WellsInPlate+(COLUMN()-9)*8,0,1,1)</f>
        <v xml:space="preserve"> </v>
      </c>
      <c r="K324" s="57" t="str">
        <f ca="1">OFFSET($Z$3,ROW()-StartRow-1-$AA325*PanelHeight+$AA325*WellsInPlate+(COLUMN()-9)*8,0,1,1)</f>
        <v xml:space="preserve"> </v>
      </c>
      <c r="L324" s="57" t="str">
        <f ca="1">OFFSET($Z$3,ROW()-StartRow-1-$AA325*PanelHeight+$AA325*WellsInPlate+(COLUMN()-9)*8,0,1,1)</f>
        <v xml:space="preserve"> </v>
      </c>
      <c r="M324" s="57" t="str">
        <f ca="1">OFFSET($Z$3,ROW()-StartRow-1-$AA325*PanelHeight+$AA325*WellsInPlate+(COLUMN()-9)*8,0,1,1)</f>
        <v xml:space="preserve"> </v>
      </c>
      <c r="N324" s="57" t="str">
        <f ca="1">OFFSET($Z$3,ROW()-StartRow-1-$AA325*PanelHeight+$AA325*WellsInPlate+(COLUMN()-9)*8,0,1,1)</f>
        <v xml:space="preserve"> </v>
      </c>
      <c r="O324" s="57" t="str">
        <f ca="1">OFFSET($Z$3,ROW()-StartRow-1-$AA325*PanelHeight+$AA325*WellsInPlate+(COLUMN()-9)*8,0,1,1)</f>
        <v xml:space="preserve"> </v>
      </c>
      <c r="P324" s="57" t="str">
        <f ca="1">OFFSET($Z$3,ROW()-StartRow-1-$AA325*PanelHeight+$AA325*WellsInPlate+(COLUMN()-9)*8,0,1,1)</f>
        <v xml:space="preserve"> </v>
      </c>
      <c r="Q324" s="57" t="str">
        <f ca="1">OFFSET($Z$3,ROW()-StartRow-1-$AA325*PanelHeight+$AA325*WellsInPlate+(COLUMN()-9)*8,0,1,1)</f>
        <v xml:space="preserve"> </v>
      </c>
      <c r="R324" s="57" t="str">
        <f ca="1">OFFSET($Z$3,ROW()-StartRow-1-$AA325*PanelHeight+$AA325*WellsInPlate+(COLUMN()-9)*8,0,1,1)</f>
        <v xml:space="preserve"> </v>
      </c>
      <c r="S324" s="57" t="str">
        <f ca="1">IF(S323="","","leave empty")</f>
        <v>leave empty</v>
      </c>
      <c r="T324" s="57" t="str">
        <f t="shared" ca="1" si="52"/>
        <v>leave empty</v>
      </c>
      <c r="Z324" s="108" t="str">
        <f>IF(LEN(INDEX($1:$1048576,ROW(),4))&gt;0,INDEX($1:$1048576,ROW(),4)," ")</f>
        <v xml:space="preserve"> </v>
      </c>
      <c r="AA324" s="108">
        <f t="shared" si="49"/>
        <v>24</v>
      </c>
      <c r="AB324" s="108">
        <f ca="1">COUNTBLANK(OFFSET(INDEX($2:$1048576,2,4),AA324*WellsInPlate,0,WellsInPlate,1))</f>
        <v>86</v>
      </c>
      <c r="AC324" s="108">
        <f t="shared" ca="1" si="50"/>
        <v>0</v>
      </c>
      <c r="AE324" s="108" t="b">
        <f>IF(COUNTBLANK(D324)=0,A324)</f>
        <v>0</v>
      </c>
    </row>
    <row r="325" spans="1:31" ht="12.75" x14ac:dyDescent="0.2">
      <c r="A325" s="94" t="str">
        <f>IF(D325="","",CONCATENATE('Address and samples info'!$B$8," #",'Samples 96'!C325))</f>
        <v/>
      </c>
      <c r="B325" s="95" t="s">
        <v>11</v>
      </c>
      <c r="C325" s="150">
        <v>4</v>
      </c>
      <c r="D325" s="5"/>
      <c r="E325" s="98">
        <v>0.01</v>
      </c>
      <c r="F325" s="53"/>
      <c r="G325" s="59"/>
      <c r="Z325" s="108" t="str">
        <f>IF(LEN(INDEX($1:$1048576,ROW(),4))&gt;0,INDEX($1:$1048576,ROW(),4)," ")</f>
        <v xml:space="preserve"> </v>
      </c>
      <c r="AA325" s="108">
        <f t="shared" ref="AA325" si="53">CEILING((ROW()-StartRow+1)/PanelHeight,1)-1</f>
        <v>24</v>
      </c>
      <c r="AB325" s="108">
        <f ca="1">COUNTBLANK(OFFSET(INDEX($2:$1048576,2,4),AA325*WellsInPlate,0,WellsInPlate,1))</f>
        <v>86</v>
      </c>
      <c r="AC325" s="108">
        <f t="shared" ref="AC325" ca="1" si="54">IF(AB325=WellsInPlate,0,1)</f>
        <v>0</v>
      </c>
      <c r="AE325" s="108" t="b">
        <f>IF(COUNTBLANK(D325)=0,A325)</f>
        <v>0</v>
      </c>
    </row>
    <row r="326" spans="1:31" ht="12.75" x14ac:dyDescent="0.2">
      <c r="A326" s="94" t="str">
        <f>IF(D326="","",CONCATENATE('Address and samples info'!$B$8," #",'Samples 96'!C326))</f>
        <v/>
      </c>
      <c r="B326" s="95" t="s">
        <v>22</v>
      </c>
      <c r="C326" s="150">
        <v>4</v>
      </c>
      <c r="D326" s="5"/>
      <c r="E326" s="98">
        <v>0.01</v>
      </c>
      <c r="F326" s="53"/>
      <c r="G326" s="59"/>
      <c r="Z326" s="108" t="str">
        <f>IF(LEN(INDEX($1:$1048576,ROW(),4))&gt;0,INDEX($1:$1048576,ROW(),4)," ")</f>
        <v xml:space="preserve"> </v>
      </c>
      <c r="AA326" s="108">
        <f t="shared" ref="AA326:AA357" si="55">CEILING((ROW()-StartRow+1)/PanelHeight,1)-1</f>
        <v>24</v>
      </c>
      <c r="AB326" s="108">
        <f ca="1">COUNTBLANK(OFFSET(INDEX($2:$1048576,2,4),AA326*WellsInPlate,0,WellsInPlate,1))</f>
        <v>86</v>
      </c>
      <c r="AC326" s="108">
        <f t="shared" ref="AC326:AC357" ca="1" si="56">IF(AB326=WellsInPlate,0,1)</f>
        <v>0</v>
      </c>
      <c r="AE326" s="108" t="b">
        <f>IF(COUNTBLANK(D326)=0,A326)</f>
        <v>0</v>
      </c>
    </row>
    <row r="327" spans="1:31" ht="12.75" x14ac:dyDescent="0.2">
      <c r="A327" s="94" t="str">
        <f>IF(D327="","",CONCATENATE('Address and samples info'!$B$8," #",'Samples 96'!C327))</f>
        <v/>
      </c>
      <c r="B327" s="95" t="s">
        <v>33</v>
      </c>
      <c r="C327" s="150">
        <v>4</v>
      </c>
      <c r="D327" s="5"/>
      <c r="E327" s="98">
        <v>0.01</v>
      </c>
      <c r="F327" s="53"/>
      <c r="G327" s="59"/>
      <c r="Z327" s="108" t="str">
        <f>IF(LEN(INDEX($1:$1048576,ROW(),4))&gt;0,INDEX($1:$1048576,ROW(),4)," ")</f>
        <v xml:space="preserve"> </v>
      </c>
      <c r="AA327" s="108">
        <f t="shared" si="55"/>
        <v>24</v>
      </c>
      <c r="AB327" s="108">
        <f ca="1">COUNTBLANK(OFFSET(INDEX($2:$1048576,2,4),AA327*WellsInPlate,0,WellsInPlate,1))</f>
        <v>86</v>
      </c>
      <c r="AC327" s="108">
        <f t="shared" ca="1" si="56"/>
        <v>0</v>
      </c>
      <c r="AE327" s="108" t="b">
        <f>IF(COUNTBLANK(D327)=0,A327)</f>
        <v>0</v>
      </c>
    </row>
    <row r="328" spans="1:31" ht="12.75" x14ac:dyDescent="0.2">
      <c r="A328" s="94" t="str">
        <f>IF(D328="","",CONCATENATE('Address and samples info'!$B$8," #",'Samples 96'!C328))</f>
        <v/>
      </c>
      <c r="B328" s="95" t="s">
        <v>44</v>
      </c>
      <c r="C328" s="150">
        <v>4</v>
      </c>
      <c r="D328" s="5"/>
      <c r="E328" s="98">
        <v>0.01</v>
      </c>
      <c r="F328" s="53"/>
      <c r="G328" s="59"/>
      <c r="I328" s="55" t="str">
        <f ca="1">IF(AC330=1,"Plate "&amp;TEXT(AA330+1,"0"),"")</f>
        <v/>
      </c>
      <c r="Z328" s="108" t="str">
        <f>IF(LEN(INDEX($1:$1048576,ROW(),4))&gt;0,INDEX($1:$1048576,ROW(),4)," ")</f>
        <v xml:space="preserve"> </v>
      </c>
      <c r="AA328" s="108">
        <f t="shared" si="55"/>
        <v>24</v>
      </c>
      <c r="AB328" s="108">
        <f ca="1">COUNTBLANK(OFFSET(INDEX($2:$1048576,2,4),AA328*WellsInPlate,0,WellsInPlate,1))</f>
        <v>86</v>
      </c>
      <c r="AC328" s="108">
        <f t="shared" ca="1" si="56"/>
        <v>0</v>
      </c>
      <c r="AE328" s="108" t="b">
        <f>IF(COUNTBLANK(D328)=0,A328)</f>
        <v>0</v>
      </c>
    </row>
    <row r="329" spans="1:31" ht="12.75" x14ac:dyDescent="0.2">
      <c r="A329" s="94" t="str">
        <f>IF(D329="","",CONCATENATE('Address and samples info'!$B$8," #",'Samples 96'!C329))</f>
        <v/>
      </c>
      <c r="B329" s="95" t="s">
        <v>55</v>
      </c>
      <c r="C329" s="150">
        <v>4</v>
      </c>
      <c r="D329" s="5"/>
      <c r="E329" s="98">
        <v>0.01</v>
      </c>
      <c r="F329" s="53"/>
      <c r="G329" s="59"/>
      <c r="H329" s="106"/>
      <c r="I329" s="56" t="str">
        <f ca="1">IF($AC330=1,"1","")</f>
        <v/>
      </c>
      <c r="J329" s="56" t="str">
        <f ca="1">IF($AC330=1,"2","")</f>
        <v/>
      </c>
      <c r="K329" s="56" t="str">
        <f ca="1">IF($AC330=1,"3","")</f>
        <v/>
      </c>
      <c r="L329" s="56" t="str">
        <f ca="1">IF($AC330=1,"4","")</f>
        <v/>
      </c>
      <c r="M329" s="56" t="str">
        <f ca="1">IF($AC330=1,"5","")</f>
        <v/>
      </c>
      <c r="N329" s="56" t="str">
        <f ca="1">IF($AC330=1,"6","")</f>
        <v/>
      </c>
      <c r="O329" s="56" t="str">
        <f ca="1">IF($AC330=1,"7","")</f>
        <v/>
      </c>
      <c r="P329" s="56" t="str">
        <f ca="1">IF($AC330=1,"8","")</f>
        <v/>
      </c>
      <c r="Q329" s="56" t="str">
        <f ca="1">IF($AC330=1,"9","")</f>
        <v/>
      </c>
      <c r="R329" s="56" t="str">
        <f ca="1">IF($AC330=1,"10","")</f>
        <v/>
      </c>
      <c r="S329" s="56" t="str">
        <f ca="1">IF($AC330=1,"11","")</f>
        <v/>
      </c>
      <c r="T329" s="56" t="str">
        <f ca="1">IF($AC330=1,"12","")</f>
        <v/>
      </c>
      <c r="Z329" s="108" t="str">
        <f>IF(LEN(INDEX($1:$1048576,ROW(),4))&gt;0,INDEX($1:$1048576,ROW(),4)," ")</f>
        <v xml:space="preserve"> </v>
      </c>
      <c r="AA329" s="108">
        <f t="shared" si="55"/>
        <v>25</v>
      </c>
      <c r="AB329" s="108">
        <f ca="1">COUNTBLANK(OFFSET(INDEX($2:$1048576,2,4),AA329*WellsInPlate,0,WellsInPlate,1))</f>
        <v>86</v>
      </c>
      <c r="AC329" s="108">
        <f t="shared" ca="1" si="56"/>
        <v>0</v>
      </c>
      <c r="AE329" s="108" t="b">
        <f>IF(COUNTBLANK(D329)=0,A329)</f>
        <v>0</v>
      </c>
    </row>
    <row r="330" spans="1:31" ht="12.75" x14ac:dyDescent="0.2">
      <c r="A330" s="94" t="str">
        <f>IF(D330="","",CONCATENATE('Address and samples info'!$B$8," #",'Samples 96'!C330))</f>
        <v/>
      </c>
      <c r="B330" s="95" t="s">
        <v>66</v>
      </c>
      <c r="C330" s="150">
        <v>4</v>
      </c>
      <c r="D330" s="5"/>
      <c r="E330" s="98">
        <v>0.01</v>
      </c>
      <c r="F330" s="53"/>
      <c r="G330" s="59"/>
      <c r="H330" s="104" t="str">
        <f ca="1">IF(AC331=1,"A","")</f>
        <v/>
      </c>
      <c r="I330" s="57" t="str">
        <f ca="1">OFFSET($Z$3,ROW()-StartRow-1-$AA331*PanelHeight+$AA331*WellsInPlate+(COLUMN()-9)*8,0,1,1)</f>
        <v xml:space="preserve"> </v>
      </c>
      <c r="J330" s="57" t="str">
        <f ca="1">OFFSET($Z$3,ROW()-StartRow-1-$AA331*PanelHeight+$AA331*WellsInPlate+(COLUMN()-9)*8,0,1,1)</f>
        <v xml:space="preserve"> </v>
      </c>
      <c r="K330" s="57" t="str">
        <f ca="1">OFFSET($Z$3,ROW()-StartRow-1-$AA331*PanelHeight+$AA331*WellsInPlate+(COLUMN()-9)*8,0,1,1)</f>
        <v xml:space="preserve"> </v>
      </c>
      <c r="L330" s="57" t="str">
        <f ca="1">OFFSET($Z$3,ROW()-StartRow-1-$AA331*PanelHeight+$AA331*WellsInPlate+(COLUMN()-9)*8,0,1,1)</f>
        <v xml:space="preserve"> </v>
      </c>
      <c r="M330" s="57" t="str">
        <f ca="1">OFFSET($Z$3,ROW()-StartRow-1-$AA331*PanelHeight+$AA331*WellsInPlate+(COLUMN()-9)*8,0,1,1)</f>
        <v xml:space="preserve"> </v>
      </c>
      <c r="N330" s="57" t="str">
        <f ca="1">OFFSET($Z$3,ROW()-StartRow-1-$AA331*PanelHeight+$AA331*WellsInPlate+(COLUMN()-9)*8,0,1,1)</f>
        <v xml:space="preserve"> </v>
      </c>
      <c r="O330" s="57" t="str">
        <f ca="1">OFFSET($Z$3,ROW()-StartRow-1-$AA331*PanelHeight+$AA331*WellsInPlate+(COLUMN()-9)*8,0,1,1)</f>
        <v xml:space="preserve"> </v>
      </c>
      <c r="P330" s="57" t="str">
        <f ca="1">OFFSET($Z$3,ROW()-StartRow-1-$AA331*PanelHeight+$AA331*WellsInPlate+(COLUMN()-9)*8,0,1,1)</f>
        <v xml:space="preserve"> </v>
      </c>
      <c r="Q330" s="57" t="str">
        <f ca="1">OFFSET($Z$3,ROW()-StartRow-1-$AA331*PanelHeight+$AA331*WellsInPlate+(COLUMN()-9)*8,0,1,1)</f>
        <v xml:space="preserve"> </v>
      </c>
      <c r="R330" s="57" t="str">
        <f ca="1">OFFSET($Z$3,ROW()-StartRow-1-$AA331*PanelHeight+$AA331*WellsInPlate+(COLUMN()-9)*8,0,1,1)</f>
        <v xml:space="preserve"> </v>
      </c>
      <c r="S330" s="57" t="str">
        <f ca="1">OFFSET($Z$3,ROW()-StartRow-1-$AA331*PanelHeight+$AA331*WellsInPlate+(COLUMN()-9)*8,0,1,1)</f>
        <v xml:space="preserve"> </v>
      </c>
      <c r="T330" s="58" t="str">
        <f ca="1">IF(COUNTIF(I330:S337," ")&lt;88,"leave empty","")</f>
        <v>leave empty</v>
      </c>
      <c r="Z330" s="108" t="str">
        <f>IF(LEN(INDEX($1:$1048576,ROW(),4))&gt;0,INDEX($1:$1048576,ROW(),4)," ")</f>
        <v xml:space="preserve"> </v>
      </c>
      <c r="AA330" s="108">
        <f t="shared" si="55"/>
        <v>25</v>
      </c>
      <c r="AB330" s="108">
        <f ca="1">COUNTBLANK(OFFSET(INDEX($2:$1048576,2,4),AA330*WellsInPlate,0,WellsInPlate,1))</f>
        <v>86</v>
      </c>
      <c r="AC330" s="108">
        <f t="shared" ca="1" si="56"/>
        <v>0</v>
      </c>
      <c r="AE330" s="108" t="b">
        <f>IF(COUNTBLANK(D330)=0,A330)</f>
        <v>0</v>
      </c>
    </row>
    <row r="331" spans="1:31" ht="12.75" x14ac:dyDescent="0.2">
      <c r="A331" s="94" t="str">
        <f>IF(D331="","",CONCATENATE('Address and samples info'!$B$8," #",'Samples 96'!C331))</f>
        <v/>
      </c>
      <c r="B331" s="95" t="s">
        <v>77</v>
      </c>
      <c r="C331" s="150">
        <v>4</v>
      </c>
      <c r="D331" s="5"/>
      <c r="E331" s="98">
        <v>0.01</v>
      </c>
      <c r="F331" s="53"/>
      <c r="G331" s="59"/>
      <c r="H331" s="104" t="str">
        <f ca="1">IF(AC332=1,"B","")</f>
        <v/>
      </c>
      <c r="I331" s="57" t="str">
        <f ca="1">OFFSET($Z$3,ROW()-StartRow-1-$AA332*PanelHeight+$AA332*WellsInPlate+(COLUMN()-9)*8,0,1,1)</f>
        <v xml:space="preserve"> </v>
      </c>
      <c r="J331" s="57" t="str">
        <f ca="1">OFFSET($Z$3,ROW()-StartRow-1-$AA332*PanelHeight+$AA332*WellsInPlate+(COLUMN()-9)*8,0,1,1)</f>
        <v xml:space="preserve"> </v>
      </c>
      <c r="K331" s="57" t="str">
        <f ca="1">OFFSET($Z$3,ROW()-StartRow-1-$AA332*PanelHeight+$AA332*WellsInPlate+(COLUMN()-9)*8,0,1,1)</f>
        <v xml:space="preserve"> </v>
      </c>
      <c r="L331" s="57" t="str">
        <f ca="1">OFFSET($Z$3,ROW()-StartRow-1-$AA332*PanelHeight+$AA332*WellsInPlate+(COLUMN()-9)*8,0,1,1)</f>
        <v xml:space="preserve"> </v>
      </c>
      <c r="M331" s="57" t="str">
        <f ca="1">OFFSET($Z$3,ROW()-StartRow-1-$AA332*PanelHeight+$AA332*WellsInPlate+(COLUMN()-9)*8,0,1,1)</f>
        <v xml:space="preserve"> </v>
      </c>
      <c r="N331" s="57" t="str">
        <f ca="1">OFFSET($Z$3,ROW()-StartRow-1-$AA332*PanelHeight+$AA332*WellsInPlate+(COLUMN()-9)*8,0,1,1)</f>
        <v xml:space="preserve"> </v>
      </c>
      <c r="O331" s="57" t="str">
        <f ca="1">OFFSET($Z$3,ROW()-StartRow-1-$AA332*PanelHeight+$AA332*WellsInPlate+(COLUMN()-9)*8,0,1,1)</f>
        <v xml:space="preserve"> </v>
      </c>
      <c r="P331" s="57" t="str">
        <f ca="1">OFFSET($Z$3,ROW()-StartRow-1-$AA332*PanelHeight+$AA332*WellsInPlate+(COLUMN()-9)*8,0,1,1)</f>
        <v xml:space="preserve"> </v>
      </c>
      <c r="Q331" s="57" t="str">
        <f ca="1">OFFSET($Z$3,ROW()-StartRow-1-$AA332*PanelHeight+$AA332*WellsInPlate+(COLUMN()-9)*8,0,1,1)</f>
        <v xml:space="preserve"> </v>
      </c>
      <c r="R331" s="57" t="str">
        <f ca="1">OFFSET($Z$3,ROW()-StartRow-1-$AA332*PanelHeight+$AA332*WellsInPlate+(COLUMN()-9)*8,0,1,1)</f>
        <v xml:space="preserve"> </v>
      </c>
      <c r="S331" s="57" t="str">
        <f ca="1">OFFSET($Z$3,ROW()-StartRow-1-$AA332*PanelHeight+$AA332*WellsInPlate+(COLUMN()-9)*8,0,1,1)</f>
        <v xml:space="preserve"> </v>
      </c>
      <c r="T331" s="57" t="str">
        <f ca="1">IF(T330="","","leave empty")</f>
        <v>leave empty</v>
      </c>
      <c r="Z331" s="108" t="str">
        <f>IF(LEN(INDEX($1:$1048576,ROW(),4))&gt;0,INDEX($1:$1048576,ROW(),4)," ")</f>
        <v xml:space="preserve"> </v>
      </c>
      <c r="AA331" s="108">
        <f t="shared" si="55"/>
        <v>25</v>
      </c>
      <c r="AB331" s="108">
        <f ca="1">COUNTBLANK(OFFSET(INDEX($2:$1048576,2,4),AA331*WellsInPlate,0,WellsInPlate,1))</f>
        <v>86</v>
      </c>
      <c r="AC331" s="108">
        <f t="shared" ca="1" si="56"/>
        <v>0</v>
      </c>
      <c r="AE331" s="108" t="b">
        <f>IF(COUNTBLANK(D331)=0,A331)</f>
        <v>0</v>
      </c>
    </row>
    <row r="332" spans="1:31" ht="12.75" x14ac:dyDescent="0.2">
      <c r="A332" s="94" t="str">
        <f>IF(D332="","",CONCATENATE('Address and samples info'!$B$8," #",'Samples 96'!C332))</f>
        <v/>
      </c>
      <c r="B332" s="95" t="s">
        <v>87</v>
      </c>
      <c r="C332" s="150">
        <v>4</v>
      </c>
      <c r="D332" s="5"/>
      <c r="E332" s="98">
        <v>0.01</v>
      </c>
      <c r="F332" s="53"/>
      <c r="G332" s="59"/>
      <c r="H332" s="104" t="str">
        <f ca="1">IF(AC333=1,"C","")</f>
        <v/>
      </c>
      <c r="I332" s="57" t="str">
        <f ca="1">OFFSET($Z$3,ROW()-StartRow-1-$AA333*PanelHeight+$AA333*WellsInPlate+(COLUMN()-9)*8,0,1,1)</f>
        <v xml:space="preserve"> </v>
      </c>
      <c r="J332" s="57" t="str">
        <f ca="1">OFFSET($Z$3,ROW()-StartRow-1-$AA333*PanelHeight+$AA333*WellsInPlate+(COLUMN()-9)*8,0,1,1)</f>
        <v xml:space="preserve"> </v>
      </c>
      <c r="K332" s="57" t="str">
        <f ca="1">OFFSET($Z$3,ROW()-StartRow-1-$AA333*PanelHeight+$AA333*WellsInPlate+(COLUMN()-9)*8,0,1,1)</f>
        <v xml:space="preserve"> </v>
      </c>
      <c r="L332" s="57" t="str">
        <f ca="1">OFFSET($Z$3,ROW()-StartRow-1-$AA333*PanelHeight+$AA333*WellsInPlate+(COLUMN()-9)*8,0,1,1)</f>
        <v xml:space="preserve"> </v>
      </c>
      <c r="M332" s="57" t="str">
        <f ca="1">OFFSET($Z$3,ROW()-StartRow-1-$AA333*PanelHeight+$AA333*WellsInPlate+(COLUMN()-9)*8,0,1,1)</f>
        <v xml:space="preserve"> </v>
      </c>
      <c r="N332" s="57" t="str">
        <f ca="1">OFFSET($Z$3,ROW()-StartRow-1-$AA333*PanelHeight+$AA333*WellsInPlate+(COLUMN()-9)*8,0,1,1)</f>
        <v xml:space="preserve"> </v>
      </c>
      <c r="O332" s="57" t="str">
        <f ca="1">OFFSET($Z$3,ROW()-StartRow-1-$AA333*PanelHeight+$AA333*WellsInPlate+(COLUMN()-9)*8,0,1,1)</f>
        <v xml:space="preserve"> </v>
      </c>
      <c r="P332" s="57" t="str">
        <f ca="1">OFFSET($Z$3,ROW()-StartRow-1-$AA333*PanelHeight+$AA333*WellsInPlate+(COLUMN()-9)*8,0,1,1)</f>
        <v xml:space="preserve"> </v>
      </c>
      <c r="Q332" s="57" t="str">
        <f ca="1">OFFSET($Z$3,ROW()-StartRow-1-$AA333*PanelHeight+$AA333*WellsInPlate+(COLUMN()-9)*8,0,1,1)</f>
        <v xml:space="preserve"> </v>
      </c>
      <c r="R332" s="57" t="str">
        <f ca="1">OFFSET($Z$3,ROW()-StartRow-1-$AA333*PanelHeight+$AA333*WellsInPlate+(COLUMN()-9)*8,0,1,1)</f>
        <v xml:space="preserve"> </v>
      </c>
      <c r="S332" s="57" t="str">
        <f ca="1">OFFSET($Z$3,ROW()-StartRow-1-$AA333*PanelHeight+$AA333*WellsInPlate+(COLUMN()-9)*8,0,1,1)</f>
        <v xml:space="preserve"> </v>
      </c>
      <c r="T332" s="57" t="str">
        <f t="shared" ref="T332:T337" ca="1" si="57">IF(T331="","","leave empty")</f>
        <v>leave empty</v>
      </c>
      <c r="Z332" s="108" t="str">
        <f>IF(LEN(INDEX($1:$1048576,ROW(),4))&gt;0,INDEX($1:$1048576,ROW(),4)," ")</f>
        <v xml:space="preserve"> </v>
      </c>
      <c r="AA332" s="108">
        <f t="shared" si="55"/>
        <v>25</v>
      </c>
      <c r="AB332" s="108">
        <f ca="1">COUNTBLANK(OFFSET(INDEX($2:$1048576,2,4),AA332*WellsInPlate,0,WellsInPlate,1))</f>
        <v>86</v>
      </c>
      <c r="AC332" s="108">
        <f t="shared" ca="1" si="56"/>
        <v>0</v>
      </c>
      <c r="AE332" s="108" t="b">
        <f>IF(COUNTBLANK(D332)=0,A332)</f>
        <v>0</v>
      </c>
    </row>
    <row r="333" spans="1:31" ht="12.75" x14ac:dyDescent="0.2">
      <c r="A333" s="94" t="str">
        <f>IF(D333="","",CONCATENATE('Address and samples info'!$B$8," #",'Samples 96'!C333))</f>
        <v/>
      </c>
      <c r="B333" s="95" t="s">
        <v>12</v>
      </c>
      <c r="C333" s="150">
        <v>4</v>
      </c>
      <c r="D333" s="5"/>
      <c r="E333" s="98">
        <v>0.01</v>
      </c>
      <c r="F333" s="53"/>
      <c r="G333" s="59"/>
      <c r="H333" s="104" t="str">
        <f ca="1">IF(AC334=1,"D","")</f>
        <v/>
      </c>
      <c r="I333" s="57" t="str">
        <f ca="1">OFFSET($Z$3,ROW()-StartRow-1-$AA334*PanelHeight+$AA334*WellsInPlate+(COLUMN()-9)*8,0,1,1)</f>
        <v xml:space="preserve"> </v>
      </c>
      <c r="J333" s="57" t="str">
        <f ca="1">OFFSET($Z$3,ROW()-StartRow-1-$AA334*PanelHeight+$AA334*WellsInPlate+(COLUMN()-9)*8,0,1,1)</f>
        <v xml:space="preserve"> </v>
      </c>
      <c r="K333" s="57" t="str">
        <f ca="1">OFFSET($Z$3,ROW()-StartRow-1-$AA334*PanelHeight+$AA334*WellsInPlate+(COLUMN()-9)*8,0,1,1)</f>
        <v xml:space="preserve"> </v>
      </c>
      <c r="L333" s="57" t="str">
        <f ca="1">OFFSET($Z$3,ROW()-StartRow-1-$AA334*PanelHeight+$AA334*WellsInPlate+(COLUMN()-9)*8,0,1,1)</f>
        <v xml:space="preserve"> </v>
      </c>
      <c r="M333" s="57" t="str">
        <f ca="1">OFFSET($Z$3,ROW()-StartRow-1-$AA334*PanelHeight+$AA334*WellsInPlate+(COLUMN()-9)*8,0,1,1)</f>
        <v xml:space="preserve"> </v>
      </c>
      <c r="N333" s="57" t="str">
        <f ca="1">OFFSET($Z$3,ROW()-StartRow-1-$AA334*PanelHeight+$AA334*WellsInPlate+(COLUMN()-9)*8,0,1,1)</f>
        <v xml:space="preserve"> </v>
      </c>
      <c r="O333" s="57" t="str">
        <f ca="1">OFFSET($Z$3,ROW()-StartRow-1-$AA334*PanelHeight+$AA334*WellsInPlate+(COLUMN()-9)*8,0,1,1)</f>
        <v xml:space="preserve"> </v>
      </c>
      <c r="P333" s="57" t="str">
        <f ca="1">OFFSET($Z$3,ROW()-StartRow-1-$AA334*PanelHeight+$AA334*WellsInPlate+(COLUMN()-9)*8,0,1,1)</f>
        <v xml:space="preserve"> </v>
      </c>
      <c r="Q333" s="57" t="str">
        <f ca="1">OFFSET($Z$3,ROW()-StartRow-1-$AA334*PanelHeight+$AA334*WellsInPlate+(COLUMN()-9)*8,0,1,1)</f>
        <v xml:space="preserve"> </v>
      </c>
      <c r="R333" s="57" t="str">
        <f ca="1">OFFSET($Z$3,ROW()-StartRow-1-$AA334*PanelHeight+$AA334*WellsInPlate+(COLUMN()-9)*8,0,1,1)</f>
        <v xml:space="preserve"> </v>
      </c>
      <c r="S333" s="57" t="str">
        <f ca="1">OFFSET($Z$3,ROW()-StartRow-1-$AA334*PanelHeight+$AA334*WellsInPlate+(COLUMN()-9)*8,0,1,1)</f>
        <v xml:space="preserve"> </v>
      </c>
      <c r="T333" s="57" t="str">
        <f t="shared" ca="1" si="57"/>
        <v>leave empty</v>
      </c>
      <c r="Z333" s="108" t="str">
        <f>IF(LEN(INDEX($1:$1048576,ROW(),4))&gt;0,INDEX($1:$1048576,ROW(),4)," ")</f>
        <v xml:space="preserve"> </v>
      </c>
      <c r="AA333" s="108">
        <f t="shared" si="55"/>
        <v>25</v>
      </c>
      <c r="AB333" s="108">
        <f ca="1">COUNTBLANK(OFFSET(INDEX($2:$1048576,2,4),AA333*WellsInPlate,0,WellsInPlate,1))</f>
        <v>86</v>
      </c>
      <c r="AC333" s="108">
        <f t="shared" ca="1" si="56"/>
        <v>0</v>
      </c>
      <c r="AE333" s="108" t="b">
        <f>IF(COUNTBLANK(D333)=0,A333)</f>
        <v>0</v>
      </c>
    </row>
    <row r="334" spans="1:31" ht="12.75" x14ac:dyDescent="0.2">
      <c r="A334" s="94" t="str">
        <f>IF(D334="","",CONCATENATE('Address and samples info'!$B$8," #",'Samples 96'!C334))</f>
        <v/>
      </c>
      <c r="B334" s="95" t="s">
        <v>23</v>
      </c>
      <c r="C334" s="150">
        <v>4</v>
      </c>
      <c r="D334" s="5"/>
      <c r="E334" s="98">
        <v>0.01</v>
      </c>
      <c r="F334" s="53"/>
      <c r="G334" s="59"/>
      <c r="H334" s="104" t="str">
        <f ca="1">IF(AC335=1,"E","")</f>
        <v/>
      </c>
      <c r="I334" s="57" t="str">
        <f ca="1">OFFSET($Z$3,ROW()-StartRow-1-$AA335*PanelHeight+$AA335*WellsInPlate+(COLUMN()-9)*8,0,1,1)</f>
        <v xml:space="preserve"> </v>
      </c>
      <c r="J334" s="57" t="str">
        <f ca="1">OFFSET($Z$3,ROW()-StartRow-1-$AA335*PanelHeight+$AA335*WellsInPlate+(COLUMN()-9)*8,0,1,1)</f>
        <v xml:space="preserve"> </v>
      </c>
      <c r="K334" s="57" t="str">
        <f ca="1">OFFSET($Z$3,ROW()-StartRow-1-$AA335*PanelHeight+$AA335*WellsInPlate+(COLUMN()-9)*8,0,1,1)</f>
        <v xml:space="preserve"> </v>
      </c>
      <c r="L334" s="57" t="str">
        <f ca="1">OFFSET($Z$3,ROW()-StartRow-1-$AA335*PanelHeight+$AA335*WellsInPlate+(COLUMN()-9)*8,0,1,1)</f>
        <v xml:space="preserve"> </v>
      </c>
      <c r="M334" s="57" t="str">
        <f ca="1">OFFSET($Z$3,ROW()-StartRow-1-$AA335*PanelHeight+$AA335*WellsInPlate+(COLUMN()-9)*8,0,1,1)</f>
        <v xml:space="preserve"> </v>
      </c>
      <c r="N334" s="57" t="str">
        <f ca="1">OFFSET($Z$3,ROW()-StartRow-1-$AA335*PanelHeight+$AA335*WellsInPlate+(COLUMN()-9)*8,0,1,1)</f>
        <v xml:space="preserve"> </v>
      </c>
      <c r="O334" s="57" t="str">
        <f ca="1">OFFSET($Z$3,ROW()-StartRow-1-$AA335*PanelHeight+$AA335*WellsInPlate+(COLUMN()-9)*8,0,1,1)</f>
        <v xml:space="preserve"> </v>
      </c>
      <c r="P334" s="57" t="str">
        <f ca="1">OFFSET($Z$3,ROW()-StartRow-1-$AA335*PanelHeight+$AA335*WellsInPlate+(COLUMN()-9)*8,0,1,1)</f>
        <v xml:space="preserve"> </v>
      </c>
      <c r="Q334" s="57" t="str">
        <f ca="1">OFFSET($Z$3,ROW()-StartRow-1-$AA335*PanelHeight+$AA335*WellsInPlate+(COLUMN()-9)*8,0,1,1)</f>
        <v xml:space="preserve"> </v>
      </c>
      <c r="R334" s="57" t="str">
        <f ca="1">OFFSET($Z$3,ROW()-StartRow-1-$AA335*PanelHeight+$AA335*WellsInPlate+(COLUMN()-9)*8,0,1,1)</f>
        <v xml:space="preserve"> </v>
      </c>
      <c r="S334" s="57" t="str">
        <f ca="1">OFFSET($Z$3,ROW()-StartRow-1-$AA335*PanelHeight+$AA335*WellsInPlate+(COLUMN()-9)*8,0,1,1)</f>
        <v xml:space="preserve"> </v>
      </c>
      <c r="T334" s="57" t="str">
        <f t="shared" ca="1" si="57"/>
        <v>leave empty</v>
      </c>
      <c r="Z334" s="108" t="str">
        <f>IF(LEN(INDEX($1:$1048576,ROW(),4))&gt;0,INDEX($1:$1048576,ROW(),4)," ")</f>
        <v xml:space="preserve"> </v>
      </c>
      <c r="AA334" s="108">
        <f t="shared" si="55"/>
        <v>25</v>
      </c>
      <c r="AB334" s="108">
        <f ca="1">COUNTBLANK(OFFSET(INDEX($2:$1048576,2,4),AA334*WellsInPlate,0,WellsInPlate,1))</f>
        <v>86</v>
      </c>
      <c r="AC334" s="108">
        <f t="shared" ca="1" si="56"/>
        <v>0</v>
      </c>
      <c r="AE334" s="108" t="b">
        <f>IF(COUNTBLANK(D334)=0,A334)</f>
        <v>0</v>
      </c>
    </row>
    <row r="335" spans="1:31" ht="12.75" x14ac:dyDescent="0.2">
      <c r="A335" s="94" t="str">
        <f>IF(D335="","",CONCATENATE('Address and samples info'!$B$8," #",'Samples 96'!C335))</f>
        <v/>
      </c>
      <c r="B335" s="95" t="s">
        <v>34</v>
      </c>
      <c r="C335" s="150">
        <v>4</v>
      </c>
      <c r="D335" s="5"/>
      <c r="E335" s="98">
        <v>0.01</v>
      </c>
      <c r="F335" s="53"/>
      <c r="G335" s="59"/>
      <c r="H335" s="104" t="str">
        <f ca="1">IF(AC336=1,"F","")</f>
        <v/>
      </c>
      <c r="I335" s="57" t="str">
        <f ca="1">OFFSET($Z$3,ROW()-StartRow-1-$AA336*PanelHeight+$AA336*WellsInPlate+(COLUMN()-9)*8,0,1,1)</f>
        <v xml:space="preserve"> </v>
      </c>
      <c r="J335" s="57" t="str">
        <f ca="1">OFFSET($Z$3,ROW()-StartRow-1-$AA336*PanelHeight+$AA336*WellsInPlate+(COLUMN()-9)*8,0,1,1)</f>
        <v xml:space="preserve"> </v>
      </c>
      <c r="K335" s="57" t="str">
        <f ca="1">OFFSET($Z$3,ROW()-StartRow-1-$AA336*PanelHeight+$AA336*WellsInPlate+(COLUMN()-9)*8,0,1,1)</f>
        <v xml:space="preserve"> </v>
      </c>
      <c r="L335" s="57" t="str">
        <f ca="1">OFFSET($Z$3,ROW()-StartRow-1-$AA336*PanelHeight+$AA336*WellsInPlate+(COLUMN()-9)*8,0,1,1)</f>
        <v xml:space="preserve"> </v>
      </c>
      <c r="M335" s="57" t="str">
        <f ca="1">OFFSET($Z$3,ROW()-StartRow-1-$AA336*PanelHeight+$AA336*WellsInPlate+(COLUMN()-9)*8,0,1,1)</f>
        <v xml:space="preserve"> </v>
      </c>
      <c r="N335" s="57" t="str">
        <f ca="1">OFFSET($Z$3,ROW()-StartRow-1-$AA336*PanelHeight+$AA336*WellsInPlate+(COLUMN()-9)*8,0,1,1)</f>
        <v xml:space="preserve"> </v>
      </c>
      <c r="O335" s="57" t="str">
        <f ca="1">OFFSET($Z$3,ROW()-StartRow-1-$AA336*PanelHeight+$AA336*WellsInPlate+(COLUMN()-9)*8,0,1,1)</f>
        <v xml:space="preserve"> </v>
      </c>
      <c r="P335" s="57" t="str">
        <f ca="1">OFFSET($Z$3,ROW()-StartRow-1-$AA336*PanelHeight+$AA336*WellsInPlate+(COLUMN()-9)*8,0,1,1)</f>
        <v xml:space="preserve"> </v>
      </c>
      <c r="Q335" s="57" t="str">
        <f ca="1">OFFSET($Z$3,ROW()-StartRow-1-$AA336*PanelHeight+$AA336*WellsInPlate+(COLUMN()-9)*8,0,1,1)</f>
        <v xml:space="preserve"> </v>
      </c>
      <c r="R335" s="57" t="str">
        <f ca="1">OFFSET($Z$3,ROW()-StartRow-1-$AA336*PanelHeight+$AA336*WellsInPlate+(COLUMN()-9)*8,0,1,1)</f>
        <v xml:space="preserve"> </v>
      </c>
      <c r="S335" s="57" t="str">
        <f ca="1">OFFSET($Z$3,ROW()-StartRow-1-$AA336*PanelHeight+$AA336*WellsInPlate+(COLUMN()-9)*8,0,1,1)</f>
        <v xml:space="preserve"> </v>
      </c>
      <c r="T335" s="57" t="str">
        <f t="shared" ca="1" si="57"/>
        <v>leave empty</v>
      </c>
      <c r="Z335" s="108" t="str">
        <f>IF(LEN(INDEX($1:$1048576,ROW(),4))&gt;0,INDEX($1:$1048576,ROW(),4)," ")</f>
        <v xml:space="preserve"> </v>
      </c>
      <c r="AA335" s="108">
        <f t="shared" si="55"/>
        <v>25</v>
      </c>
      <c r="AB335" s="108">
        <f ca="1">COUNTBLANK(OFFSET(INDEX($2:$1048576,2,4),AA335*WellsInPlate,0,WellsInPlate,1))</f>
        <v>86</v>
      </c>
      <c r="AC335" s="108">
        <f t="shared" ca="1" si="56"/>
        <v>0</v>
      </c>
      <c r="AE335" s="108" t="b">
        <f>IF(COUNTBLANK(D335)=0,A335)</f>
        <v>0</v>
      </c>
    </row>
    <row r="336" spans="1:31" ht="12.75" x14ac:dyDescent="0.2">
      <c r="A336" s="94" t="str">
        <f>IF(D336="","",CONCATENATE('Address and samples info'!$B$8," #",'Samples 96'!C336))</f>
        <v/>
      </c>
      <c r="B336" s="95" t="s">
        <v>45</v>
      </c>
      <c r="C336" s="150">
        <v>4</v>
      </c>
      <c r="D336" s="5"/>
      <c r="E336" s="98">
        <v>0.01</v>
      </c>
      <c r="F336" s="53"/>
      <c r="G336" s="59"/>
      <c r="H336" s="104" t="str">
        <f ca="1">IF(AC337=1,"G","")</f>
        <v/>
      </c>
      <c r="I336" s="57" t="str">
        <f ca="1">OFFSET($Z$3,ROW()-StartRow-1-$AA337*PanelHeight+$AA337*WellsInPlate+(COLUMN()-9)*8,0,1,1)</f>
        <v xml:space="preserve"> </v>
      </c>
      <c r="J336" s="57" t="str">
        <f ca="1">OFFSET($Z$3,ROW()-StartRow-1-$AA337*PanelHeight+$AA337*WellsInPlate+(COLUMN()-9)*8,0,1,1)</f>
        <v xml:space="preserve"> </v>
      </c>
      <c r="K336" s="57" t="str">
        <f ca="1">OFFSET($Z$3,ROW()-StartRow-1-$AA337*PanelHeight+$AA337*WellsInPlate+(COLUMN()-9)*8,0,1,1)</f>
        <v xml:space="preserve"> </v>
      </c>
      <c r="L336" s="57" t="str">
        <f ca="1">OFFSET($Z$3,ROW()-StartRow-1-$AA337*PanelHeight+$AA337*WellsInPlate+(COLUMN()-9)*8,0,1,1)</f>
        <v xml:space="preserve"> </v>
      </c>
      <c r="M336" s="57" t="str">
        <f ca="1">OFFSET($Z$3,ROW()-StartRow-1-$AA337*PanelHeight+$AA337*WellsInPlate+(COLUMN()-9)*8,0,1,1)</f>
        <v xml:space="preserve"> </v>
      </c>
      <c r="N336" s="57" t="str">
        <f ca="1">OFFSET($Z$3,ROW()-StartRow-1-$AA337*PanelHeight+$AA337*WellsInPlate+(COLUMN()-9)*8,0,1,1)</f>
        <v xml:space="preserve"> </v>
      </c>
      <c r="O336" s="57" t="str">
        <f ca="1">OFFSET($Z$3,ROW()-StartRow-1-$AA337*PanelHeight+$AA337*WellsInPlate+(COLUMN()-9)*8,0,1,1)</f>
        <v xml:space="preserve"> </v>
      </c>
      <c r="P336" s="57" t="str">
        <f ca="1">OFFSET($Z$3,ROW()-StartRow-1-$AA337*PanelHeight+$AA337*WellsInPlate+(COLUMN()-9)*8,0,1,1)</f>
        <v xml:space="preserve"> </v>
      </c>
      <c r="Q336" s="57" t="str">
        <f ca="1">OFFSET($Z$3,ROW()-StartRow-1-$AA337*PanelHeight+$AA337*WellsInPlate+(COLUMN()-9)*8,0,1,1)</f>
        <v xml:space="preserve"> </v>
      </c>
      <c r="R336" s="57" t="str">
        <f ca="1">OFFSET($Z$3,ROW()-StartRow-1-$AA337*PanelHeight+$AA337*WellsInPlate+(COLUMN()-9)*8,0,1,1)</f>
        <v xml:space="preserve"> </v>
      </c>
      <c r="S336" s="57" t="str">
        <f ca="1">IF(S335="","","leave empty")</f>
        <v>leave empty</v>
      </c>
      <c r="T336" s="57" t="str">
        <f t="shared" ca="1" si="57"/>
        <v>leave empty</v>
      </c>
      <c r="Z336" s="108" t="str">
        <f>IF(LEN(INDEX($1:$1048576,ROW(),4))&gt;0,INDEX($1:$1048576,ROW(),4)," ")</f>
        <v xml:space="preserve"> </v>
      </c>
      <c r="AA336" s="108">
        <f t="shared" si="55"/>
        <v>25</v>
      </c>
      <c r="AB336" s="108">
        <f ca="1">COUNTBLANK(OFFSET(INDEX($2:$1048576,2,4),AA336*WellsInPlate,0,WellsInPlate,1))</f>
        <v>86</v>
      </c>
      <c r="AC336" s="108">
        <f t="shared" ca="1" si="56"/>
        <v>0</v>
      </c>
      <c r="AE336" s="108" t="b">
        <f>IF(COUNTBLANK(D336)=0,A336)</f>
        <v>0</v>
      </c>
    </row>
    <row r="337" spans="1:31" ht="12.75" x14ac:dyDescent="0.2">
      <c r="A337" s="94" t="str">
        <f>IF(D337="","",CONCATENATE('Address and samples info'!$B$8," #",'Samples 96'!C337))</f>
        <v/>
      </c>
      <c r="B337" s="95" t="s">
        <v>56</v>
      </c>
      <c r="C337" s="150">
        <v>4</v>
      </c>
      <c r="D337" s="5"/>
      <c r="E337" s="98">
        <v>0.01</v>
      </c>
      <c r="F337" s="53"/>
      <c r="G337" s="59"/>
      <c r="H337" s="104" t="str">
        <f ca="1">IF(AC338=1,"H","")</f>
        <v/>
      </c>
      <c r="I337" s="57" t="str">
        <f ca="1">OFFSET($Z$3,ROW()-StartRow-1-$AA338*PanelHeight+$AA338*WellsInPlate+(COLUMN()-9)*8,0,1,1)</f>
        <v xml:space="preserve"> </v>
      </c>
      <c r="J337" s="57" t="str">
        <f ca="1">OFFSET($Z$3,ROW()-StartRow-1-$AA338*PanelHeight+$AA338*WellsInPlate+(COLUMN()-9)*8,0,1,1)</f>
        <v xml:space="preserve"> </v>
      </c>
      <c r="K337" s="57" t="str">
        <f ca="1">OFFSET($Z$3,ROW()-StartRow-1-$AA338*PanelHeight+$AA338*WellsInPlate+(COLUMN()-9)*8,0,1,1)</f>
        <v xml:space="preserve"> </v>
      </c>
      <c r="L337" s="57" t="str">
        <f ca="1">OFFSET($Z$3,ROW()-StartRow-1-$AA338*PanelHeight+$AA338*WellsInPlate+(COLUMN()-9)*8,0,1,1)</f>
        <v xml:space="preserve"> </v>
      </c>
      <c r="M337" s="57" t="str">
        <f ca="1">OFFSET($Z$3,ROW()-StartRow-1-$AA338*PanelHeight+$AA338*WellsInPlate+(COLUMN()-9)*8,0,1,1)</f>
        <v xml:space="preserve"> </v>
      </c>
      <c r="N337" s="57" t="str">
        <f ca="1">OFFSET($Z$3,ROW()-StartRow-1-$AA338*PanelHeight+$AA338*WellsInPlate+(COLUMN()-9)*8,0,1,1)</f>
        <v xml:space="preserve"> </v>
      </c>
      <c r="O337" s="57" t="str">
        <f ca="1">OFFSET($Z$3,ROW()-StartRow-1-$AA338*PanelHeight+$AA338*WellsInPlate+(COLUMN()-9)*8,0,1,1)</f>
        <v xml:space="preserve"> </v>
      </c>
      <c r="P337" s="57" t="str">
        <f ca="1">OFFSET($Z$3,ROW()-StartRow-1-$AA338*PanelHeight+$AA338*WellsInPlate+(COLUMN()-9)*8,0,1,1)</f>
        <v xml:space="preserve"> </v>
      </c>
      <c r="Q337" s="57" t="str">
        <f ca="1">OFFSET($Z$3,ROW()-StartRow-1-$AA338*PanelHeight+$AA338*WellsInPlate+(COLUMN()-9)*8,0,1,1)</f>
        <v xml:space="preserve"> </v>
      </c>
      <c r="R337" s="57" t="str">
        <f ca="1">OFFSET($Z$3,ROW()-StartRow-1-$AA338*PanelHeight+$AA338*WellsInPlate+(COLUMN()-9)*8,0,1,1)</f>
        <v xml:space="preserve"> </v>
      </c>
      <c r="S337" s="57" t="str">
        <f ca="1">IF(S336="","","leave empty")</f>
        <v>leave empty</v>
      </c>
      <c r="T337" s="57" t="str">
        <f t="shared" ca="1" si="57"/>
        <v>leave empty</v>
      </c>
      <c r="Z337" s="108" t="str">
        <f>IF(LEN(INDEX($1:$1048576,ROW(),4))&gt;0,INDEX($1:$1048576,ROW(),4)," ")</f>
        <v xml:space="preserve"> </v>
      </c>
      <c r="AA337" s="108">
        <f t="shared" si="55"/>
        <v>25</v>
      </c>
      <c r="AB337" s="108">
        <f ca="1">COUNTBLANK(OFFSET(INDEX($2:$1048576,2,4),AA337*WellsInPlate,0,WellsInPlate,1))</f>
        <v>86</v>
      </c>
      <c r="AC337" s="108">
        <f t="shared" ca="1" si="56"/>
        <v>0</v>
      </c>
      <c r="AE337" s="108" t="b">
        <f>IF(COUNTBLANK(D337)=0,A337)</f>
        <v>0</v>
      </c>
    </row>
    <row r="338" spans="1:31" ht="12.75" x14ac:dyDescent="0.2">
      <c r="A338" s="94" t="str">
        <f>IF(D338="","",CONCATENATE('Address and samples info'!$B$8," #",'Samples 96'!C338))</f>
        <v/>
      </c>
      <c r="B338" s="95" t="s">
        <v>67</v>
      </c>
      <c r="C338" s="150">
        <v>4</v>
      </c>
      <c r="D338" s="5"/>
      <c r="E338" s="98">
        <v>0.01</v>
      </c>
      <c r="F338" s="53"/>
      <c r="G338" s="59"/>
      <c r="Z338" s="108" t="str">
        <f>IF(LEN(INDEX($1:$1048576,ROW(),4))&gt;0,INDEX($1:$1048576,ROW(),4)," ")</f>
        <v xml:space="preserve"> </v>
      </c>
      <c r="AA338" s="108">
        <f t="shared" si="55"/>
        <v>25</v>
      </c>
      <c r="AB338" s="108">
        <f ca="1">COUNTBLANK(OFFSET(INDEX($2:$1048576,2,4),AA338*WellsInPlate,0,WellsInPlate,1))</f>
        <v>86</v>
      </c>
      <c r="AC338" s="108">
        <f t="shared" ca="1" si="56"/>
        <v>0</v>
      </c>
      <c r="AE338" s="108" t="b">
        <f>IF(COUNTBLANK(D338)=0,A338)</f>
        <v>0</v>
      </c>
    </row>
    <row r="339" spans="1:31" ht="12.75" x14ac:dyDescent="0.2">
      <c r="A339" s="94" t="str">
        <f>IF(D339="","",CONCATENATE('Address and samples info'!$B$8," #",'Samples 96'!C339))</f>
        <v/>
      </c>
      <c r="B339" s="95" t="s">
        <v>78</v>
      </c>
      <c r="C339" s="150">
        <v>4</v>
      </c>
      <c r="D339" s="5"/>
      <c r="E339" s="98">
        <v>0.01</v>
      </c>
      <c r="F339" s="53"/>
      <c r="G339" s="59"/>
      <c r="Z339" s="108" t="str">
        <f>IF(LEN(INDEX($1:$1048576,ROW(),4))&gt;0,INDEX($1:$1048576,ROW(),4)," ")</f>
        <v xml:space="preserve"> </v>
      </c>
      <c r="AA339" s="108">
        <f t="shared" si="55"/>
        <v>25</v>
      </c>
      <c r="AB339" s="108">
        <f ca="1">COUNTBLANK(OFFSET(INDEX($2:$1048576,2,4),AA339*WellsInPlate,0,WellsInPlate,1))</f>
        <v>86</v>
      </c>
      <c r="AC339" s="108">
        <f t="shared" ca="1" si="56"/>
        <v>0</v>
      </c>
      <c r="AE339" s="108" t="b">
        <f>IF(COUNTBLANK(D339)=0,A339)</f>
        <v>0</v>
      </c>
    </row>
    <row r="340" spans="1:31" ht="12.75" x14ac:dyDescent="0.2">
      <c r="A340" s="94" t="str">
        <f>IF(D340="","",CONCATENATE('Address and samples info'!$B$8," #",'Samples 96'!C340))</f>
        <v/>
      </c>
      <c r="B340" s="95" t="s">
        <v>88</v>
      </c>
      <c r="C340" s="150">
        <v>4</v>
      </c>
      <c r="D340" s="5"/>
      <c r="E340" s="98">
        <v>0.01</v>
      </c>
      <c r="F340" s="53"/>
      <c r="G340" s="59"/>
      <c r="Z340" s="108" t="str">
        <f>IF(LEN(INDEX($1:$1048576,ROW(),4))&gt;0,INDEX($1:$1048576,ROW(),4)," ")</f>
        <v xml:space="preserve"> </v>
      </c>
      <c r="AA340" s="108">
        <f t="shared" si="55"/>
        <v>25</v>
      </c>
      <c r="AB340" s="108">
        <f ca="1">COUNTBLANK(OFFSET(INDEX($2:$1048576,2,4),AA340*WellsInPlate,0,WellsInPlate,1))</f>
        <v>86</v>
      </c>
      <c r="AC340" s="108">
        <f t="shared" ca="1" si="56"/>
        <v>0</v>
      </c>
      <c r="AE340" s="108" t="b">
        <f>IF(COUNTBLANK(D340)=0,A340)</f>
        <v>0</v>
      </c>
    </row>
    <row r="341" spans="1:31" ht="12.75" x14ac:dyDescent="0.2">
      <c r="A341" s="94" t="str">
        <f>IF(D341="","",CONCATENATE('Address and samples info'!$B$8," #",'Samples 96'!C341))</f>
        <v/>
      </c>
      <c r="B341" s="95" t="s">
        <v>13</v>
      </c>
      <c r="C341" s="150">
        <v>4</v>
      </c>
      <c r="D341" s="5"/>
      <c r="E341" s="98">
        <v>0.01</v>
      </c>
      <c r="F341" s="53"/>
      <c r="G341" s="59"/>
      <c r="I341" s="55" t="str">
        <f ca="1">IF(AC343=1,"Plate "&amp;TEXT(AA343+1,"0"),"")</f>
        <v/>
      </c>
      <c r="Z341" s="108" t="str">
        <f>IF(LEN(INDEX($1:$1048576,ROW(),4))&gt;0,INDEX($1:$1048576,ROW(),4)," ")</f>
        <v xml:space="preserve"> </v>
      </c>
      <c r="AA341" s="108">
        <f t="shared" si="55"/>
        <v>25</v>
      </c>
      <c r="AB341" s="108">
        <f ca="1">COUNTBLANK(OFFSET(INDEX($2:$1048576,2,4),AA341*WellsInPlate,0,WellsInPlate,1))</f>
        <v>86</v>
      </c>
      <c r="AC341" s="108">
        <f t="shared" ca="1" si="56"/>
        <v>0</v>
      </c>
      <c r="AE341" s="108" t="b">
        <f>IF(COUNTBLANK(D341)=0,A341)</f>
        <v>0</v>
      </c>
    </row>
    <row r="342" spans="1:31" ht="12.75" x14ac:dyDescent="0.2">
      <c r="A342" s="94" t="str">
        <f>IF(D342="","",CONCATENATE('Address and samples info'!$B$8," #",'Samples 96'!C342))</f>
        <v/>
      </c>
      <c r="B342" s="95" t="s">
        <v>24</v>
      </c>
      <c r="C342" s="150">
        <v>4</v>
      </c>
      <c r="D342" s="5"/>
      <c r="E342" s="98">
        <v>0.01</v>
      </c>
      <c r="F342" s="53"/>
      <c r="G342" s="59"/>
      <c r="H342" s="106"/>
      <c r="I342" s="56" t="str">
        <f ca="1">IF($AC343=1,"1","")</f>
        <v/>
      </c>
      <c r="J342" s="56" t="str">
        <f ca="1">IF($AC343=1,"2","")</f>
        <v/>
      </c>
      <c r="K342" s="56" t="str">
        <f ca="1">IF($AC343=1,"3","")</f>
        <v/>
      </c>
      <c r="L342" s="56" t="str">
        <f ca="1">IF($AC343=1,"4","")</f>
        <v/>
      </c>
      <c r="M342" s="56" t="str">
        <f ca="1">IF($AC343=1,"5","")</f>
        <v/>
      </c>
      <c r="N342" s="56" t="str">
        <f ca="1">IF($AC343=1,"6","")</f>
        <v/>
      </c>
      <c r="O342" s="56" t="str">
        <f ca="1">IF($AC343=1,"7","")</f>
        <v/>
      </c>
      <c r="P342" s="56" t="str">
        <f ca="1">IF($AC343=1,"8","")</f>
        <v/>
      </c>
      <c r="Q342" s="56" t="str">
        <f ca="1">IF($AC343=1,"9","")</f>
        <v/>
      </c>
      <c r="R342" s="56" t="str">
        <f ca="1">IF($AC343=1,"10","")</f>
        <v/>
      </c>
      <c r="S342" s="56" t="str">
        <f ca="1">IF($AC343=1,"11","")</f>
        <v/>
      </c>
      <c r="T342" s="56" t="str">
        <f ca="1">IF($AC343=1,"12","")</f>
        <v/>
      </c>
      <c r="Z342" s="108" t="str">
        <f>IF(LEN(INDEX($1:$1048576,ROW(),4))&gt;0,INDEX($1:$1048576,ROW(),4)," ")</f>
        <v xml:space="preserve"> </v>
      </c>
      <c r="AA342" s="108">
        <f t="shared" si="55"/>
        <v>26</v>
      </c>
      <c r="AB342" s="108">
        <f ca="1">COUNTBLANK(OFFSET(INDEX($2:$1048576,2,4),AA342*WellsInPlate,0,WellsInPlate,1))</f>
        <v>86</v>
      </c>
      <c r="AC342" s="108">
        <f t="shared" ca="1" si="56"/>
        <v>0</v>
      </c>
      <c r="AE342" s="108" t="b">
        <f>IF(COUNTBLANK(D342)=0,A342)</f>
        <v>0</v>
      </c>
    </row>
    <row r="343" spans="1:31" ht="12.75" x14ac:dyDescent="0.2">
      <c r="A343" s="94" t="str">
        <f>IF(D343="","",CONCATENATE('Address and samples info'!$B$8," #",'Samples 96'!C343))</f>
        <v/>
      </c>
      <c r="B343" s="95" t="s">
        <v>35</v>
      </c>
      <c r="C343" s="150">
        <v>4</v>
      </c>
      <c r="D343" s="5"/>
      <c r="E343" s="98">
        <v>0.01</v>
      </c>
      <c r="F343" s="53"/>
      <c r="G343" s="59"/>
      <c r="H343" s="104" t="str">
        <f ca="1">IF(AC344=1,"A","")</f>
        <v/>
      </c>
      <c r="I343" s="57" t="str">
        <f ca="1">OFFSET($Z$3,ROW()-StartRow-1-$AA344*PanelHeight+$AA344*WellsInPlate+(COLUMN()-9)*8,0,1,1)</f>
        <v xml:space="preserve"> </v>
      </c>
      <c r="J343" s="57" t="str">
        <f ca="1">OFFSET($Z$3,ROW()-StartRow-1-$AA344*PanelHeight+$AA344*WellsInPlate+(COLUMN()-9)*8,0,1,1)</f>
        <v xml:space="preserve"> </v>
      </c>
      <c r="K343" s="57" t="str">
        <f ca="1">OFFSET($Z$3,ROW()-StartRow-1-$AA344*PanelHeight+$AA344*WellsInPlate+(COLUMN()-9)*8,0,1,1)</f>
        <v xml:space="preserve"> </v>
      </c>
      <c r="L343" s="57" t="str">
        <f ca="1">OFFSET($Z$3,ROW()-StartRow-1-$AA344*PanelHeight+$AA344*WellsInPlate+(COLUMN()-9)*8,0,1,1)</f>
        <v xml:space="preserve"> </v>
      </c>
      <c r="M343" s="57" t="str">
        <f ca="1">OFFSET($Z$3,ROW()-StartRow-1-$AA344*PanelHeight+$AA344*WellsInPlate+(COLUMN()-9)*8,0,1,1)</f>
        <v xml:space="preserve"> </v>
      </c>
      <c r="N343" s="57" t="str">
        <f ca="1">OFFSET($Z$3,ROW()-StartRow-1-$AA344*PanelHeight+$AA344*WellsInPlate+(COLUMN()-9)*8,0,1,1)</f>
        <v xml:space="preserve"> </v>
      </c>
      <c r="O343" s="57" t="str">
        <f ca="1">OFFSET($Z$3,ROW()-StartRow-1-$AA344*PanelHeight+$AA344*WellsInPlate+(COLUMN()-9)*8,0,1,1)</f>
        <v xml:space="preserve"> </v>
      </c>
      <c r="P343" s="57" t="str">
        <f ca="1">OFFSET($Z$3,ROW()-StartRow-1-$AA344*PanelHeight+$AA344*WellsInPlate+(COLUMN()-9)*8,0,1,1)</f>
        <v xml:space="preserve"> </v>
      </c>
      <c r="Q343" s="57" t="str">
        <f ca="1">OFFSET($Z$3,ROW()-StartRow-1-$AA344*PanelHeight+$AA344*WellsInPlate+(COLUMN()-9)*8,0,1,1)</f>
        <v xml:space="preserve"> </v>
      </c>
      <c r="R343" s="57" t="str">
        <f ca="1">OFFSET($Z$3,ROW()-StartRow-1-$AA344*PanelHeight+$AA344*WellsInPlate+(COLUMN()-9)*8,0,1,1)</f>
        <v xml:space="preserve"> </v>
      </c>
      <c r="S343" s="57" t="str">
        <f ca="1">OFFSET($Z$3,ROW()-StartRow-1-$AA344*PanelHeight+$AA344*WellsInPlate+(COLUMN()-9)*8,0,1,1)</f>
        <v xml:space="preserve"> </v>
      </c>
      <c r="T343" s="58" t="str">
        <f ca="1">IF(COUNTIF(I343:S350," ")&lt;88,"leave empty","")</f>
        <v>leave empty</v>
      </c>
      <c r="Z343" s="108" t="str">
        <f>IF(LEN(INDEX($1:$1048576,ROW(),4))&gt;0,INDEX($1:$1048576,ROW(),4)," ")</f>
        <v xml:space="preserve"> </v>
      </c>
      <c r="AA343" s="108">
        <f t="shared" si="55"/>
        <v>26</v>
      </c>
      <c r="AB343" s="108">
        <f ca="1">COUNTBLANK(OFFSET(INDEX($2:$1048576,2,4),AA343*WellsInPlate,0,WellsInPlate,1))</f>
        <v>86</v>
      </c>
      <c r="AC343" s="108">
        <f t="shared" ca="1" si="56"/>
        <v>0</v>
      </c>
      <c r="AE343" s="108" t="b">
        <f>IF(COUNTBLANK(D343)=0,A343)</f>
        <v>0</v>
      </c>
    </row>
    <row r="344" spans="1:31" ht="12.75" x14ac:dyDescent="0.2">
      <c r="A344" s="94" t="str">
        <f>IF(D344="","",CONCATENATE('Address and samples info'!$B$8," #",'Samples 96'!C344))</f>
        <v/>
      </c>
      <c r="B344" s="95" t="s">
        <v>46</v>
      </c>
      <c r="C344" s="150">
        <v>4</v>
      </c>
      <c r="D344" s="5"/>
      <c r="E344" s="98">
        <v>0.01</v>
      </c>
      <c r="F344" s="53"/>
      <c r="G344" s="59"/>
      <c r="H344" s="104" t="str">
        <f ca="1">IF(AC345=1,"B","")</f>
        <v/>
      </c>
      <c r="I344" s="57" t="str">
        <f ca="1">OFFSET($Z$3,ROW()-StartRow-1-$AA345*PanelHeight+$AA345*WellsInPlate+(COLUMN()-9)*8,0,1,1)</f>
        <v xml:space="preserve"> </v>
      </c>
      <c r="J344" s="57" t="str">
        <f ca="1">OFFSET($Z$3,ROW()-StartRow-1-$AA345*PanelHeight+$AA345*WellsInPlate+(COLUMN()-9)*8,0,1,1)</f>
        <v xml:space="preserve"> </v>
      </c>
      <c r="K344" s="57" t="str">
        <f ca="1">OFFSET($Z$3,ROW()-StartRow-1-$AA345*PanelHeight+$AA345*WellsInPlate+(COLUMN()-9)*8,0,1,1)</f>
        <v xml:space="preserve"> </v>
      </c>
      <c r="L344" s="57" t="str">
        <f ca="1">OFFSET($Z$3,ROW()-StartRow-1-$AA345*PanelHeight+$AA345*WellsInPlate+(COLUMN()-9)*8,0,1,1)</f>
        <v xml:space="preserve"> </v>
      </c>
      <c r="M344" s="57" t="str">
        <f ca="1">OFFSET($Z$3,ROW()-StartRow-1-$AA345*PanelHeight+$AA345*WellsInPlate+(COLUMN()-9)*8,0,1,1)</f>
        <v xml:space="preserve"> </v>
      </c>
      <c r="N344" s="57" t="str">
        <f ca="1">OFFSET($Z$3,ROW()-StartRow-1-$AA345*PanelHeight+$AA345*WellsInPlate+(COLUMN()-9)*8,0,1,1)</f>
        <v xml:space="preserve"> </v>
      </c>
      <c r="O344" s="57" t="str">
        <f ca="1">OFFSET($Z$3,ROW()-StartRow-1-$AA345*PanelHeight+$AA345*WellsInPlate+(COLUMN()-9)*8,0,1,1)</f>
        <v xml:space="preserve"> </v>
      </c>
      <c r="P344" s="57" t="str">
        <f ca="1">OFFSET($Z$3,ROW()-StartRow-1-$AA345*PanelHeight+$AA345*WellsInPlate+(COLUMN()-9)*8,0,1,1)</f>
        <v xml:space="preserve"> </v>
      </c>
      <c r="Q344" s="57" t="str">
        <f ca="1">OFFSET($Z$3,ROW()-StartRow-1-$AA345*PanelHeight+$AA345*WellsInPlate+(COLUMN()-9)*8,0,1,1)</f>
        <v xml:space="preserve"> </v>
      </c>
      <c r="R344" s="57" t="str">
        <f ca="1">OFFSET($Z$3,ROW()-StartRow-1-$AA345*PanelHeight+$AA345*WellsInPlate+(COLUMN()-9)*8,0,1,1)</f>
        <v xml:space="preserve"> </v>
      </c>
      <c r="S344" s="57" t="str">
        <f ca="1">OFFSET($Z$3,ROW()-StartRow-1-$AA345*PanelHeight+$AA345*WellsInPlate+(COLUMN()-9)*8,0,1,1)</f>
        <v xml:space="preserve"> </v>
      </c>
      <c r="T344" s="57" t="str">
        <f ca="1">IF(T343="","","leave empty")</f>
        <v>leave empty</v>
      </c>
      <c r="Z344" s="108" t="str">
        <f>IF(LEN(INDEX($1:$1048576,ROW(),4))&gt;0,INDEX($1:$1048576,ROW(),4)," ")</f>
        <v xml:space="preserve"> </v>
      </c>
      <c r="AA344" s="108">
        <f t="shared" si="55"/>
        <v>26</v>
      </c>
      <c r="AB344" s="108">
        <f ca="1">COUNTBLANK(OFFSET(INDEX($2:$1048576,2,4),AA344*WellsInPlate,0,WellsInPlate,1))</f>
        <v>86</v>
      </c>
      <c r="AC344" s="108">
        <f t="shared" ca="1" si="56"/>
        <v>0</v>
      </c>
      <c r="AE344" s="108" t="b">
        <f>IF(COUNTBLANK(D344)=0,A344)</f>
        <v>0</v>
      </c>
    </row>
    <row r="345" spans="1:31" ht="12.75" x14ac:dyDescent="0.2">
      <c r="A345" s="94" t="str">
        <f>IF(D345="","",CONCATENATE('Address and samples info'!$B$8," #",'Samples 96'!C345))</f>
        <v/>
      </c>
      <c r="B345" s="95" t="s">
        <v>57</v>
      </c>
      <c r="C345" s="150">
        <v>4</v>
      </c>
      <c r="D345" s="5"/>
      <c r="E345" s="98">
        <v>0.01</v>
      </c>
      <c r="F345" s="53"/>
      <c r="G345" s="59"/>
      <c r="H345" s="104" t="str">
        <f ca="1">IF(AC346=1,"C","")</f>
        <v/>
      </c>
      <c r="I345" s="57" t="str">
        <f ca="1">OFFSET($Z$3,ROW()-StartRow-1-$AA346*PanelHeight+$AA346*WellsInPlate+(COLUMN()-9)*8,0,1,1)</f>
        <v xml:space="preserve"> </v>
      </c>
      <c r="J345" s="57" t="str">
        <f ca="1">OFFSET($Z$3,ROW()-StartRow-1-$AA346*PanelHeight+$AA346*WellsInPlate+(COLUMN()-9)*8,0,1,1)</f>
        <v xml:space="preserve"> </v>
      </c>
      <c r="K345" s="57" t="str">
        <f ca="1">OFFSET($Z$3,ROW()-StartRow-1-$AA346*PanelHeight+$AA346*WellsInPlate+(COLUMN()-9)*8,0,1,1)</f>
        <v xml:space="preserve"> </v>
      </c>
      <c r="L345" s="57" t="str">
        <f ca="1">OFFSET($Z$3,ROW()-StartRow-1-$AA346*PanelHeight+$AA346*WellsInPlate+(COLUMN()-9)*8,0,1,1)</f>
        <v xml:space="preserve"> </v>
      </c>
      <c r="M345" s="57" t="str">
        <f ca="1">OFFSET($Z$3,ROW()-StartRow-1-$AA346*PanelHeight+$AA346*WellsInPlate+(COLUMN()-9)*8,0,1,1)</f>
        <v xml:space="preserve"> </v>
      </c>
      <c r="N345" s="57" t="str">
        <f ca="1">OFFSET($Z$3,ROW()-StartRow-1-$AA346*PanelHeight+$AA346*WellsInPlate+(COLUMN()-9)*8,0,1,1)</f>
        <v xml:space="preserve"> </v>
      </c>
      <c r="O345" s="57" t="str">
        <f ca="1">OFFSET($Z$3,ROW()-StartRow-1-$AA346*PanelHeight+$AA346*WellsInPlate+(COLUMN()-9)*8,0,1,1)</f>
        <v xml:space="preserve"> </v>
      </c>
      <c r="P345" s="57" t="str">
        <f ca="1">OFFSET($Z$3,ROW()-StartRow-1-$AA346*PanelHeight+$AA346*WellsInPlate+(COLUMN()-9)*8,0,1,1)</f>
        <v xml:space="preserve"> </v>
      </c>
      <c r="Q345" s="57" t="str">
        <f ca="1">OFFSET($Z$3,ROW()-StartRow-1-$AA346*PanelHeight+$AA346*WellsInPlate+(COLUMN()-9)*8,0,1,1)</f>
        <v xml:space="preserve"> </v>
      </c>
      <c r="R345" s="57" t="str">
        <f ca="1">OFFSET($Z$3,ROW()-StartRow-1-$AA346*PanelHeight+$AA346*WellsInPlate+(COLUMN()-9)*8,0,1,1)</f>
        <v xml:space="preserve"> </v>
      </c>
      <c r="S345" s="57" t="str">
        <f ca="1">OFFSET($Z$3,ROW()-StartRow-1-$AA346*PanelHeight+$AA346*WellsInPlate+(COLUMN()-9)*8,0,1,1)</f>
        <v xml:space="preserve"> </v>
      </c>
      <c r="T345" s="57" t="str">
        <f t="shared" ref="T345:T350" ca="1" si="58">IF(T344="","","leave empty")</f>
        <v>leave empty</v>
      </c>
      <c r="Z345" s="108" t="str">
        <f>IF(LEN(INDEX($1:$1048576,ROW(),4))&gt;0,INDEX($1:$1048576,ROW(),4)," ")</f>
        <v xml:space="preserve"> </v>
      </c>
      <c r="AA345" s="108">
        <f t="shared" si="55"/>
        <v>26</v>
      </c>
      <c r="AB345" s="108">
        <f ca="1">COUNTBLANK(OFFSET(INDEX($2:$1048576,2,4),AA345*WellsInPlate,0,WellsInPlate,1))</f>
        <v>86</v>
      </c>
      <c r="AC345" s="108">
        <f t="shared" ca="1" si="56"/>
        <v>0</v>
      </c>
      <c r="AE345" s="108" t="b">
        <f>IF(COUNTBLANK(D345)=0,A345)</f>
        <v>0</v>
      </c>
    </row>
    <row r="346" spans="1:31" ht="12.75" x14ac:dyDescent="0.2">
      <c r="A346" s="94" t="str">
        <f>IF(D346="","",CONCATENATE('Address and samples info'!$B$8," #",'Samples 96'!C346))</f>
        <v/>
      </c>
      <c r="B346" s="95" t="s">
        <v>68</v>
      </c>
      <c r="C346" s="150">
        <v>4</v>
      </c>
      <c r="D346" s="5"/>
      <c r="E346" s="98">
        <v>0.01</v>
      </c>
      <c r="F346" s="53"/>
      <c r="G346" s="59"/>
      <c r="H346" s="104" t="str">
        <f ca="1">IF(AC347=1,"D","")</f>
        <v/>
      </c>
      <c r="I346" s="57" t="str">
        <f ca="1">OFFSET($Z$3,ROW()-StartRow-1-$AA347*PanelHeight+$AA347*WellsInPlate+(COLUMN()-9)*8,0,1,1)</f>
        <v xml:space="preserve"> </v>
      </c>
      <c r="J346" s="57" t="str">
        <f ca="1">OFFSET($Z$3,ROW()-StartRow-1-$AA347*PanelHeight+$AA347*WellsInPlate+(COLUMN()-9)*8,0,1,1)</f>
        <v xml:space="preserve"> </v>
      </c>
      <c r="K346" s="57" t="str">
        <f ca="1">OFFSET($Z$3,ROW()-StartRow-1-$AA347*PanelHeight+$AA347*WellsInPlate+(COLUMN()-9)*8,0,1,1)</f>
        <v xml:space="preserve"> </v>
      </c>
      <c r="L346" s="57" t="str">
        <f ca="1">OFFSET($Z$3,ROW()-StartRow-1-$AA347*PanelHeight+$AA347*WellsInPlate+(COLUMN()-9)*8,0,1,1)</f>
        <v xml:space="preserve"> </v>
      </c>
      <c r="M346" s="57" t="str">
        <f ca="1">OFFSET($Z$3,ROW()-StartRow-1-$AA347*PanelHeight+$AA347*WellsInPlate+(COLUMN()-9)*8,0,1,1)</f>
        <v xml:space="preserve"> </v>
      </c>
      <c r="N346" s="57" t="str">
        <f ca="1">OFFSET($Z$3,ROW()-StartRow-1-$AA347*PanelHeight+$AA347*WellsInPlate+(COLUMN()-9)*8,0,1,1)</f>
        <v xml:space="preserve"> </v>
      </c>
      <c r="O346" s="57" t="str">
        <f ca="1">OFFSET($Z$3,ROW()-StartRow-1-$AA347*PanelHeight+$AA347*WellsInPlate+(COLUMN()-9)*8,0,1,1)</f>
        <v xml:space="preserve"> </v>
      </c>
      <c r="P346" s="57" t="str">
        <f ca="1">OFFSET($Z$3,ROW()-StartRow-1-$AA347*PanelHeight+$AA347*WellsInPlate+(COLUMN()-9)*8,0,1,1)</f>
        <v xml:space="preserve"> </v>
      </c>
      <c r="Q346" s="57" t="str">
        <f ca="1">OFFSET($Z$3,ROW()-StartRow-1-$AA347*PanelHeight+$AA347*WellsInPlate+(COLUMN()-9)*8,0,1,1)</f>
        <v xml:space="preserve"> </v>
      </c>
      <c r="R346" s="57" t="str">
        <f ca="1">OFFSET($Z$3,ROW()-StartRow-1-$AA347*PanelHeight+$AA347*WellsInPlate+(COLUMN()-9)*8,0,1,1)</f>
        <v xml:space="preserve"> </v>
      </c>
      <c r="S346" s="57" t="str">
        <f ca="1">OFFSET($Z$3,ROW()-StartRow-1-$AA347*PanelHeight+$AA347*WellsInPlate+(COLUMN()-9)*8,0,1,1)</f>
        <v xml:space="preserve"> </v>
      </c>
      <c r="T346" s="57" t="str">
        <f t="shared" ca="1" si="58"/>
        <v>leave empty</v>
      </c>
      <c r="Z346" s="108" t="str">
        <f>IF(LEN(INDEX($1:$1048576,ROW(),4))&gt;0,INDEX($1:$1048576,ROW(),4)," ")</f>
        <v xml:space="preserve"> </v>
      </c>
      <c r="AA346" s="108">
        <f t="shared" si="55"/>
        <v>26</v>
      </c>
      <c r="AB346" s="108">
        <f ca="1">COUNTBLANK(OFFSET(INDEX($2:$1048576,2,4),AA346*WellsInPlate,0,WellsInPlate,1))</f>
        <v>86</v>
      </c>
      <c r="AC346" s="108">
        <f t="shared" ca="1" si="56"/>
        <v>0</v>
      </c>
      <c r="AE346" s="108" t="b">
        <f>IF(COUNTBLANK(D346)=0,A346)</f>
        <v>0</v>
      </c>
    </row>
    <row r="347" spans="1:31" ht="12.75" x14ac:dyDescent="0.2">
      <c r="A347" s="94" t="str">
        <f>IF(D347="","",CONCATENATE('Address and samples info'!$B$8," #",'Samples 96'!C347))</f>
        <v/>
      </c>
      <c r="B347" s="95" t="s">
        <v>3</v>
      </c>
      <c r="C347" s="150">
        <v>5</v>
      </c>
      <c r="D347" s="5"/>
      <c r="E347" s="98">
        <v>0.01</v>
      </c>
      <c r="F347" s="53"/>
      <c r="G347" s="59"/>
      <c r="H347" s="104" t="str">
        <f ca="1">IF(AC348=1,"E","")</f>
        <v/>
      </c>
      <c r="I347" s="57" t="str">
        <f ca="1">OFFSET($Z$3,ROW()-StartRow-1-$AA348*PanelHeight+$AA348*WellsInPlate+(COLUMN()-9)*8,0,1,1)</f>
        <v xml:space="preserve"> </v>
      </c>
      <c r="J347" s="57" t="str">
        <f ca="1">OFFSET($Z$3,ROW()-StartRow-1-$AA348*PanelHeight+$AA348*WellsInPlate+(COLUMN()-9)*8,0,1,1)</f>
        <v xml:space="preserve"> </v>
      </c>
      <c r="K347" s="57" t="str">
        <f ca="1">OFFSET($Z$3,ROW()-StartRow-1-$AA348*PanelHeight+$AA348*WellsInPlate+(COLUMN()-9)*8,0,1,1)</f>
        <v xml:space="preserve"> </v>
      </c>
      <c r="L347" s="57" t="str">
        <f ca="1">OFFSET($Z$3,ROW()-StartRow-1-$AA348*PanelHeight+$AA348*WellsInPlate+(COLUMN()-9)*8,0,1,1)</f>
        <v xml:space="preserve"> </v>
      </c>
      <c r="M347" s="57" t="str">
        <f ca="1">OFFSET($Z$3,ROW()-StartRow-1-$AA348*PanelHeight+$AA348*WellsInPlate+(COLUMN()-9)*8,0,1,1)</f>
        <v xml:space="preserve"> </v>
      </c>
      <c r="N347" s="57" t="str">
        <f ca="1">OFFSET($Z$3,ROW()-StartRow-1-$AA348*PanelHeight+$AA348*WellsInPlate+(COLUMN()-9)*8,0,1,1)</f>
        <v xml:space="preserve"> </v>
      </c>
      <c r="O347" s="57" t="str">
        <f ca="1">OFFSET($Z$3,ROW()-StartRow-1-$AA348*PanelHeight+$AA348*WellsInPlate+(COLUMN()-9)*8,0,1,1)</f>
        <v xml:space="preserve"> </v>
      </c>
      <c r="P347" s="57" t="str">
        <f ca="1">OFFSET($Z$3,ROW()-StartRow-1-$AA348*PanelHeight+$AA348*WellsInPlate+(COLUMN()-9)*8,0,1,1)</f>
        <v xml:space="preserve"> </v>
      </c>
      <c r="Q347" s="57" t="str">
        <f ca="1">OFFSET($Z$3,ROW()-StartRow-1-$AA348*PanelHeight+$AA348*WellsInPlate+(COLUMN()-9)*8,0,1,1)</f>
        <v xml:space="preserve"> </v>
      </c>
      <c r="R347" s="57" t="str">
        <f ca="1">OFFSET($Z$3,ROW()-StartRow-1-$AA348*PanelHeight+$AA348*WellsInPlate+(COLUMN()-9)*8,0,1,1)</f>
        <v xml:space="preserve"> </v>
      </c>
      <c r="S347" s="57" t="str">
        <f ca="1">OFFSET($Z$3,ROW()-StartRow-1-$AA348*PanelHeight+$AA348*WellsInPlate+(COLUMN()-9)*8,0,1,1)</f>
        <v xml:space="preserve"> </v>
      </c>
      <c r="T347" s="57" t="str">
        <f t="shared" ca="1" si="58"/>
        <v>leave empty</v>
      </c>
      <c r="Z347" s="108" t="str">
        <f>IF(LEN(INDEX($1:$1048576,ROW(),4))&gt;0,INDEX($1:$1048576,ROW(),4)," ")</f>
        <v xml:space="preserve"> </v>
      </c>
      <c r="AA347" s="108">
        <f t="shared" si="55"/>
        <v>26</v>
      </c>
      <c r="AB347" s="108">
        <f ca="1">COUNTBLANK(OFFSET(INDEX($2:$1048576,2,4),AA347*WellsInPlate,0,WellsInPlate,1))</f>
        <v>86</v>
      </c>
      <c r="AC347" s="108">
        <f t="shared" ca="1" si="56"/>
        <v>0</v>
      </c>
      <c r="AE347" s="108" t="b">
        <f>IF(COUNTBLANK(D347)=0,A347)</f>
        <v>0</v>
      </c>
    </row>
    <row r="348" spans="1:31" ht="12.75" x14ac:dyDescent="0.2">
      <c r="A348" s="94" t="str">
        <f>IF(D348="","",CONCATENATE('Address and samples info'!$B$8," #",'Samples 96'!C348))</f>
        <v/>
      </c>
      <c r="B348" s="95" t="s">
        <v>14</v>
      </c>
      <c r="C348" s="150">
        <v>5</v>
      </c>
      <c r="D348" s="5"/>
      <c r="E348" s="98">
        <v>0.01</v>
      </c>
      <c r="F348" s="53"/>
      <c r="G348" s="59"/>
      <c r="H348" s="104" t="str">
        <f ca="1">IF(AC349=1,"F","")</f>
        <v/>
      </c>
      <c r="I348" s="57" t="str">
        <f ca="1">OFFSET($Z$3,ROW()-StartRow-1-$AA349*PanelHeight+$AA349*WellsInPlate+(COLUMN()-9)*8,0,1,1)</f>
        <v xml:space="preserve"> </v>
      </c>
      <c r="J348" s="57" t="str">
        <f ca="1">OFFSET($Z$3,ROW()-StartRow-1-$AA349*PanelHeight+$AA349*WellsInPlate+(COLUMN()-9)*8,0,1,1)</f>
        <v xml:space="preserve"> </v>
      </c>
      <c r="K348" s="57" t="str">
        <f ca="1">OFFSET($Z$3,ROW()-StartRow-1-$AA349*PanelHeight+$AA349*WellsInPlate+(COLUMN()-9)*8,0,1,1)</f>
        <v xml:space="preserve"> </v>
      </c>
      <c r="L348" s="57" t="str">
        <f ca="1">OFFSET($Z$3,ROW()-StartRow-1-$AA349*PanelHeight+$AA349*WellsInPlate+(COLUMN()-9)*8,0,1,1)</f>
        <v xml:space="preserve"> </v>
      </c>
      <c r="M348" s="57" t="str">
        <f ca="1">OFFSET($Z$3,ROW()-StartRow-1-$AA349*PanelHeight+$AA349*WellsInPlate+(COLUMN()-9)*8,0,1,1)</f>
        <v xml:space="preserve"> </v>
      </c>
      <c r="N348" s="57" t="str">
        <f ca="1">OFFSET($Z$3,ROW()-StartRow-1-$AA349*PanelHeight+$AA349*WellsInPlate+(COLUMN()-9)*8,0,1,1)</f>
        <v xml:space="preserve"> </v>
      </c>
      <c r="O348" s="57" t="str">
        <f ca="1">OFFSET($Z$3,ROW()-StartRow-1-$AA349*PanelHeight+$AA349*WellsInPlate+(COLUMN()-9)*8,0,1,1)</f>
        <v xml:space="preserve"> </v>
      </c>
      <c r="P348" s="57" t="str">
        <f ca="1">OFFSET($Z$3,ROW()-StartRow-1-$AA349*PanelHeight+$AA349*WellsInPlate+(COLUMN()-9)*8,0,1,1)</f>
        <v xml:space="preserve"> </v>
      </c>
      <c r="Q348" s="57" t="str">
        <f ca="1">OFFSET($Z$3,ROW()-StartRow-1-$AA349*PanelHeight+$AA349*WellsInPlate+(COLUMN()-9)*8,0,1,1)</f>
        <v xml:space="preserve"> </v>
      </c>
      <c r="R348" s="57" t="str">
        <f ca="1">OFFSET($Z$3,ROW()-StartRow-1-$AA349*PanelHeight+$AA349*WellsInPlate+(COLUMN()-9)*8,0,1,1)</f>
        <v xml:space="preserve"> </v>
      </c>
      <c r="S348" s="57" t="str">
        <f ca="1">OFFSET($Z$3,ROW()-StartRow-1-$AA349*PanelHeight+$AA349*WellsInPlate+(COLUMN()-9)*8,0,1,1)</f>
        <v xml:space="preserve"> </v>
      </c>
      <c r="T348" s="57" t="str">
        <f t="shared" ca="1" si="58"/>
        <v>leave empty</v>
      </c>
      <c r="Z348" s="108" t="str">
        <f>IF(LEN(INDEX($1:$1048576,ROW(),4))&gt;0,INDEX($1:$1048576,ROW(),4)," ")</f>
        <v xml:space="preserve"> </v>
      </c>
      <c r="AA348" s="108">
        <f t="shared" si="55"/>
        <v>26</v>
      </c>
      <c r="AB348" s="108">
        <f ca="1">COUNTBLANK(OFFSET(INDEX($2:$1048576,2,4),AA348*WellsInPlate,0,WellsInPlate,1))</f>
        <v>86</v>
      </c>
      <c r="AC348" s="108">
        <f t="shared" ca="1" si="56"/>
        <v>0</v>
      </c>
      <c r="AE348" s="108" t="b">
        <f>IF(COUNTBLANK(D348)=0,A348)</f>
        <v>0</v>
      </c>
    </row>
    <row r="349" spans="1:31" ht="12.75" x14ac:dyDescent="0.2">
      <c r="A349" s="94" t="str">
        <f>IF(D349="","",CONCATENATE('Address and samples info'!$B$8," #",'Samples 96'!C349))</f>
        <v/>
      </c>
      <c r="B349" s="95" t="s">
        <v>25</v>
      </c>
      <c r="C349" s="150">
        <v>5</v>
      </c>
      <c r="D349" s="5"/>
      <c r="E349" s="98">
        <v>0.01</v>
      </c>
      <c r="F349" s="53"/>
      <c r="G349" s="59"/>
      <c r="H349" s="104" t="str">
        <f ca="1">IF(AC350=1,"G","")</f>
        <v/>
      </c>
      <c r="I349" s="57" t="str">
        <f ca="1">OFFSET($Z$3,ROW()-StartRow-1-$AA350*PanelHeight+$AA350*WellsInPlate+(COLUMN()-9)*8,0,1,1)</f>
        <v xml:space="preserve"> </v>
      </c>
      <c r="J349" s="57" t="str">
        <f ca="1">OFFSET($Z$3,ROW()-StartRow-1-$AA350*PanelHeight+$AA350*WellsInPlate+(COLUMN()-9)*8,0,1,1)</f>
        <v xml:space="preserve"> </v>
      </c>
      <c r="K349" s="57" t="str">
        <f ca="1">OFFSET($Z$3,ROW()-StartRow-1-$AA350*PanelHeight+$AA350*WellsInPlate+(COLUMN()-9)*8,0,1,1)</f>
        <v xml:space="preserve"> </v>
      </c>
      <c r="L349" s="57" t="str">
        <f ca="1">OFFSET($Z$3,ROW()-StartRow-1-$AA350*PanelHeight+$AA350*WellsInPlate+(COLUMN()-9)*8,0,1,1)</f>
        <v xml:space="preserve"> </v>
      </c>
      <c r="M349" s="57" t="str">
        <f ca="1">OFFSET($Z$3,ROW()-StartRow-1-$AA350*PanelHeight+$AA350*WellsInPlate+(COLUMN()-9)*8,0,1,1)</f>
        <v xml:space="preserve"> </v>
      </c>
      <c r="N349" s="57" t="str">
        <f ca="1">OFFSET($Z$3,ROW()-StartRow-1-$AA350*PanelHeight+$AA350*WellsInPlate+(COLUMN()-9)*8,0,1,1)</f>
        <v xml:space="preserve"> </v>
      </c>
      <c r="O349" s="57" t="str">
        <f ca="1">OFFSET($Z$3,ROW()-StartRow-1-$AA350*PanelHeight+$AA350*WellsInPlate+(COLUMN()-9)*8,0,1,1)</f>
        <v xml:space="preserve"> </v>
      </c>
      <c r="P349" s="57" t="str">
        <f ca="1">OFFSET($Z$3,ROW()-StartRow-1-$AA350*PanelHeight+$AA350*WellsInPlate+(COLUMN()-9)*8,0,1,1)</f>
        <v xml:space="preserve"> </v>
      </c>
      <c r="Q349" s="57" t="str">
        <f ca="1">OFFSET($Z$3,ROW()-StartRow-1-$AA350*PanelHeight+$AA350*WellsInPlate+(COLUMN()-9)*8,0,1,1)</f>
        <v xml:space="preserve"> </v>
      </c>
      <c r="R349" s="57" t="str">
        <f ca="1">OFFSET($Z$3,ROW()-StartRow-1-$AA350*PanelHeight+$AA350*WellsInPlate+(COLUMN()-9)*8,0,1,1)</f>
        <v xml:space="preserve"> </v>
      </c>
      <c r="S349" s="57" t="str">
        <f ca="1">IF(S348="","","leave empty")</f>
        <v>leave empty</v>
      </c>
      <c r="T349" s="57" t="str">
        <f t="shared" ca="1" si="58"/>
        <v>leave empty</v>
      </c>
      <c r="Z349" s="108" t="str">
        <f>IF(LEN(INDEX($1:$1048576,ROW(),4))&gt;0,INDEX($1:$1048576,ROW(),4)," ")</f>
        <v xml:space="preserve"> </v>
      </c>
      <c r="AA349" s="108">
        <f t="shared" si="55"/>
        <v>26</v>
      </c>
      <c r="AB349" s="108">
        <f ca="1">COUNTBLANK(OFFSET(INDEX($2:$1048576,2,4),AA349*WellsInPlate,0,WellsInPlate,1))</f>
        <v>86</v>
      </c>
      <c r="AC349" s="108">
        <f t="shared" ca="1" si="56"/>
        <v>0</v>
      </c>
      <c r="AE349" s="108" t="b">
        <f>IF(COUNTBLANK(D349)=0,A349)</f>
        <v>0</v>
      </c>
    </row>
    <row r="350" spans="1:31" ht="12.75" x14ac:dyDescent="0.2">
      <c r="A350" s="94" t="str">
        <f>IF(D350="","",CONCATENATE('Address and samples info'!$B$8," #",'Samples 96'!C350))</f>
        <v/>
      </c>
      <c r="B350" s="95" t="s">
        <v>36</v>
      </c>
      <c r="C350" s="150">
        <v>5</v>
      </c>
      <c r="D350" s="5"/>
      <c r="E350" s="98">
        <v>0.01</v>
      </c>
      <c r="F350" s="53"/>
      <c r="G350" s="59"/>
      <c r="H350" s="104" t="str">
        <f ca="1">IF(AC351=1,"H","")</f>
        <v/>
      </c>
      <c r="I350" s="57" t="str">
        <f ca="1">OFFSET($Z$3,ROW()-StartRow-1-$AA351*PanelHeight+$AA351*WellsInPlate+(COLUMN()-9)*8,0,1,1)</f>
        <v xml:space="preserve"> </v>
      </c>
      <c r="J350" s="57" t="str">
        <f ca="1">OFFSET($Z$3,ROW()-StartRow-1-$AA351*PanelHeight+$AA351*WellsInPlate+(COLUMN()-9)*8,0,1,1)</f>
        <v xml:space="preserve"> </v>
      </c>
      <c r="K350" s="57" t="str">
        <f ca="1">OFFSET($Z$3,ROW()-StartRow-1-$AA351*PanelHeight+$AA351*WellsInPlate+(COLUMN()-9)*8,0,1,1)</f>
        <v xml:space="preserve"> </v>
      </c>
      <c r="L350" s="57" t="str">
        <f ca="1">OFFSET($Z$3,ROW()-StartRow-1-$AA351*PanelHeight+$AA351*WellsInPlate+(COLUMN()-9)*8,0,1,1)</f>
        <v xml:space="preserve"> </v>
      </c>
      <c r="M350" s="57" t="str">
        <f ca="1">OFFSET($Z$3,ROW()-StartRow-1-$AA351*PanelHeight+$AA351*WellsInPlate+(COLUMN()-9)*8,0,1,1)</f>
        <v xml:space="preserve"> </v>
      </c>
      <c r="N350" s="57" t="str">
        <f ca="1">OFFSET($Z$3,ROW()-StartRow-1-$AA351*PanelHeight+$AA351*WellsInPlate+(COLUMN()-9)*8,0,1,1)</f>
        <v xml:space="preserve"> </v>
      </c>
      <c r="O350" s="57" t="str">
        <f ca="1">OFFSET($Z$3,ROW()-StartRow-1-$AA351*PanelHeight+$AA351*WellsInPlate+(COLUMN()-9)*8,0,1,1)</f>
        <v xml:space="preserve"> </v>
      </c>
      <c r="P350" s="57" t="str">
        <f ca="1">OFFSET($Z$3,ROW()-StartRow-1-$AA351*PanelHeight+$AA351*WellsInPlate+(COLUMN()-9)*8,0,1,1)</f>
        <v xml:space="preserve"> </v>
      </c>
      <c r="Q350" s="57" t="str">
        <f ca="1">OFFSET($Z$3,ROW()-StartRow-1-$AA351*PanelHeight+$AA351*WellsInPlate+(COLUMN()-9)*8,0,1,1)</f>
        <v xml:space="preserve"> </v>
      </c>
      <c r="R350" s="57" t="str">
        <f ca="1">OFFSET($Z$3,ROW()-StartRow-1-$AA351*PanelHeight+$AA351*WellsInPlate+(COLUMN()-9)*8,0,1,1)</f>
        <v xml:space="preserve"> </v>
      </c>
      <c r="S350" s="57" t="str">
        <f ca="1">IF(S349="","","leave empty")</f>
        <v>leave empty</v>
      </c>
      <c r="T350" s="57" t="str">
        <f t="shared" ca="1" si="58"/>
        <v>leave empty</v>
      </c>
      <c r="Z350" s="108" t="str">
        <f>IF(LEN(INDEX($1:$1048576,ROW(),4))&gt;0,INDEX($1:$1048576,ROW(),4)," ")</f>
        <v xml:space="preserve"> </v>
      </c>
      <c r="AA350" s="108">
        <f t="shared" si="55"/>
        <v>26</v>
      </c>
      <c r="AB350" s="108">
        <f ca="1">COUNTBLANK(OFFSET(INDEX($2:$1048576,2,4),AA350*WellsInPlate,0,WellsInPlate,1))</f>
        <v>86</v>
      </c>
      <c r="AC350" s="108">
        <f t="shared" ca="1" si="56"/>
        <v>0</v>
      </c>
      <c r="AE350" s="108" t="b">
        <f>IF(COUNTBLANK(D350)=0,A350)</f>
        <v>0</v>
      </c>
    </row>
    <row r="351" spans="1:31" ht="12.75" x14ac:dyDescent="0.2">
      <c r="A351" s="94" t="str">
        <f>IF(D351="","",CONCATENATE('Address and samples info'!$B$8," #",'Samples 96'!C351))</f>
        <v/>
      </c>
      <c r="B351" s="95" t="s">
        <v>47</v>
      </c>
      <c r="C351" s="150">
        <v>5</v>
      </c>
      <c r="D351" s="5"/>
      <c r="E351" s="98">
        <v>0.01</v>
      </c>
      <c r="F351" s="53"/>
      <c r="G351" s="59"/>
      <c r="Z351" s="108" t="str">
        <f>IF(LEN(INDEX($1:$1048576,ROW(),4))&gt;0,INDEX($1:$1048576,ROW(),4)," ")</f>
        <v xml:space="preserve"> </v>
      </c>
      <c r="AA351" s="108">
        <f t="shared" si="55"/>
        <v>26</v>
      </c>
      <c r="AB351" s="108">
        <f ca="1">COUNTBLANK(OFFSET(INDEX($2:$1048576,2,4),AA351*WellsInPlate,0,WellsInPlate,1))</f>
        <v>86</v>
      </c>
      <c r="AC351" s="108">
        <f t="shared" ca="1" si="56"/>
        <v>0</v>
      </c>
      <c r="AE351" s="108" t="b">
        <f>IF(COUNTBLANK(D351)=0,A351)</f>
        <v>0</v>
      </c>
    </row>
    <row r="352" spans="1:31" ht="12.75" x14ac:dyDescent="0.2">
      <c r="A352" s="94" t="str">
        <f>IF(D352="","",CONCATENATE('Address and samples info'!$B$8," #",'Samples 96'!C352))</f>
        <v/>
      </c>
      <c r="B352" s="95" t="s">
        <v>58</v>
      </c>
      <c r="C352" s="150">
        <v>5</v>
      </c>
      <c r="D352" s="5"/>
      <c r="E352" s="98">
        <v>0.01</v>
      </c>
      <c r="F352" s="53"/>
      <c r="G352" s="59"/>
      <c r="Z352" s="108" t="str">
        <f>IF(LEN(INDEX($1:$1048576,ROW(),4))&gt;0,INDEX($1:$1048576,ROW(),4)," ")</f>
        <v xml:space="preserve"> </v>
      </c>
      <c r="AA352" s="108">
        <f t="shared" si="55"/>
        <v>26</v>
      </c>
      <c r="AB352" s="108">
        <f ca="1">COUNTBLANK(OFFSET(INDEX($2:$1048576,2,4),AA352*WellsInPlate,0,WellsInPlate,1))</f>
        <v>86</v>
      </c>
      <c r="AC352" s="108">
        <f t="shared" ca="1" si="56"/>
        <v>0</v>
      </c>
      <c r="AE352" s="108" t="b">
        <f>IF(COUNTBLANK(D352)=0,A352)</f>
        <v>0</v>
      </c>
    </row>
    <row r="353" spans="1:31" ht="12.75" x14ac:dyDescent="0.2">
      <c r="A353" s="94" t="str">
        <f>IF(D353="","",CONCATENATE('Address and samples info'!$B$8," #",'Samples 96'!C353))</f>
        <v/>
      </c>
      <c r="B353" s="95" t="s">
        <v>69</v>
      </c>
      <c r="C353" s="150">
        <v>5</v>
      </c>
      <c r="D353" s="5"/>
      <c r="E353" s="98">
        <v>0.01</v>
      </c>
      <c r="F353" s="53"/>
      <c r="G353" s="59"/>
      <c r="Z353" s="108" t="str">
        <f>IF(LEN(INDEX($1:$1048576,ROW(),4))&gt;0,INDEX($1:$1048576,ROW(),4)," ")</f>
        <v xml:space="preserve"> </v>
      </c>
      <c r="AA353" s="108">
        <f t="shared" si="55"/>
        <v>26</v>
      </c>
      <c r="AB353" s="108">
        <f ca="1">COUNTBLANK(OFFSET(INDEX($2:$1048576,2,4),AA353*WellsInPlate,0,WellsInPlate,1))</f>
        <v>86</v>
      </c>
      <c r="AC353" s="108">
        <f t="shared" ca="1" si="56"/>
        <v>0</v>
      </c>
      <c r="AE353" s="108" t="b">
        <f>IF(COUNTBLANK(D353)=0,A353)</f>
        <v>0</v>
      </c>
    </row>
    <row r="354" spans="1:31" ht="12.75" x14ac:dyDescent="0.2">
      <c r="A354" s="94" t="str">
        <f>IF(D354="","",CONCATENATE('Address and samples info'!$B$8," #",'Samples 96'!C354))</f>
        <v/>
      </c>
      <c r="B354" s="95" t="s">
        <v>79</v>
      </c>
      <c r="C354" s="150">
        <v>5</v>
      </c>
      <c r="D354" s="5"/>
      <c r="E354" s="98">
        <v>0.01</v>
      </c>
      <c r="F354" s="53"/>
      <c r="G354" s="59"/>
      <c r="I354" s="55" t="str">
        <f ca="1">IF(AC356=1,"Plate "&amp;TEXT(AA356+1,"0"),"")</f>
        <v/>
      </c>
      <c r="Z354" s="108" t="str">
        <f>IF(LEN(INDEX($1:$1048576,ROW(),4))&gt;0,INDEX($1:$1048576,ROW(),4)," ")</f>
        <v xml:space="preserve"> </v>
      </c>
      <c r="AA354" s="108">
        <f t="shared" si="55"/>
        <v>26</v>
      </c>
      <c r="AB354" s="108">
        <f ca="1">COUNTBLANK(OFFSET(INDEX($2:$1048576,2,4),AA354*WellsInPlate,0,WellsInPlate,1))</f>
        <v>86</v>
      </c>
      <c r="AC354" s="108">
        <f t="shared" ca="1" si="56"/>
        <v>0</v>
      </c>
      <c r="AE354" s="108" t="b">
        <f>IF(COUNTBLANK(D354)=0,A354)</f>
        <v>0</v>
      </c>
    </row>
    <row r="355" spans="1:31" ht="12.75" x14ac:dyDescent="0.2">
      <c r="A355" s="94" t="str">
        <f>IF(D355="","",CONCATENATE('Address and samples info'!$B$8," #",'Samples 96'!C355))</f>
        <v/>
      </c>
      <c r="B355" s="95" t="s">
        <v>4</v>
      </c>
      <c r="C355" s="150">
        <v>5</v>
      </c>
      <c r="D355" s="5"/>
      <c r="E355" s="98">
        <v>0.01</v>
      </c>
      <c r="F355" s="53"/>
      <c r="G355" s="59"/>
      <c r="H355" s="106"/>
      <c r="I355" s="56" t="str">
        <f ca="1">IF($AC356=1,"1","")</f>
        <v/>
      </c>
      <c r="J355" s="56" t="str">
        <f ca="1">IF($AC356=1,"2","")</f>
        <v/>
      </c>
      <c r="K355" s="56" t="str">
        <f ca="1">IF($AC356=1,"3","")</f>
        <v/>
      </c>
      <c r="L355" s="56" t="str">
        <f ca="1">IF($AC356=1,"4","")</f>
        <v/>
      </c>
      <c r="M355" s="56" t="str">
        <f ca="1">IF($AC356=1,"5","")</f>
        <v/>
      </c>
      <c r="N355" s="56" t="str">
        <f ca="1">IF($AC356=1,"6","")</f>
        <v/>
      </c>
      <c r="O355" s="56" t="str">
        <f ca="1">IF($AC356=1,"7","")</f>
        <v/>
      </c>
      <c r="P355" s="56" t="str">
        <f ca="1">IF($AC356=1,"8","")</f>
        <v/>
      </c>
      <c r="Q355" s="56" t="str">
        <f ca="1">IF($AC356=1,"9","")</f>
        <v/>
      </c>
      <c r="R355" s="56" t="str">
        <f ca="1">IF($AC356=1,"10","")</f>
        <v/>
      </c>
      <c r="S355" s="56" t="str">
        <f ca="1">IF($AC356=1,"11","")</f>
        <v/>
      </c>
      <c r="T355" s="56" t="str">
        <f ca="1">IF($AC356=1,"12","")</f>
        <v/>
      </c>
      <c r="Z355" s="108" t="str">
        <f>IF(LEN(INDEX($1:$1048576,ROW(),4))&gt;0,INDEX($1:$1048576,ROW(),4)," ")</f>
        <v xml:space="preserve"> </v>
      </c>
      <c r="AA355" s="108">
        <f t="shared" si="55"/>
        <v>27</v>
      </c>
      <c r="AB355" s="108">
        <f ca="1">COUNTBLANK(OFFSET(INDEX($2:$1048576,2,4),AA355*WellsInPlate,0,WellsInPlate,1))</f>
        <v>86</v>
      </c>
      <c r="AC355" s="108">
        <f t="shared" ca="1" si="56"/>
        <v>0</v>
      </c>
      <c r="AE355" s="108" t="b">
        <f>IF(COUNTBLANK(D355)=0,A355)</f>
        <v>0</v>
      </c>
    </row>
    <row r="356" spans="1:31" ht="12.75" x14ac:dyDescent="0.2">
      <c r="A356" s="94" t="str">
        <f>IF(D356="","",CONCATENATE('Address and samples info'!$B$8," #",'Samples 96'!C356))</f>
        <v/>
      </c>
      <c r="B356" s="95" t="s">
        <v>15</v>
      </c>
      <c r="C356" s="150">
        <v>5</v>
      </c>
      <c r="D356" s="5"/>
      <c r="E356" s="98">
        <v>0.01</v>
      </c>
      <c r="F356" s="53"/>
      <c r="G356" s="59"/>
      <c r="H356" s="104" t="str">
        <f ca="1">IF(AC357=1,"A","")</f>
        <v/>
      </c>
      <c r="I356" s="57" t="str">
        <f ca="1">OFFSET($Z$3,ROW()-StartRow-1-$AA357*PanelHeight+$AA357*WellsInPlate+(COLUMN()-9)*8,0,1,1)</f>
        <v xml:space="preserve"> </v>
      </c>
      <c r="J356" s="57" t="str">
        <f ca="1">OFFSET($Z$3,ROW()-StartRow-1-$AA357*PanelHeight+$AA357*WellsInPlate+(COLUMN()-9)*8,0,1,1)</f>
        <v xml:space="preserve"> </v>
      </c>
      <c r="K356" s="57" t="str">
        <f ca="1">OFFSET($Z$3,ROW()-StartRow-1-$AA357*PanelHeight+$AA357*WellsInPlate+(COLUMN()-9)*8,0,1,1)</f>
        <v xml:space="preserve"> </v>
      </c>
      <c r="L356" s="57" t="str">
        <f ca="1">OFFSET($Z$3,ROW()-StartRow-1-$AA357*PanelHeight+$AA357*WellsInPlate+(COLUMN()-9)*8,0,1,1)</f>
        <v xml:space="preserve"> </v>
      </c>
      <c r="M356" s="57" t="str">
        <f ca="1">OFFSET($Z$3,ROW()-StartRow-1-$AA357*PanelHeight+$AA357*WellsInPlate+(COLUMN()-9)*8,0,1,1)</f>
        <v xml:space="preserve"> </v>
      </c>
      <c r="N356" s="57" t="str">
        <f ca="1">OFFSET($Z$3,ROW()-StartRow-1-$AA357*PanelHeight+$AA357*WellsInPlate+(COLUMN()-9)*8,0,1,1)</f>
        <v xml:space="preserve"> </v>
      </c>
      <c r="O356" s="57" t="str">
        <f ca="1">OFFSET($Z$3,ROW()-StartRow-1-$AA357*PanelHeight+$AA357*WellsInPlate+(COLUMN()-9)*8,0,1,1)</f>
        <v xml:space="preserve"> </v>
      </c>
      <c r="P356" s="57" t="str">
        <f ca="1">OFFSET($Z$3,ROW()-StartRow-1-$AA357*PanelHeight+$AA357*WellsInPlate+(COLUMN()-9)*8,0,1,1)</f>
        <v xml:space="preserve"> </v>
      </c>
      <c r="Q356" s="57" t="str">
        <f ca="1">OFFSET($Z$3,ROW()-StartRow-1-$AA357*PanelHeight+$AA357*WellsInPlate+(COLUMN()-9)*8,0,1,1)</f>
        <v xml:space="preserve"> </v>
      </c>
      <c r="R356" s="57" t="str">
        <f ca="1">OFFSET($Z$3,ROW()-StartRow-1-$AA357*PanelHeight+$AA357*WellsInPlate+(COLUMN()-9)*8,0,1,1)</f>
        <v xml:space="preserve"> </v>
      </c>
      <c r="S356" s="57" t="str">
        <f ca="1">OFFSET($Z$3,ROW()-StartRow-1-$AA357*PanelHeight+$AA357*WellsInPlate+(COLUMN()-9)*8,0,1,1)</f>
        <v xml:space="preserve"> </v>
      </c>
      <c r="T356" s="58" t="str">
        <f ca="1">IF(COUNTIF(I356:S363," ")&lt;88,"leave empty","")</f>
        <v>leave empty</v>
      </c>
      <c r="Z356" s="108" t="str">
        <f>IF(LEN(INDEX($1:$1048576,ROW(),4))&gt;0,INDEX($1:$1048576,ROW(),4)," ")</f>
        <v xml:space="preserve"> </v>
      </c>
      <c r="AA356" s="108">
        <f t="shared" si="55"/>
        <v>27</v>
      </c>
      <c r="AB356" s="108">
        <f ca="1">COUNTBLANK(OFFSET(INDEX($2:$1048576,2,4),AA356*WellsInPlate,0,WellsInPlate,1))</f>
        <v>86</v>
      </c>
      <c r="AC356" s="108">
        <f t="shared" ca="1" si="56"/>
        <v>0</v>
      </c>
      <c r="AE356" s="108" t="b">
        <f>IF(COUNTBLANK(D356)=0,A356)</f>
        <v>0</v>
      </c>
    </row>
    <row r="357" spans="1:31" ht="12.75" x14ac:dyDescent="0.2">
      <c r="A357" s="94" t="str">
        <f>IF(D357="","",CONCATENATE('Address and samples info'!$B$8," #",'Samples 96'!C357))</f>
        <v/>
      </c>
      <c r="B357" s="95" t="s">
        <v>26</v>
      </c>
      <c r="C357" s="150">
        <v>5</v>
      </c>
      <c r="D357" s="5"/>
      <c r="E357" s="98">
        <v>0.01</v>
      </c>
      <c r="F357" s="53"/>
      <c r="G357" s="59"/>
      <c r="H357" s="104" t="str">
        <f ca="1">IF(AC358=1,"B","")</f>
        <v/>
      </c>
      <c r="I357" s="57" t="str">
        <f ca="1">OFFSET($Z$3,ROW()-StartRow-1-$AA358*PanelHeight+$AA358*WellsInPlate+(COLUMN()-9)*8,0,1,1)</f>
        <v xml:space="preserve"> </v>
      </c>
      <c r="J357" s="57" t="str">
        <f ca="1">OFFSET($Z$3,ROW()-StartRow-1-$AA358*PanelHeight+$AA358*WellsInPlate+(COLUMN()-9)*8,0,1,1)</f>
        <v xml:space="preserve"> </v>
      </c>
      <c r="K357" s="57" t="str">
        <f ca="1">OFFSET($Z$3,ROW()-StartRow-1-$AA358*PanelHeight+$AA358*WellsInPlate+(COLUMN()-9)*8,0,1,1)</f>
        <v xml:space="preserve"> </v>
      </c>
      <c r="L357" s="57" t="str">
        <f ca="1">OFFSET($Z$3,ROW()-StartRow-1-$AA358*PanelHeight+$AA358*WellsInPlate+(COLUMN()-9)*8,0,1,1)</f>
        <v xml:space="preserve"> </v>
      </c>
      <c r="M357" s="57" t="str">
        <f ca="1">OFFSET($Z$3,ROW()-StartRow-1-$AA358*PanelHeight+$AA358*WellsInPlate+(COLUMN()-9)*8,0,1,1)</f>
        <v xml:space="preserve"> </v>
      </c>
      <c r="N357" s="57" t="str">
        <f ca="1">OFFSET($Z$3,ROW()-StartRow-1-$AA358*PanelHeight+$AA358*WellsInPlate+(COLUMN()-9)*8,0,1,1)</f>
        <v xml:space="preserve"> </v>
      </c>
      <c r="O357" s="57" t="str">
        <f ca="1">OFFSET($Z$3,ROW()-StartRow-1-$AA358*PanelHeight+$AA358*WellsInPlate+(COLUMN()-9)*8,0,1,1)</f>
        <v xml:space="preserve"> </v>
      </c>
      <c r="P357" s="57" t="str">
        <f ca="1">OFFSET($Z$3,ROW()-StartRow-1-$AA358*PanelHeight+$AA358*WellsInPlate+(COLUMN()-9)*8,0,1,1)</f>
        <v xml:space="preserve"> </v>
      </c>
      <c r="Q357" s="57" t="str">
        <f ca="1">OFFSET($Z$3,ROW()-StartRow-1-$AA358*PanelHeight+$AA358*WellsInPlate+(COLUMN()-9)*8,0,1,1)</f>
        <v xml:space="preserve"> </v>
      </c>
      <c r="R357" s="57" t="str">
        <f ca="1">OFFSET($Z$3,ROW()-StartRow-1-$AA358*PanelHeight+$AA358*WellsInPlate+(COLUMN()-9)*8,0,1,1)</f>
        <v xml:space="preserve"> </v>
      </c>
      <c r="S357" s="57" t="str">
        <f ca="1">OFFSET($Z$3,ROW()-StartRow-1-$AA358*PanelHeight+$AA358*WellsInPlate+(COLUMN()-9)*8,0,1,1)</f>
        <v xml:space="preserve"> </v>
      </c>
      <c r="T357" s="57" t="str">
        <f ca="1">IF(T356="","","leave empty")</f>
        <v>leave empty</v>
      </c>
      <c r="Z357" s="108" t="str">
        <f>IF(LEN(INDEX($1:$1048576,ROW(),4))&gt;0,INDEX($1:$1048576,ROW(),4)," ")</f>
        <v xml:space="preserve"> </v>
      </c>
      <c r="AA357" s="108">
        <f t="shared" si="55"/>
        <v>27</v>
      </c>
      <c r="AB357" s="108">
        <f ca="1">COUNTBLANK(OFFSET(INDEX($2:$1048576,2,4),AA357*WellsInPlate,0,WellsInPlate,1))</f>
        <v>86</v>
      </c>
      <c r="AC357" s="108">
        <f t="shared" ca="1" si="56"/>
        <v>0</v>
      </c>
      <c r="AE357" s="108" t="b">
        <f>IF(COUNTBLANK(D357)=0,A357)</f>
        <v>0</v>
      </c>
    </row>
    <row r="358" spans="1:31" ht="12.75" x14ac:dyDescent="0.2">
      <c r="A358" s="94" t="str">
        <f>IF(D358="","",CONCATENATE('Address and samples info'!$B$8," #",'Samples 96'!C358))</f>
        <v/>
      </c>
      <c r="B358" s="95" t="s">
        <v>37</v>
      </c>
      <c r="C358" s="150">
        <v>5</v>
      </c>
      <c r="D358" s="5"/>
      <c r="E358" s="98">
        <v>0.01</v>
      </c>
      <c r="F358" s="53"/>
      <c r="G358" s="59"/>
      <c r="H358" s="104" t="str">
        <f ca="1">IF(AC359=1,"C","")</f>
        <v/>
      </c>
      <c r="I358" s="57" t="str">
        <f ca="1">OFFSET($Z$3,ROW()-StartRow-1-$AA359*PanelHeight+$AA359*WellsInPlate+(COLUMN()-9)*8,0,1,1)</f>
        <v xml:space="preserve"> </v>
      </c>
      <c r="J358" s="57" t="str">
        <f ca="1">OFFSET($Z$3,ROW()-StartRow-1-$AA359*PanelHeight+$AA359*WellsInPlate+(COLUMN()-9)*8,0,1,1)</f>
        <v xml:space="preserve"> </v>
      </c>
      <c r="K358" s="57" t="str">
        <f ca="1">OFFSET($Z$3,ROW()-StartRow-1-$AA359*PanelHeight+$AA359*WellsInPlate+(COLUMN()-9)*8,0,1,1)</f>
        <v xml:space="preserve"> </v>
      </c>
      <c r="L358" s="57" t="str">
        <f ca="1">OFFSET($Z$3,ROW()-StartRow-1-$AA359*PanelHeight+$AA359*WellsInPlate+(COLUMN()-9)*8,0,1,1)</f>
        <v xml:space="preserve"> </v>
      </c>
      <c r="M358" s="57" t="str">
        <f ca="1">OFFSET($Z$3,ROW()-StartRow-1-$AA359*PanelHeight+$AA359*WellsInPlate+(COLUMN()-9)*8,0,1,1)</f>
        <v xml:space="preserve"> </v>
      </c>
      <c r="N358" s="57" t="str">
        <f ca="1">OFFSET($Z$3,ROW()-StartRow-1-$AA359*PanelHeight+$AA359*WellsInPlate+(COLUMN()-9)*8,0,1,1)</f>
        <v xml:space="preserve"> </v>
      </c>
      <c r="O358" s="57" t="str">
        <f ca="1">OFFSET($Z$3,ROW()-StartRow-1-$AA359*PanelHeight+$AA359*WellsInPlate+(COLUMN()-9)*8,0,1,1)</f>
        <v xml:space="preserve"> </v>
      </c>
      <c r="P358" s="57" t="str">
        <f ca="1">OFFSET($Z$3,ROW()-StartRow-1-$AA359*PanelHeight+$AA359*WellsInPlate+(COLUMN()-9)*8,0,1,1)</f>
        <v xml:space="preserve"> </v>
      </c>
      <c r="Q358" s="57" t="str">
        <f ca="1">OFFSET($Z$3,ROW()-StartRow-1-$AA359*PanelHeight+$AA359*WellsInPlate+(COLUMN()-9)*8,0,1,1)</f>
        <v xml:space="preserve"> </v>
      </c>
      <c r="R358" s="57" t="str">
        <f ca="1">OFFSET($Z$3,ROW()-StartRow-1-$AA359*PanelHeight+$AA359*WellsInPlate+(COLUMN()-9)*8,0,1,1)</f>
        <v xml:space="preserve"> </v>
      </c>
      <c r="S358" s="57" t="str">
        <f ca="1">OFFSET($Z$3,ROW()-StartRow-1-$AA359*PanelHeight+$AA359*WellsInPlate+(COLUMN()-9)*8,0,1,1)</f>
        <v xml:space="preserve"> </v>
      </c>
      <c r="T358" s="57" t="str">
        <f t="shared" ref="T358:T363" ca="1" si="59">IF(T357="","","leave empty")</f>
        <v>leave empty</v>
      </c>
      <c r="Z358" s="108" t="str">
        <f>IF(LEN(INDEX($1:$1048576,ROW(),4))&gt;0,INDEX($1:$1048576,ROW(),4)," ")</f>
        <v xml:space="preserve"> </v>
      </c>
      <c r="AA358" s="108">
        <f t="shared" ref="AA358:AA388" si="60">CEILING((ROW()-StartRow+1)/PanelHeight,1)-1</f>
        <v>27</v>
      </c>
      <c r="AB358" s="108">
        <f ca="1">COUNTBLANK(OFFSET(INDEX($2:$1048576,2,4),AA358*WellsInPlate,0,WellsInPlate,1))</f>
        <v>86</v>
      </c>
      <c r="AC358" s="108">
        <f t="shared" ref="AC358:AC388" ca="1" si="61">IF(AB358=WellsInPlate,0,1)</f>
        <v>0</v>
      </c>
      <c r="AE358" s="108" t="b">
        <f>IF(COUNTBLANK(D358)=0,A358)</f>
        <v>0</v>
      </c>
    </row>
    <row r="359" spans="1:31" ht="12.75" x14ac:dyDescent="0.2">
      <c r="A359" s="94" t="str">
        <f>IF(D359="","",CONCATENATE('Address and samples info'!$B$8," #",'Samples 96'!C359))</f>
        <v/>
      </c>
      <c r="B359" s="95" t="s">
        <v>48</v>
      </c>
      <c r="C359" s="150">
        <v>5</v>
      </c>
      <c r="D359" s="5"/>
      <c r="E359" s="98">
        <v>0.01</v>
      </c>
      <c r="F359" s="53"/>
      <c r="G359" s="59"/>
      <c r="H359" s="104" t="str">
        <f ca="1">IF(AC360=1,"D","")</f>
        <v/>
      </c>
      <c r="I359" s="57" t="str">
        <f ca="1">OFFSET($Z$3,ROW()-StartRow-1-$AA360*PanelHeight+$AA360*WellsInPlate+(COLUMN()-9)*8,0,1,1)</f>
        <v xml:space="preserve"> </v>
      </c>
      <c r="J359" s="57" t="str">
        <f ca="1">OFFSET($Z$3,ROW()-StartRow-1-$AA360*PanelHeight+$AA360*WellsInPlate+(COLUMN()-9)*8,0,1,1)</f>
        <v xml:space="preserve"> </v>
      </c>
      <c r="K359" s="57" t="str">
        <f ca="1">OFFSET($Z$3,ROW()-StartRow-1-$AA360*PanelHeight+$AA360*WellsInPlate+(COLUMN()-9)*8,0,1,1)</f>
        <v xml:space="preserve"> </v>
      </c>
      <c r="L359" s="57" t="str">
        <f ca="1">OFFSET($Z$3,ROW()-StartRow-1-$AA360*PanelHeight+$AA360*WellsInPlate+(COLUMN()-9)*8,0,1,1)</f>
        <v xml:space="preserve"> </v>
      </c>
      <c r="M359" s="57" t="str">
        <f ca="1">OFFSET($Z$3,ROW()-StartRow-1-$AA360*PanelHeight+$AA360*WellsInPlate+(COLUMN()-9)*8,0,1,1)</f>
        <v xml:space="preserve"> </v>
      </c>
      <c r="N359" s="57" t="str">
        <f ca="1">OFFSET($Z$3,ROW()-StartRow-1-$AA360*PanelHeight+$AA360*WellsInPlate+(COLUMN()-9)*8,0,1,1)</f>
        <v xml:space="preserve"> </v>
      </c>
      <c r="O359" s="57" t="str">
        <f ca="1">OFFSET($Z$3,ROW()-StartRow-1-$AA360*PanelHeight+$AA360*WellsInPlate+(COLUMN()-9)*8,0,1,1)</f>
        <v xml:space="preserve"> </v>
      </c>
      <c r="P359" s="57" t="str">
        <f ca="1">OFFSET($Z$3,ROW()-StartRow-1-$AA360*PanelHeight+$AA360*WellsInPlate+(COLUMN()-9)*8,0,1,1)</f>
        <v xml:space="preserve"> </v>
      </c>
      <c r="Q359" s="57" t="str">
        <f ca="1">OFFSET($Z$3,ROW()-StartRow-1-$AA360*PanelHeight+$AA360*WellsInPlate+(COLUMN()-9)*8,0,1,1)</f>
        <v xml:space="preserve"> </v>
      </c>
      <c r="R359" s="57" t="str">
        <f ca="1">OFFSET($Z$3,ROW()-StartRow-1-$AA360*PanelHeight+$AA360*WellsInPlate+(COLUMN()-9)*8,0,1,1)</f>
        <v xml:space="preserve"> </v>
      </c>
      <c r="S359" s="57" t="str">
        <f ca="1">OFFSET($Z$3,ROW()-StartRow-1-$AA360*PanelHeight+$AA360*WellsInPlate+(COLUMN()-9)*8,0,1,1)</f>
        <v xml:space="preserve"> </v>
      </c>
      <c r="T359" s="57" t="str">
        <f t="shared" ca="1" si="59"/>
        <v>leave empty</v>
      </c>
      <c r="Z359" s="108" t="str">
        <f>IF(LEN(INDEX($1:$1048576,ROW(),4))&gt;0,INDEX($1:$1048576,ROW(),4)," ")</f>
        <v xml:space="preserve"> </v>
      </c>
      <c r="AA359" s="108">
        <f t="shared" si="60"/>
        <v>27</v>
      </c>
      <c r="AB359" s="108">
        <f ca="1">COUNTBLANK(OFFSET(INDEX($2:$1048576,2,4),AA359*WellsInPlate,0,WellsInPlate,1))</f>
        <v>86</v>
      </c>
      <c r="AC359" s="108">
        <f t="shared" ca="1" si="61"/>
        <v>0</v>
      </c>
      <c r="AE359" s="108" t="b">
        <f>IF(COUNTBLANK(D359)=0,A359)</f>
        <v>0</v>
      </c>
    </row>
    <row r="360" spans="1:31" ht="12.75" x14ac:dyDescent="0.2">
      <c r="A360" s="94" t="str">
        <f>IF(D360="","",CONCATENATE('Address and samples info'!$B$8," #",'Samples 96'!C360))</f>
        <v/>
      </c>
      <c r="B360" s="95" t="s">
        <v>59</v>
      </c>
      <c r="C360" s="150">
        <v>5</v>
      </c>
      <c r="D360" s="5"/>
      <c r="E360" s="98">
        <v>0.01</v>
      </c>
      <c r="F360" s="53"/>
      <c r="G360" s="59"/>
      <c r="H360" s="104" t="str">
        <f ca="1">IF(AC361=1,"E","")</f>
        <v/>
      </c>
      <c r="I360" s="57" t="str">
        <f ca="1">OFFSET($Z$3,ROW()-StartRow-1-$AA361*PanelHeight+$AA361*WellsInPlate+(COLUMN()-9)*8,0,1,1)</f>
        <v xml:space="preserve"> </v>
      </c>
      <c r="J360" s="57" t="str">
        <f ca="1">OFFSET($Z$3,ROW()-StartRow-1-$AA361*PanelHeight+$AA361*WellsInPlate+(COLUMN()-9)*8,0,1,1)</f>
        <v xml:space="preserve"> </v>
      </c>
      <c r="K360" s="57" t="str">
        <f ca="1">OFFSET($Z$3,ROW()-StartRow-1-$AA361*PanelHeight+$AA361*WellsInPlate+(COLUMN()-9)*8,0,1,1)</f>
        <v xml:space="preserve"> </v>
      </c>
      <c r="L360" s="57" t="str">
        <f ca="1">OFFSET($Z$3,ROW()-StartRow-1-$AA361*PanelHeight+$AA361*WellsInPlate+(COLUMN()-9)*8,0,1,1)</f>
        <v xml:space="preserve"> </v>
      </c>
      <c r="M360" s="57" t="str">
        <f ca="1">OFFSET($Z$3,ROW()-StartRow-1-$AA361*PanelHeight+$AA361*WellsInPlate+(COLUMN()-9)*8,0,1,1)</f>
        <v xml:space="preserve"> </v>
      </c>
      <c r="N360" s="57" t="str">
        <f ca="1">OFFSET($Z$3,ROW()-StartRow-1-$AA361*PanelHeight+$AA361*WellsInPlate+(COLUMN()-9)*8,0,1,1)</f>
        <v xml:space="preserve"> </v>
      </c>
      <c r="O360" s="57" t="str">
        <f ca="1">OFFSET($Z$3,ROW()-StartRow-1-$AA361*PanelHeight+$AA361*WellsInPlate+(COLUMN()-9)*8,0,1,1)</f>
        <v xml:space="preserve"> </v>
      </c>
      <c r="P360" s="57" t="str">
        <f ca="1">OFFSET($Z$3,ROW()-StartRow-1-$AA361*PanelHeight+$AA361*WellsInPlate+(COLUMN()-9)*8,0,1,1)</f>
        <v xml:space="preserve"> </v>
      </c>
      <c r="Q360" s="57" t="str">
        <f ca="1">OFFSET($Z$3,ROW()-StartRow-1-$AA361*PanelHeight+$AA361*WellsInPlate+(COLUMN()-9)*8,0,1,1)</f>
        <v xml:space="preserve"> </v>
      </c>
      <c r="R360" s="57" t="str">
        <f ca="1">OFFSET($Z$3,ROW()-StartRow-1-$AA361*PanelHeight+$AA361*WellsInPlate+(COLUMN()-9)*8,0,1,1)</f>
        <v xml:space="preserve"> </v>
      </c>
      <c r="S360" s="57" t="str">
        <f ca="1">OFFSET($Z$3,ROW()-StartRow-1-$AA361*PanelHeight+$AA361*WellsInPlate+(COLUMN()-9)*8,0,1,1)</f>
        <v xml:space="preserve"> </v>
      </c>
      <c r="T360" s="57" t="str">
        <f t="shared" ca="1" si="59"/>
        <v>leave empty</v>
      </c>
      <c r="Z360" s="108" t="str">
        <f>IF(LEN(INDEX($1:$1048576,ROW(),4))&gt;0,INDEX($1:$1048576,ROW(),4)," ")</f>
        <v xml:space="preserve"> </v>
      </c>
      <c r="AA360" s="108">
        <f t="shared" si="60"/>
        <v>27</v>
      </c>
      <c r="AB360" s="108">
        <f ca="1">COUNTBLANK(OFFSET(INDEX($2:$1048576,2,4),AA360*WellsInPlate,0,WellsInPlate,1))</f>
        <v>86</v>
      </c>
      <c r="AC360" s="108">
        <f t="shared" ca="1" si="61"/>
        <v>0</v>
      </c>
      <c r="AE360" s="108" t="b">
        <f>IF(COUNTBLANK(D360)=0,A360)</f>
        <v>0</v>
      </c>
    </row>
    <row r="361" spans="1:31" ht="12.75" x14ac:dyDescent="0.2">
      <c r="A361" s="94" t="str">
        <f>IF(D361="","",CONCATENATE('Address and samples info'!$B$8," #",'Samples 96'!C361))</f>
        <v/>
      </c>
      <c r="B361" s="95" t="s">
        <v>70</v>
      </c>
      <c r="C361" s="150">
        <v>5</v>
      </c>
      <c r="D361" s="5"/>
      <c r="E361" s="98">
        <v>0.01</v>
      </c>
      <c r="F361" s="53"/>
      <c r="G361" s="59"/>
      <c r="H361" s="104" t="str">
        <f ca="1">IF(AC362=1,"F","")</f>
        <v/>
      </c>
      <c r="I361" s="57" t="str">
        <f ca="1">OFFSET($Z$3,ROW()-StartRow-1-$AA362*PanelHeight+$AA362*WellsInPlate+(COLUMN()-9)*8,0,1,1)</f>
        <v xml:space="preserve"> </v>
      </c>
      <c r="J361" s="57" t="str">
        <f ca="1">OFFSET($Z$3,ROW()-StartRow-1-$AA362*PanelHeight+$AA362*WellsInPlate+(COLUMN()-9)*8,0,1,1)</f>
        <v xml:space="preserve"> </v>
      </c>
      <c r="K361" s="57" t="str">
        <f ca="1">OFFSET($Z$3,ROW()-StartRow-1-$AA362*PanelHeight+$AA362*WellsInPlate+(COLUMN()-9)*8,0,1,1)</f>
        <v xml:space="preserve"> </v>
      </c>
      <c r="L361" s="57" t="str">
        <f ca="1">OFFSET($Z$3,ROW()-StartRow-1-$AA362*PanelHeight+$AA362*WellsInPlate+(COLUMN()-9)*8,0,1,1)</f>
        <v xml:space="preserve"> </v>
      </c>
      <c r="M361" s="57" t="str">
        <f ca="1">OFFSET($Z$3,ROW()-StartRow-1-$AA362*PanelHeight+$AA362*WellsInPlate+(COLUMN()-9)*8,0,1,1)</f>
        <v xml:space="preserve"> </v>
      </c>
      <c r="N361" s="57" t="str">
        <f ca="1">OFFSET($Z$3,ROW()-StartRow-1-$AA362*PanelHeight+$AA362*WellsInPlate+(COLUMN()-9)*8,0,1,1)</f>
        <v xml:space="preserve"> </v>
      </c>
      <c r="O361" s="57" t="str">
        <f ca="1">OFFSET($Z$3,ROW()-StartRow-1-$AA362*PanelHeight+$AA362*WellsInPlate+(COLUMN()-9)*8,0,1,1)</f>
        <v xml:space="preserve"> </v>
      </c>
      <c r="P361" s="57" t="str">
        <f ca="1">OFFSET($Z$3,ROW()-StartRow-1-$AA362*PanelHeight+$AA362*WellsInPlate+(COLUMN()-9)*8,0,1,1)</f>
        <v xml:space="preserve"> </v>
      </c>
      <c r="Q361" s="57" t="str">
        <f ca="1">OFFSET($Z$3,ROW()-StartRow-1-$AA362*PanelHeight+$AA362*WellsInPlate+(COLUMN()-9)*8,0,1,1)</f>
        <v xml:space="preserve"> </v>
      </c>
      <c r="R361" s="57" t="str">
        <f ca="1">OFFSET($Z$3,ROW()-StartRow-1-$AA362*PanelHeight+$AA362*WellsInPlate+(COLUMN()-9)*8,0,1,1)</f>
        <v xml:space="preserve"> </v>
      </c>
      <c r="S361" s="57" t="str">
        <f ca="1">OFFSET($Z$3,ROW()-StartRow-1-$AA362*PanelHeight+$AA362*WellsInPlate+(COLUMN()-9)*8,0,1,1)</f>
        <v xml:space="preserve"> </v>
      </c>
      <c r="T361" s="57" t="str">
        <f t="shared" ca="1" si="59"/>
        <v>leave empty</v>
      </c>
      <c r="Z361" s="108" t="str">
        <f>IF(LEN(INDEX($1:$1048576,ROW(),4))&gt;0,INDEX($1:$1048576,ROW(),4)," ")</f>
        <v xml:space="preserve"> </v>
      </c>
      <c r="AA361" s="108">
        <f t="shared" si="60"/>
        <v>27</v>
      </c>
      <c r="AB361" s="108">
        <f ca="1">COUNTBLANK(OFFSET(INDEX($2:$1048576,2,4),AA361*WellsInPlate,0,WellsInPlate,1))</f>
        <v>86</v>
      </c>
      <c r="AC361" s="108">
        <f t="shared" ca="1" si="61"/>
        <v>0</v>
      </c>
      <c r="AE361" s="108" t="b">
        <f>IF(COUNTBLANK(D361)=0,A361)</f>
        <v>0</v>
      </c>
    </row>
    <row r="362" spans="1:31" ht="12.75" x14ac:dyDescent="0.2">
      <c r="A362" s="94" t="str">
        <f>IF(D362="","",CONCATENATE('Address and samples info'!$B$8," #",'Samples 96'!C362))</f>
        <v/>
      </c>
      <c r="B362" s="95" t="s">
        <v>80</v>
      </c>
      <c r="C362" s="150">
        <v>5</v>
      </c>
      <c r="D362" s="5"/>
      <c r="E362" s="98">
        <v>0.01</v>
      </c>
      <c r="F362" s="53"/>
      <c r="G362" s="59"/>
      <c r="H362" s="104" t="str">
        <f ca="1">IF(AC363=1,"G","")</f>
        <v/>
      </c>
      <c r="I362" s="57" t="str">
        <f ca="1">OFFSET($Z$3,ROW()-StartRow-1-$AA363*PanelHeight+$AA363*WellsInPlate+(COLUMN()-9)*8,0,1,1)</f>
        <v xml:space="preserve"> </v>
      </c>
      <c r="J362" s="57" t="str">
        <f ca="1">OFFSET($Z$3,ROW()-StartRow-1-$AA363*PanelHeight+$AA363*WellsInPlate+(COLUMN()-9)*8,0,1,1)</f>
        <v xml:space="preserve"> </v>
      </c>
      <c r="K362" s="57" t="str">
        <f ca="1">OFFSET($Z$3,ROW()-StartRow-1-$AA363*PanelHeight+$AA363*WellsInPlate+(COLUMN()-9)*8,0,1,1)</f>
        <v xml:space="preserve"> </v>
      </c>
      <c r="L362" s="57" t="str">
        <f ca="1">OFFSET($Z$3,ROW()-StartRow-1-$AA363*PanelHeight+$AA363*WellsInPlate+(COLUMN()-9)*8,0,1,1)</f>
        <v xml:space="preserve"> </v>
      </c>
      <c r="M362" s="57" t="str">
        <f ca="1">OFFSET($Z$3,ROW()-StartRow-1-$AA363*PanelHeight+$AA363*WellsInPlate+(COLUMN()-9)*8,0,1,1)</f>
        <v xml:space="preserve"> </v>
      </c>
      <c r="N362" s="57" t="str">
        <f ca="1">OFFSET($Z$3,ROW()-StartRow-1-$AA363*PanelHeight+$AA363*WellsInPlate+(COLUMN()-9)*8,0,1,1)</f>
        <v xml:space="preserve"> </v>
      </c>
      <c r="O362" s="57" t="str">
        <f ca="1">OFFSET($Z$3,ROW()-StartRow-1-$AA363*PanelHeight+$AA363*WellsInPlate+(COLUMN()-9)*8,0,1,1)</f>
        <v xml:space="preserve"> </v>
      </c>
      <c r="P362" s="57" t="str">
        <f ca="1">OFFSET($Z$3,ROW()-StartRow-1-$AA363*PanelHeight+$AA363*WellsInPlate+(COLUMN()-9)*8,0,1,1)</f>
        <v xml:space="preserve"> </v>
      </c>
      <c r="Q362" s="57" t="str">
        <f ca="1">OFFSET($Z$3,ROW()-StartRow-1-$AA363*PanelHeight+$AA363*WellsInPlate+(COLUMN()-9)*8,0,1,1)</f>
        <v xml:space="preserve"> </v>
      </c>
      <c r="R362" s="57" t="str">
        <f ca="1">OFFSET($Z$3,ROW()-StartRow-1-$AA363*PanelHeight+$AA363*WellsInPlate+(COLUMN()-9)*8,0,1,1)</f>
        <v xml:space="preserve"> </v>
      </c>
      <c r="S362" s="57" t="str">
        <f ca="1">IF(S361="","","leave empty")</f>
        <v>leave empty</v>
      </c>
      <c r="T362" s="57" t="str">
        <f t="shared" ca="1" si="59"/>
        <v>leave empty</v>
      </c>
      <c r="Z362" s="108" t="str">
        <f>IF(LEN(INDEX($1:$1048576,ROW(),4))&gt;0,INDEX($1:$1048576,ROW(),4)," ")</f>
        <v xml:space="preserve"> </v>
      </c>
      <c r="AA362" s="108">
        <f t="shared" si="60"/>
        <v>27</v>
      </c>
      <c r="AB362" s="108">
        <f ca="1">COUNTBLANK(OFFSET(INDEX($2:$1048576,2,4),AA362*WellsInPlate,0,WellsInPlate,1))</f>
        <v>86</v>
      </c>
      <c r="AC362" s="108">
        <f t="shared" ca="1" si="61"/>
        <v>0</v>
      </c>
      <c r="AE362" s="108" t="b">
        <f>IF(COUNTBLANK(D362)=0,A362)</f>
        <v>0</v>
      </c>
    </row>
    <row r="363" spans="1:31" ht="12.75" x14ac:dyDescent="0.2">
      <c r="A363" s="94" t="str">
        <f>IF(D363="","",CONCATENATE('Address and samples info'!$B$8," #",'Samples 96'!C363))</f>
        <v/>
      </c>
      <c r="B363" s="95" t="s">
        <v>5</v>
      </c>
      <c r="C363" s="150">
        <v>5</v>
      </c>
      <c r="D363" s="5"/>
      <c r="E363" s="98">
        <v>0.01</v>
      </c>
      <c r="F363" s="53"/>
      <c r="G363" s="59"/>
      <c r="H363" s="104" t="str">
        <f ca="1">IF(AC364=1,"H","")</f>
        <v/>
      </c>
      <c r="I363" s="57" t="str">
        <f ca="1">OFFSET($Z$3,ROW()-StartRow-1-$AA364*PanelHeight+$AA364*WellsInPlate+(COLUMN()-9)*8,0,1,1)</f>
        <v xml:space="preserve"> </v>
      </c>
      <c r="J363" s="57" t="str">
        <f ca="1">OFFSET($Z$3,ROW()-StartRow-1-$AA364*PanelHeight+$AA364*WellsInPlate+(COLUMN()-9)*8,0,1,1)</f>
        <v xml:space="preserve"> </v>
      </c>
      <c r="K363" s="57" t="str">
        <f ca="1">OFFSET($Z$3,ROW()-StartRow-1-$AA364*PanelHeight+$AA364*WellsInPlate+(COLUMN()-9)*8,0,1,1)</f>
        <v xml:space="preserve"> </v>
      </c>
      <c r="L363" s="57" t="str">
        <f ca="1">OFFSET($Z$3,ROW()-StartRow-1-$AA364*PanelHeight+$AA364*WellsInPlate+(COLUMN()-9)*8,0,1,1)</f>
        <v xml:space="preserve"> </v>
      </c>
      <c r="M363" s="57" t="str">
        <f ca="1">OFFSET($Z$3,ROW()-StartRow-1-$AA364*PanelHeight+$AA364*WellsInPlate+(COLUMN()-9)*8,0,1,1)</f>
        <v xml:space="preserve"> </v>
      </c>
      <c r="N363" s="57" t="str">
        <f ca="1">OFFSET($Z$3,ROW()-StartRow-1-$AA364*PanelHeight+$AA364*WellsInPlate+(COLUMN()-9)*8,0,1,1)</f>
        <v xml:space="preserve"> </v>
      </c>
      <c r="O363" s="57" t="str">
        <f ca="1">OFFSET($Z$3,ROW()-StartRow-1-$AA364*PanelHeight+$AA364*WellsInPlate+(COLUMN()-9)*8,0,1,1)</f>
        <v xml:space="preserve"> </v>
      </c>
      <c r="P363" s="57" t="str">
        <f ca="1">OFFSET($Z$3,ROW()-StartRow-1-$AA364*PanelHeight+$AA364*WellsInPlate+(COLUMN()-9)*8,0,1,1)</f>
        <v xml:space="preserve"> </v>
      </c>
      <c r="Q363" s="57" t="str">
        <f ca="1">OFFSET($Z$3,ROW()-StartRow-1-$AA364*PanelHeight+$AA364*WellsInPlate+(COLUMN()-9)*8,0,1,1)</f>
        <v xml:space="preserve"> </v>
      </c>
      <c r="R363" s="57" t="str">
        <f ca="1">OFFSET($Z$3,ROW()-StartRow-1-$AA364*PanelHeight+$AA364*WellsInPlate+(COLUMN()-9)*8,0,1,1)</f>
        <v xml:space="preserve"> </v>
      </c>
      <c r="S363" s="57" t="str">
        <f ca="1">IF(S362="","","leave empty")</f>
        <v>leave empty</v>
      </c>
      <c r="T363" s="57" t="str">
        <f t="shared" ca="1" si="59"/>
        <v>leave empty</v>
      </c>
      <c r="Z363" s="108" t="str">
        <f>IF(LEN(INDEX($1:$1048576,ROW(),4))&gt;0,INDEX($1:$1048576,ROW(),4)," ")</f>
        <v xml:space="preserve"> </v>
      </c>
      <c r="AA363" s="108">
        <f t="shared" si="60"/>
        <v>27</v>
      </c>
      <c r="AB363" s="108">
        <f ca="1">COUNTBLANK(OFFSET(INDEX($2:$1048576,2,4),AA363*WellsInPlate,0,WellsInPlate,1))</f>
        <v>86</v>
      </c>
      <c r="AC363" s="108">
        <f t="shared" ca="1" si="61"/>
        <v>0</v>
      </c>
      <c r="AE363" s="108" t="b">
        <f>IF(COUNTBLANK(D363)=0,A363)</f>
        <v>0</v>
      </c>
    </row>
    <row r="364" spans="1:31" ht="12.75" x14ac:dyDescent="0.2">
      <c r="A364" s="94" t="str">
        <f>IF(D364="","",CONCATENATE('Address and samples info'!$B$8," #",'Samples 96'!C364))</f>
        <v/>
      </c>
      <c r="B364" s="95" t="s">
        <v>16</v>
      </c>
      <c r="C364" s="150">
        <v>5</v>
      </c>
      <c r="D364" s="5"/>
      <c r="E364" s="98">
        <v>0.01</v>
      </c>
      <c r="F364" s="53"/>
      <c r="G364" s="59"/>
      <c r="Z364" s="108" t="str">
        <f>IF(LEN(INDEX($1:$1048576,ROW(),4))&gt;0,INDEX($1:$1048576,ROW(),4)," ")</f>
        <v xml:space="preserve"> </v>
      </c>
      <c r="AA364" s="108">
        <f t="shared" si="60"/>
        <v>27</v>
      </c>
      <c r="AB364" s="108">
        <f ca="1">COUNTBLANK(OFFSET(INDEX($2:$1048576,2,4),AA364*WellsInPlate,0,WellsInPlate,1))</f>
        <v>86</v>
      </c>
      <c r="AC364" s="108">
        <f t="shared" ca="1" si="61"/>
        <v>0</v>
      </c>
      <c r="AE364" s="108" t="b">
        <f>IF(COUNTBLANK(D364)=0,A364)</f>
        <v>0</v>
      </c>
    </row>
    <row r="365" spans="1:31" ht="12.75" x14ac:dyDescent="0.2">
      <c r="A365" s="94" t="str">
        <f>IF(D365="","",CONCATENATE('Address and samples info'!$B$8," #",'Samples 96'!C365))</f>
        <v/>
      </c>
      <c r="B365" s="95" t="s">
        <v>27</v>
      </c>
      <c r="C365" s="150">
        <v>5</v>
      </c>
      <c r="D365" s="5"/>
      <c r="E365" s="98">
        <v>0.01</v>
      </c>
      <c r="F365" s="53"/>
      <c r="G365" s="59"/>
      <c r="Z365" s="108" t="str">
        <f>IF(LEN(INDEX($1:$1048576,ROW(),4))&gt;0,INDEX($1:$1048576,ROW(),4)," ")</f>
        <v xml:space="preserve"> </v>
      </c>
      <c r="AA365" s="108">
        <f t="shared" si="60"/>
        <v>27</v>
      </c>
      <c r="AB365" s="108">
        <f ca="1">COUNTBLANK(OFFSET(INDEX($2:$1048576,2,4),AA365*WellsInPlate,0,WellsInPlate,1))</f>
        <v>86</v>
      </c>
      <c r="AC365" s="108">
        <f t="shared" ca="1" si="61"/>
        <v>0</v>
      </c>
      <c r="AE365" s="108" t="b">
        <f>IF(COUNTBLANK(D365)=0,A365)</f>
        <v>0</v>
      </c>
    </row>
    <row r="366" spans="1:31" ht="12.75" x14ac:dyDescent="0.2">
      <c r="A366" s="94" t="str">
        <f>IF(D366="","",CONCATENATE('Address and samples info'!$B$8," #",'Samples 96'!C366))</f>
        <v/>
      </c>
      <c r="B366" s="95" t="s">
        <v>38</v>
      </c>
      <c r="C366" s="150">
        <v>5</v>
      </c>
      <c r="D366" s="5"/>
      <c r="E366" s="98">
        <v>0.01</v>
      </c>
      <c r="F366" s="53"/>
      <c r="G366" s="59"/>
      <c r="Z366" s="108" t="str">
        <f>IF(LEN(INDEX($1:$1048576,ROW(),4))&gt;0,INDEX($1:$1048576,ROW(),4)," ")</f>
        <v xml:space="preserve"> </v>
      </c>
      <c r="AA366" s="108">
        <f t="shared" si="60"/>
        <v>27</v>
      </c>
      <c r="AB366" s="108">
        <f ca="1">COUNTBLANK(OFFSET(INDEX($2:$1048576,2,4),AA366*WellsInPlate,0,WellsInPlate,1))</f>
        <v>86</v>
      </c>
      <c r="AC366" s="108">
        <f t="shared" ca="1" si="61"/>
        <v>0</v>
      </c>
      <c r="AE366" s="108" t="b">
        <f>IF(COUNTBLANK(D366)=0,A366)</f>
        <v>0</v>
      </c>
    </row>
    <row r="367" spans="1:31" ht="12.75" x14ac:dyDescent="0.2">
      <c r="A367" s="94" t="str">
        <f>IF(D367="","",CONCATENATE('Address and samples info'!$B$8," #",'Samples 96'!C367))</f>
        <v/>
      </c>
      <c r="B367" s="95" t="s">
        <v>49</v>
      </c>
      <c r="C367" s="150">
        <v>5</v>
      </c>
      <c r="D367" s="5"/>
      <c r="E367" s="98">
        <v>0.01</v>
      </c>
      <c r="F367" s="53"/>
      <c r="G367" s="59"/>
      <c r="I367" s="55" t="str">
        <f ca="1">IF(AC369=1,"Plate "&amp;TEXT(AA369+1,"0"),"")</f>
        <v/>
      </c>
      <c r="Z367" s="108" t="str">
        <f>IF(LEN(INDEX($1:$1048576,ROW(),4))&gt;0,INDEX($1:$1048576,ROW(),4)," ")</f>
        <v xml:space="preserve"> </v>
      </c>
      <c r="AA367" s="108">
        <f t="shared" si="60"/>
        <v>27</v>
      </c>
      <c r="AB367" s="108">
        <f ca="1">COUNTBLANK(OFFSET(INDEX($2:$1048576,2,4),AA367*WellsInPlate,0,WellsInPlate,1))</f>
        <v>86</v>
      </c>
      <c r="AC367" s="108">
        <f t="shared" ca="1" si="61"/>
        <v>0</v>
      </c>
      <c r="AE367" s="108" t="b">
        <f>IF(COUNTBLANK(D367)=0,A367)</f>
        <v>0</v>
      </c>
    </row>
    <row r="368" spans="1:31" ht="12.75" x14ac:dyDescent="0.2">
      <c r="A368" s="94" t="str">
        <f>IF(D368="","",CONCATENATE('Address and samples info'!$B$8," #",'Samples 96'!C368))</f>
        <v/>
      </c>
      <c r="B368" s="95" t="s">
        <v>60</v>
      </c>
      <c r="C368" s="150">
        <v>5</v>
      </c>
      <c r="D368" s="5"/>
      <c r="E368" s="98">
        <v>0.01</v>
      </c>
      <c r="F368" s="53"/>
      <c r="G368" s="59"/>
      <c r="H368" s="106"/>
      <c r="I368" s="56" t="str">
        <f ca="1">IF($AC369=1,"1","")</f>
        <v/>
      </c>
      <c r="J368" s="56" t="str">
        <f ca="1">IF($AC369=1,"2","")</f>
        <v/>
      </c>
      <c r="K368" s="56" t="str">
        <f ca="1">IF($AC369=1,"3","")</f>
        <v/>
      </c>
      <c r="L368" s="56" t="str">
        <f ca="1">IF($AC369=1,"4","")</f>
        <v/>
      </c>
      <c r="M368" s="56" t="str">
        <f ca="1">IF($AC369=1,"5","")</f>
        <v/>
      </c>
      <c r="N368" s="56" t="str">
        <f ca="1">IF($AC369=1,"6","")</f>
        <v/>
      </c>
      <c r="O368" s="56" t="str">
        <f ca="1">IF($AC369=1,"7","")</f>
        <v/>
      </c>
      <c r="P368" s="56" t="str">
        <f ca="1">IF($AC369=1,"8","")</f>
        <v/>
      </c>
      <c r="Q368" s="56" t="str">
        <f ca="1">IF($AC369=1,"9","")</f>
        <v/>
      </c>
      <c r="R368" s="56" t="str">
        <f ca="1">IF($AC369=1,"10","")</f>
        <v/>
      </c>
      <c r="S368" s="56" t="str">
        <f ca="1">IF($AC369=1,"11","")</f>
        <v/>
      </c>
      <c r="T368" s="56" t="str">
        <f ca="1">IF($AC369=1,"12","")</f>
        <v/>
      </c>
      <c r="Z368" s="108" t="str">
        <f>IF(LEN(INDEX($1:$1048576,ROW(),4))&gt;0,INDEX($1:$1048576,ROW(),4)," ")</f>
        <v xml:space="preserve"> </v>
      </c>
      <c r="AA368" s="108">
        <f t="shared" si="60"/>
        <v>28</v>
      </c>
      <c r="AB368" s="108">
        <f ca="1">COUNTBLANK(OFFSET(INDEX($2:$1048576,2,4),AA368*WellsInPlate,0,WellsInPlate,1))</f>
        <v>86</v>
      </c>
      <c r="AC368" s="108">
        <f t="shared" ca="1" si="61"/>
        <v>0</v>
      </c>
      <c r="AE368" s="108" t="b">
        <f>IF(COUNTBLANK(D368)=0,A368)</f>
        <v>0</v>
      </c>
    </row>
    <row r="369" spans="1:31" ht="12.75" x14ac:dyDescent="0.2">
      <c r="A369" s="94" t="str">
        <f>IF(D369="","",CONCATENATE('Address and samples info'!$B$8," #",'Samples 96'!C369))</f>
        <v/>
      </c>
      <c r="B369" s="95" t="s">
        <v>71</v>
      </c>
      <c r="C369" s="150">
        <v>5</v>
      </c>
      <c r="D369" s="5"/>
      <c r="E369" s="98">
        <v>0.01</v>
      </c>
      <c r="F369" s="53"/>
      <c r="G369" s="59"/>
      <c r="H369" s="104" t="str">
        <f ca="1">IF(AC370=1,"A","")</f>
        <v/>
      </c>
      <c r="I369" s="57" t="str">
        <f ca="1">OFFSET($Z$3,ROW()-StartRow-1-$AA370*PanelHeight+$AA370*WellsInPlate+(COLUMN()-9)*8,0,1,1)</f>
        <v xml:space="preserve"> </v>
      </c>
      <c r="J369" s="57" t="str">
        <f ca="1">OFFSET($Z$3,ROW()-StartRow-1-$AA370*PanelHeight+$AA370*WellsInPlate+(COLUMN()-9)*8,0,1,1)</f>
        <v xml:space="preserve"> </v>
      </c>
      <c r="K369" s="57" t="str">
        <f ca="1">OFFSET($Z$3,ROW()-StartRow-1-$AA370*PanelHeight+$AA370*WellsInPlate+(COLUMN()-9)*8,0,1,1)</f>
        <v xml:space="preserve"> </v>
      </c>
      <c r="L369" s="57" t="str">
        <f ca="1">OFFSET($Z$3,ROW()-StartRow-1-$AA370*PanelHeight+$AA370*WellsInPlate+(COLUMN()-9)*8,0,1,1)</f>
        <v xml:space="preserve"> </v>
      </c>
      <c r="M369" s="57" t="str">
        <f ca="1">OFFSET($Z$3,ROW()-StartRow-1-$AA370*PanelHeight+$AA370*WellsInPlate+(COLUMN()-9)*8,0,1,1)</f>
        <v xml:space="preserve"> </v>
      </c>
      <c r="N369" s="57" t="str">
        <f ca="1">OFFSET($Z$3,ROW()-StartRow-1-$AA370*PanelHeight+$AA370*WellsInPlate+(COLUMN()-9)*8,0,1,1)</f>
        <v xml:space="preserve"> </v>
      </c>
      <c r="O369" s="57" t="str">
        <f ca="1">OFFSET($Z$3,ROW()-StartRow-1-$AA370*PanelHeight+$AA370*WellsInPlate+(COLUMN()-9)*8,0,1,1)</f>
        <v xml:space="preserve"> </v>
      </c>
      <c r="P369" s="57" t="str">
        <f ca="1">OFFSET($Z$3,ROW()-StartRow-1-$AA370*PanelHeight+$AA370*WellsInPlate+(COLUMN()-9)*8,0,1,1)</f>
        <v xml:space="preserve"> </v>
      </c>
      <c r="Q369" s="57" t="str">
        <f ca="1">OFFSET($Z$3,ROW()-StartRow-1-$AA370*PanelHeight+$AA370*WellsInPlate+(COLUMN()-9)*8,0,1,1)</f>
        <v xml:space="preserve"> </v>
      </c>
      <c r="R369" s="57" t="str">
        <f ca="1">OFFSET($Z$3,ROW()-StartRow-1-$AA370*PanelHeight+$AA370*WellsInPlate+(COLUMN()-9)*8,0,1,1)</f>
        <v xml:space="preserve"> </v>
      </c>
      <c r="S369" s="57" t="str">
        <f ca="1">OFFSET($Z$3,ROW()-StartRow-1-$AA370*PanelHeight+$AA370*WellsInPlate+(COLUMN()-9)*8,0,1,1)</f>
        <v xml:space="preserve"> </v>
      </c>
      <c r="T369" s="58" t="str">
        <f ca="1">IF(COUNTIF(I369:S376," ")&lt;88,"leave empty","")</f>
        <v>leave empty</v>
      </c>
      <c r="Z369" s="108" t="str">
        <f>IF(LEN(INDEX($1:$1048576,ROW(),4))&gt;0,INDEX($1:$1048576,ROW(),4)," ")</f>
        <v xml:space="preserve"> </v>
      </c>
      <c r="AA369" s="108">
        <f t="shared" si="60"/>
        <v>28</v>
      </c>
      <c r="AB369" s="108">
        <f ca="1">COUNTBLANK(OFFSET(INDEX($2:$1048576,2,4),AA369*WellsInPlate,0,WellsInPlate,1))</f>
        <v>86</v>
      </c>
      <c r="AC369" s="108">
        <f t="shared" ca="1" si="61"/>
        <v>0</v>
      </c>
      <c r="AE369" s="108" t="b">
        <f>IF(COUNTBLANK(D369)=0,A369)</f>
        <v>0</v>
      </c>
    </row>
    <row r="370" spans="1:31" ht="12.75" x14ac:dyDescent="0.2">
      <c r="A370" s="94" t="str">
        <f>IF(D370="","",CONCATENATE('Address and samples info'!$B$8," #",'Samples 96'!C370))</f>
        <v/>
      </c>
      <c r="B370" s="95" t="s">
        <v>81</v>
      </c>
      <c r="C370" s="150">
        <v>5</v>
      </c>
      <c r="D370" s="5"/>
      <c r="E370" s="98">
        <v>0.01</v>
      </c>
      <c r="F370" s="53"/>
      <c r="G370" s="59"/>
      <c r="H370" s="104" t="str">
        <f ca="1">IF(AC371=1,"B","")</f>
        <v/>
      </c>
      <c r="I370" s="57" t="str">
        <f ca="1">OFFSET($Z$3,ROW()-StartRow-1-$AA371*PanelHeight+$AA371*WellsInPlate+(COLUMN()-9)*8,0,1,1)</f>
        <v xml:space="preserve"> </v>
      </c>
      <c r="J370" s="57" t="str">
        <f ca="1">OFFSET($Z$3,ROW()-StartRow-1-$AA371*PanelHeight+$AA371*WellsInPlate+(COLUMN()-9)*8,0,1,1)</f>
        <v xml:space="preserve"> </v>
      </c>
      <c r="K370" s="57" t="str">
        <f ca="1">OFFSET($Z$3,ROW()-StartRow-1-$AA371*PanelHeight+$AA371*WellsInPlate+(COLUMN()-9)*8,0,1,1)</f>
        <v xml:space="preserve"> </v>
      </c>
      <c r="L370" s="57" t="str">
        <f ca="1">OFFSET($Z$3,ROW()-StartRow-1-$AA371*PanelHeight+$AA371*WellsInPlate+(COLUMN()-9)*8,0,1,1)</f>
        <v xml:space="preserve"> </v>
      </c>
      <c r="M370" s="57" t="str">
        <f ca="1">OFFSET($Z$3,ROW()-StartRow-1-$AA371*PanelHeight+$AA371*WellsInPlate+(COLUMN()-9)*8,0,1,1)</f>
        <v xml:space="preserve"> </v>
      </c>
      <c r="N370" s="57" t="str">
        <f ca="1">OFFSET($Z$3,ROW()-StartRow-1-$AA371*PanelHeight+$AA371*WellsInPlate+(COLUMN()-9)*8,0,1,1)</f>
        <v xml:space="preserve"> </v>
      </c>
      <c r="O370" s="57" t="str">
        <f ca="1">OFFSET($Z$3,ROW()-StartRow-1-$AA371*PanelHeight+$AA371*WellsInPlate+(COLUMN()-9)*8,0,1,1)</f>
        <v xml:space="preserve"> </v>
      </c>
      <c r="P370" s="57" t="str">
        <f ca="1">OFFSET($Z$3,ROW()-StartRow-1-$AA371*PanelHeight+$AA371*WellsInPlate+(COLUMN()-9)*8,0,1,1)</f>
        <v xml:space="preserve"> </v>
      </c>
      <c r="Q370" s="57" t="str">
        <f ca="1">OFFSET($Z$3,ROW()-StartRow-1-$AA371*PanelHeight+$AA371*WellsInPlate+(COLUMN()-9)*8,0,1,1)</f>
        <v xml:space="preserve"> </v>
      </c>
      <c r="R370" s="57" t="str">
        <f ca="1">OFFSET($Z$3,ROW()-StartRow-1-$AA371*PanelHeight+$AA371*WellsInPlate+(COLUMN()-9)*8,0,1,1)</f>
        <v xml:space="preserve"> </v>
      </c>
      <c r="S370" s="57" t="str">
        <f ca="1">OFFSET($Z$3,ROW()-StartRow-1-$AA371*PanelHeight+$AA371*WellsInPlate+(COLUMN()-9)*8,0,1,1)</f>
        <v xml:space="preserve"> </v>
      </c>
      <c r="T370" s="57" t="str">
        <f ca="1">IF(T369="","","leave empty")</f>
        <v>leave empty</v>
      </c>
      <c r="Z370" s="108" t="str">
        <f>IF(LEN(INDEX($1:$1048576,ROW(),4))&gt;0,INDEX($1:$1048576,ROW(),4)," ")</f>
        <v xml:space="preserve"> </v>
      </c>
      <c r="AA370" s="108">
        <f t="shared" si="60"/>
        <v>28</v>
      </c>
      <c r="AB370" s="108">
        <f ca="1">COUNTBLANK(OFFSET(INDEX($2:$1048576,2,4),AA370*WellsInPlate,0,WellsInPlate,1))</f>
        <v>86</v>
      </c>
      <c r="AC370" s="108">
        <f t="shared" ca="1" si="61"/>
        <v>0</v>
      </c>
      <c r="AE370" s="108" t="b">
        <f>IF(COUNTBLANK(D370)=0,A370)</f>
        <v>0</v>
      </c>
    </row>
    <row r="371" spans="1:31" ht="12.75" x14ac:dyDescent="0.2">
      <c r="A371" s="94" t="str">
        <f>IF(D371="","",CONCATENATE('Address and samples info'!$B$8," #",'Samples 96'!C371))</f>
        <v/>
      </c>
      <c r="B371" s="95" t="s">
        <v>6</v>
      </c>
      <c r="C371" s="150">
        <v>5</v>
      </c>
      <c r="D371" s="5"/>
      <c r="E371" s="98">
        <v>0.01</v>
      </c>
      <c r="F371" s="53"/>
      <c r="G371" s="59"/>
      <c r="H371" s="104" t="str">
        <f ca="1">IF(AC372=1,"C","")</f>
        <v/>
      </c>
      <c r="I371" s="57" t="str">
        <f ca="1">OFFSET($Z$3,ROW()-StartRow-1-$AA372*PanelHeight+$AA372*WellsInPlate+(COLUMN()-9)*8,0,1,1)</f>
        <v xml:space="preserve"> </v>
      </c>
      <c r="J371" s="57" t="str">
        <f ca="1">OFFSET($Z$3,ROW()-StartRow-1-$AA372*PanelHeight+$AA372*WellsInPlate+(COLUMN()-9)*8,0,1,1)</f>
        <v xml:space="preserve"> </v>
      </c>
      <c r="K371" s="57" t="str">
        <f ca="1">OFFSET($Z$3,ROW()-StartRow-1-$AA372*PanelHeight+$AA372*WellsInPlate+(COLUMN()-9)*8,0,1,1)</f>
        <v xml:space="preserve"> </v>
      </c>
      <c r="L371" s="57" t="str">
        <f ca="1">OFFSET($Z$3,ROW()-StartRow-1-$AA372*PanelHeight+$AA372*WellsInPlate+(COLUMN()-9)*8,0,1,1)</f>
        <v xml:space="preserve"> </v>
      </c>
      <c r="M371" s="57" t="str">
        <f ca="1">OFFSET($Z$3,ROW()-StartRow-1-$AA372*PanelHeight+$AA372*WellsInPlate+(COLUMN()-9)*8,0,1,1)</f>
        <v xml:space="preserve"> </v>
      </c>
      <c r="N371" s="57" t="str">
        <f ca="1">OFFSET($Z$3,ROW()-StartRow-1-$AA372*PanelHeight+$AA372*WellsInPlate+(COLUMN()-9)*8,0,1,1)</f>
        <v xml:space="preserve"> </v>
      </c>
      <c r="O371" s="57" t="str">
        <f ca="1">OFFSET($Z$3,ROW()-StartRow-1-$AA372*PanelHeight+$AA372*WellsInPlate+(COLUMN()-9)*8,0,1,1)</f>
        <v xml:space="preserve"> </v>
      </c>
      <c r="P371" s="57" t="str">
        <f ca="1">OFFSET($Z$3,ROW()-StartRow-1-$AA372*PanelHeight+$AA372*WellsInPlate+(COLUMN()-9)*8,0,1,1)</f>
        <v xml:space="preserve"> </v>
      </c>
      <c r="Q371" s="57" t="str">
        <f ca="1">OFFSET($Z$3,ROW()-StartRow-1-$AA372*PanelHeight+$AA372*WellsInPlate+(COLUMN()-9)*8,0,1,1)</f>
        <v xml:space="preserve"> </v>
      </c>
      <c r="R371" s="57" t="str">
        <f ca="1">OFFSET($Z$3,ROW()-StartRow-1-$AA372*PanelHeight+$AA372*WellsInPlate+(COLUMN()-9)*8,0,1,1)</f>
        <v xml:space="preserve"> </v>
      </c>
      <c r="S371" s="57" t="str">
        <f ca="1">OFFSET($Z$3,ROW()-StartRow-1-$AA372*PanelHeight+$AA372*WellsInPlate+(COLUMN()-9)*8,0,1,1)</f>
        <v xml:space="preserve"> </v>
      </c>
      <c r="T371" s="57" t="str">
        <f t="shared" ref="T371:T376" ca="1" si="62">IF(T370="","","leave empty")</f>
        <v>leave empty</v>
      </c>
      <c r="Z371" s="108" t="str">
        <f>IF(LEN(INDEX($1:$1048576,ROW(),4))&gt;0,INDEX($1:$1048576,ROW(),4)," ")</f>
        <v xml:space="preserve"> </v>
      </c>
      <c r="AA371" s="108">
        <f t="shared" si="60"/>
        <v>28</v>
      </c>
      <c r="AB371" s="108">
        <f ca="1">COUNTBLANK(OFFSET(INDEX($2:$1048576,2,4),AA371*WellsInPlate,0,WellsInPlate,1))</f>
        <v>86</v>
      </c>
      <c r="AC371" s="108">
        <f t="shared" ca="1" si="61"/>
        <v>0</v>
      </c>
      <c r="AE371" s="108" t="b">
        <f>IF(COUNTBLANK(D371)=0,A371)</f>
        <v>0</v>
      </c>
    </row>
    <row r="372" spans="1:31" ht="12.75" x14ac:dyDescent="0.2">
      <c r="A372" s="94" t="str">
        <f>IF(D372="","",CONCATENATE('Address and samples info'!$B$8," #",'Samples 96'!C372))</f>
        <v/>
      </c>
      <c r="B372" s="95" t="s">
        <v>17</v>
      </c>
      <c r="C372" s="150">
        <v>5</v>
      </c>
      <c r="D372" s="5"/>
      <c r="E372" s="98">
        <v>0.01</v>
      </c>
      <c r="F372" s="53"/>
      <c r="G372" s="59"/>
      <c r="H372" s="104" t="str">
        <f ca="1">IF(AC373=1,"D","")</f>
        <v/>
      </c>
      <c r="I372" s="57" t="str">
        <f ca="1">OFFSET($Z$3,ROW()-StartRow-1-$AA373*PanelHeight+$AA373*WellsInPlate+(COLUMN()-9)*8,0,1,1)</f>
        <v xml:space="preserve"> </v>
      </c>
      <c r="J372" s="57" t="str">
        <f ca="1">OFFSET($Z$3,ROW()-StartRow-1-$AA373*PanelHeight+$AA373*WellsInPlate+(COLUMN()-9)*8,0,1,1)</f>
        <v xml:space="preserve"> </v>
      </c>
      <c r="K372" s="57" t="str">
        <f ca="1">OFFSET($Z$3,ROW()-StartRow-1-$AA373*PanelHeight+$AA373*WellsInPlate+(COLUMN()-9)*8,0,1,1)</f>
        <v xml:space="preserve"> </v>
      </c>
      <c r="L372" s="57" t="str">
        <f ca="1">OFFSET($Z$3,ROW()-StartRow-1-$AA373*PanelHeight+$AA373*WellsInPlate+(COLUMN()-9)*8,0,1,1)</f>
        <v xml:space="preserve"> </v>
      </c>
      <c r="M372" s="57" t="str">
        <f ca="1">OFFSET($Z$3,ROW()-StartRow-1-$AA373*PanelHeight+$AA373*WellsInPlate+(COLUMN()-9)*8,0,1,1)</f>
        <v xml:space="preserve"> </v>
      </c>
      <c r="N372" s="57" t="str">
        <f ca="1">OFFSET($Z$3,ROW()-StartRow-1-$AA373*PanelHeight+$AA373*WellsInPlate+(COLUMN()-9)*8,0,1,1)</f>
        <v xml:space="preserve"> </v>
      </c>
      <c r="O372" s="57" t="str">
        <f ca="1">OFFSET($Z$3,ROW()-StartRow-1-$AA373*PanelHeight+$AA373*WellsInPlate+(COLUMN()-9)*8,0,1,1)</f>
        <v xml:space="preserve"> </v>
      </c>
      <c r="P372" s="57" t="str">
        <f ca="1">OFFSET($Z$3,ROW()-StartRow-1-$AA373*PanelHeight+$AA373*WellsInPlate+(COLUMN()-9)*8,0,1,1)</f>
        <v xml:space="preserve"> </v>
      </c>
      <c r="Q372" s="57" t="str">
        <f ca="1">OFFSET($Z$3,ROW()-StartRow-1-$AA373*PanelHeight+$AA373*WellsInPlate+(COLUMN()-9)*8,0,1,1)</f>
        <v xml:space="preserve"> </v>
      </c>
      <c r="R372" s="57" t="str">
        <f ca="1">OFFSET($Z$3,ROW()-StartRow-1-$AA373*PanelHeight+$AA373*WellsInPlate+(COLUMN()-9)*8,0,1,1)</f>
        <v xml:space="preserve"> </v>
      </c>
      <c r="S372" s="57" t="str">
        <f ca="1">OFFSET($Z$3,ROW()-StartRow-1-$AA373*PanelHeight+$AA373*WellsInPlate+(COLUMN()-9)*8,0,1,1)</f>
        <v xml:space="preserve"> </v>
      </c>
      <c r="T372" s="57" t="str">
        <f t="shared" ca="1" si="62"/>
        <v>leave empty</v>
      </c>
      <c r="Z372" s="108" t="str">
        <f>IF(LEN(INDEX($1:$1048576,ROW(),4))&gt;0,INDEX($1:$1048576,ROW(),4)," ")</f>
        <v xml:space="preserve"> </v>
      </c>
      <c r="AA372" s="108">
        <f t="shared" si="60"/>
        <v>28</v>
      </c>
      <c r="AB372" s="108">
        <f ca="1">COUNTBLANK(OFFSET(INDEX($2:$1048576,2,4),AA372*WellsInPlate,0,WellsInPlate,1))</f>
        <v>86</v>
      </c>
      <c r="AC372" s="108">
        <f t="shared" ca="1" si="61"/>
        <v>0</v>
      </c>
      <c r="AE372" s="108" t="b">
        <f>IF(COUNTBLANK(D372)=0,A372)</f>
        <v>0</v>
      </c>
    </row>
    <row r="373" spans="1:31" ht="12.75" x14ac:dyDescent="0.2">
      <c r="A373" s="94" t="str">
        <f>IF(D373="","",CONCATENATE('Address and samples info'!$B$8," #",'Samples 96'!C373))</f>
        <v/>
      </c>
      <c r="B373" s="95" t="s">
        <v>28</v>
      </c>
      <c r="C373" s="150">
        <v>5</v>
      </c>
      <c r="D373" s="5"/>
      <c r="E373" s="98">
        <v>0.01</v>
      </c>
      <c r="F373" s="53"/>
      <c r="G373" s="59"/>
      <c r="H373" s="104" t="str">
        <f ca="1">IF(AC374=1,"E","")</f>
        <v/>
      </c>
      <c r="I373" s="57" t="str">
        <f ca="1">OFFSET($Z$3,ROW()-StartRow-1-$AA374*PanelHeight+$AA374*WellsInPlate+(COLUMN()-9)*8,0,1,1)</f>
        <v xml:space="preserve"> </v>
      </c>
      <c r="J373" s="57" t="str">
        <f ca="1">OFFSET($Z$3,ROW()-StartRow-1-$AA374*PanelHeight+$AA374*WellsInPlate+(COLUMN()-9)*8,0,1,1)</f>
        <v xml:space="preserve"> </v>
      </c>
      <c r="K373" s="57" t="str">
        <f ca="1">OFFSET($Z$3,ROW()-StartRow-1-$AA374*PanelHeight+$AA374*WellsInPlate+(COLUMN()-9)*8,0,1,1)</f>
        <v xml:space="preserve"> </v>
      </c>
      <c r="L373" s="57" t="str">
        <f ca="1">OFFSET($Z$3,ROW()-StartRow-1-$AA374*PanelHeight+$AA374*WellsInPlate+(COLUMN()-9)*8,0,1,1)</f>
        <v xml:space="preserve"> </v>
      </c>
      <c r="M373" s="57" t="str">
        <f ca="1">OFFSET($Z$3,ROW()-StartRow-1-$AA374*PanelHeight+$AA374*WellsInPlate+(COLUMN()-9)*8,0,1,1)</f>
        <v xml:space="preserve"> </v>
      </c>
      <c r="N373" s="57" t="str">
        <f ca="1">OFFSET($Z$3,ROW()-StartRow-1-$AA374*PanelHeight+$AA374*WellsInPlate+(COLUMN()-9)*8,0,1,1)</f>
        <v xml:space="preserve"> </v>
      </c>
      <c r="O373" s="57" t="str">
        <f ca="1">OFFSET($Z$3,ROW()-StartRow-1-$AA374*PanelHeight+$AA374*WellsInPlate+(COLUMN()-9)*8,0,1,1)</f>
        <v xml:space="preserve"> </v>
      </c>
      <c r="P373" s="57" t="str">
        <f ca="1">OFFSET($Z$3,ROW()-StartRow-1-$AA374*PanelHeight+$AA374*WellsInPlate+(COLUMN()-9)*8,0,1,1)</f>
        <v xml:space="preserve"> </v>
      </c>
      <c r="Q373" s="57" t="str">
        <f ca="1">OFFSET($Z$3,ROW()-StartRow-1-$AA374*PanelHeight+$AA374*WellsInPlate+(COLUMN()-9)*8,0,1,1)</f>
        <v xml:space="preserve"> </v>
      </c>
      <c r="R373" s="57" t="str">
        <f ca="1">OFFSET($Z$3,ROW()-StartRow-1-$AA374*PanelHeight+$AA374*WellsInPlate+(COLUMN()-9)*8,0,1,1)</f>
        <v xml:space="preserve"> </v>
      </c>
      <c r="S373" s="57" t="str">
        <f ca="1">OFFSET($Z$3,ROW()-StartRow-1-$AA374*PanelHeight+$AA374*WellsInPlate+(COLUMN()-9)*8,0,1,1)</f>
        <v xml:space="preserve"> </v>
      </c>
      <c r="T373" s="57" t="str">
        <f t="shared" ca="1" si="62"/>
        <v>leave empty</v>
      </c>
      <c r="Z373" s="108" t="str">
        <f>IF(LEN(INDEX($1:$1048576,ROW(),4))&gt;0,INDEX($1:$1048576,ROW(),4)," ")</f>
        <v xml:space="preserve"> </v>
      </c>
      <c r="AA373" s="108">
        <f t="shared" si="60"/>
        <v>28</v>
      </c>
      <c r="AB373" s="108">
        <f ca="1">COUNTBLANK(OFFSET(INDEX($2:$1048576,2,4),AA373*WellsInPlate,0,WellsInPlate,1))</f>
        <v>86</v>
      </c>
      <c r="AC373" s="108">
        <f t="shared" ca="1" si="61"/>
        <v>0</v>
      </c>
      <c r="AE373" s="108" t="b">
        <f>IF(COUNTBLANK(D373)=0,A373)</f>
        <v>0</v>
      </c>
    </row>
    <row r="374" spans="1:31" ht="12.75" x14ac:dyDescent="0.2">
      <c r="A374" s="94" t="str">
        <f>IF(D374="","",CONCATENATE('Address and samples info'!$B$8," #",'Samples 96'!C374))</f>
        <v/>
      </c>
      <c r="B374" s="95" t="s">
        <v>39</v>
      </c>
      <c r="C374" s="150">
        <v>5</v>
      </c>
      <c r="D374" s="5"/>
      <c r="E374" s="98">
        <v>0.01</v>
      </c>
      <c r="F374" s="53"/>
      <c r="G374" s="59"/>
      <c r="H374" s="104" t="str">
        <f ca="1">IF(AC375=1,"F","")</f>
        <v/>
      </c>
      <c r="I374" s="57" t="str">
        <f ca="1">OFFSET($Z$3,ROW()-StartRow-1-$AA375*PanelHeight+$AA375*WellsInPlate+(COLUMN()-9)*8,0,1,1)</f>
        <v xml:space="preserve"> </v>
      </c>
      <c r="J374" s="57" t="str">
        <f ca="1">OFFSET($Z$3,ROW()-StartRow-1-$AA375*PanelHeight+$AA375*WellsInPlate+(COLUMN()-9)*8,0,1,1)</f>
        <v xml:space="preserve"> </v>
      </c>
      <c r="K374" s="57" t="str">
        <f ca="1">OFFSET($Z$3,ROW()-StartRow-1-$AA375*PanelHeight+$AA375*WellsInPlate+(COLUMN()-9)*8,0,1,1)</f>
        <v xml:space="preserve"> </v>
      </c>
      <c r="L374" s="57" t="str">
        <f ca="1">OFFSET($Z$3,ROW()-StartRow-1-$AA375*PanelHeight+$AA375*WellsInPlate+(COLUMN()-9)*8,0,1,1)</f>
        <v xml:space="preserve"> </v>
      </c>
      <c r="M374" s="57" t="str">
        <f ca="1">OFFSET($Z$3,ROW()-StartRow-1-$AA375*PanelHeight+$AA375*WellsInPlate+(COLUMN()-9)*8,0,1,1)</f>
        <v xml:space="preserve"> </v>
      </c>
      <c r="N374" s="57" t="str">
        <f ca="1">OFFSET($Z$3,ROW()-StartRow-1-$AA375*PanelHeight+$AA375*WellsInPlate+(COLUMN()-9)*8,0,1,1)</f>
        <v xml:space="preserve"> </v>
      </c>
      <c r="O374" s="57" t="str">
        <f ca="1">OFFSET($Z$3,ROW()-StartRow-1-$AA375*PanelHeight+$AA375*WellsInPlate+(COLUMN()-9)*8,0,1,1)</f>
        <v xml:space="preserve"> </v>
      </c>
      <c r="P374" s="57" t="str">
        <f ca="1">OFFSET($Z$3,ROW()-StartRow-1-$AA375*PanelHeight+$AA375*WellsInPlate+(COLUMN()-9)*8,0,1,1)</f>
        <v xml:space="preserve"> </v>
      </c>
      <c r="Q374" s="57" t="str">
        <f ca="1">OFFSET($Z$3,ROW()-StartRow-1-$AA375*PanelHeight+$AA375*WellsInPlate+(COLUMN()-9)*8,0,1,1)</f>
        <v xml:space="preserve"> </v>
      </c>
      <c r="R374" s="57" t="str">
        <f ca="1">OFFSET($Z$3,ROW()-StartRow-1-$AA375*PanelHeight+$AA375*WellsInPlate+(COLUMN()-9)*8,0,1,1)</f>
        <v xml:space="preserve"> </v>
      </c>
      <c r="S374" s="57" t="str">
        <f ca="1">OFFSET($Z$3,ROW()-StartRow-1-$AA375*PanelHeight+$AA375*WellsInPlate+(COLUMN()-9)*8,0,1,1)</f>
        <v xml:space="preserve"> </v>
      </c>
      <c r="T374" s="57" t="str">
        <f t="shared" ca="1" si="62"/>
        <v>leave empty</v>
      </c>
      <c r="Z374" s="108" t="str">
        <f>IF(LEN(INDEX($1:$1048576,ROW(),4))&gt;0,INDEX($1:$1048576,ROW(),4)," ")</f>
        <v xml:space="preserve"> </v>
      </c>
      <c r="AA374" s="108">
        <f t="shared" si="60"/>
        <v>28</v>
      </c>
      <c r="AB374" s="108">
        <f ca="1">COUNTBLANK(OFFSET(INDEX($2:$1048576,2,4),AA374*WellsInPlate,0,WellsInPlate,1))</f>
        <v>86</v>
      </c>
      <c r="AC374" s="108">
        <f t="shared" ca="1" si="61"/>
        <v>0</v>
      </c>
      <c r="AE374" s="108" t="b">
        <f>IF(COUNTBLANK(D374)=0,A374)</f>
        <v>0</v>
      </c>
    </row>
    <row r="375" spans="1:31" ht="12.75" x14ac:dyDescent="0.2">
      <c r="A375" s="94" t="str">
        <f>IF(D375="","",CONCATENATE('Address and samples info'!$B$8," #",'Samples 96'!C375))</f>
        <v/>
      </c>
      <c r="B375" s="95" t="s">
        <v>50</v>
      </c>
      <c r="C375" s="150">
        <v>5</v>
      </c>
      <c r="D375" s="5"/>
      <c r="E375" s="98">
        <v>0.01</v>
      </c>
      <c r="F375" s="53"/>
      <c r="G375" s="59"/>
      <c r="H375" s="104" t="str">
        <f ca="1">IF(AC376=1,"G","")</f>
        <v/>
      </c>
      <c r="I375" s="57" t="str">
        <f ca="1">OFFSET($Z$3,ROW()-StartRow-1-$AA376*PanelHeight+$AA376*WellsInPlate+(COLUMN()-9)*8,0,1,1)</f>
        <v xml:space="preserve"> </v>
      </c>
      <c r="J375" s="57" t="str">
        <f ca="1">OFFSET($Z$3,ROW()-StartRow-1-$AA376*PanelHeight+$AA376*WellsInPlate+(COLUMN()-9)*8,0,1,1)</f>
        <v xml:space="preserve"> </v>
      </c>
      <c r="K375" s="57" t="str">
        <f ca="1">OFFSET($Z$3,ROW()-StartRow-1-$AA376*PanelHeight+$AA376*WellsInPlate+(COLUMN()-9)*8,0,1,1)</f>
        <v xml:space="preserve"> </v>
      </c>
      <c r="L375" s="57" t="str">
        <f ca="1">OFFSET($Z$3,ROW()-StartRow-1-$AA376*PanelHeight+$AA376*WellsInPlate+(COLUMN()-9)*8,0,1,1)</f>
        <v xml:space="preserve"> </v>
      </c>
      <c r="M375" s="57" t="str">
        <f ca="1">OFFSET($Z$3,ROW()-StartRow-1-$AA376*PanelHeight+$AA376*WellsInPlate+(COLUMN()-9)*8,0,1,1)</f>
        <v xml:space="preserve"> </v>
      </c>
      <c r="N375" s="57" t="str">
        <f ca="1">OFFSET($Z$3,ROW()-StartRow-1-$AA376*PanelHeight+$AA376*WellsInPlate+(COLUMN()-9)*8,0,1,1)</f>
        <v xml:space="preserve"> </v>
      </c>
      <c r="O375" s="57" t="str">
        <f ca="1">OFFSET($Z$3,ROW()-StartRow-1-$AA376*PanelHeight+$AA376*WellsInPlate+(COLUMN()-9)*8,0,1,1)</f>
        <v xml:space="preserve"> </v>
      </c>
      <c r="P375" s="57" t="str">
        <f ca="1">OFFSET($Z$3,ROW()-StartRow-1-$AA376*PanelHeight+$AA376*WellsInPlate+(COLUMN()-9)*8,0,1,1)</f>
        <v xml:space="preserve"> </v>
      </c>
      <c r="Q375" s="57" t="str">
        <f ca="1">OFFSET($Z$3,ROW()-StartRow-1-$AA376*PanelHeight+$AA376*WellsInPlate+(COLUMN()-9)*8,0,1,1)</f>
        <v xml:space="preserve"> </v>
      </c>
      <c r="R375" s="57" t="str">
        <f ca="1">OFFSET($Z$3,ROW()-StartRow-1-$AA376*PanelHeight+$AA376*WellsInPlate+(COLUMN()-9)*8,0,1,1)</f>
        <v xml:space="preserve"> </v>
      </c>
      <c r="S375" s="57" t="str">
        <f ca="1">IF(S374="","","leave empty")</f>
        <v>leave empty</v>
      </c>
      <c r="T375" s="57" t="str">
        <f t="shared" ca="1" si="62"/>
        <v>leave empty</v>
      </c>
      <c r="Z375" s="108" t="str">
        <f>IF(LEN(INDEX($1:$1048576,ROW(),4))&gt;0,INDEX($1:$1048576,ROW(),4)," ")</f>
        <v xml:space="preserve"> </v>
      </c>
      <c r="AA375" s="108">
        <f t="shared" si="60"/>
        <v>28</v>
      </c>
      <c r="AB375" s="108">
        <f ca="1">COUNTBLANK(OFFSET(INDEX($2:$1048576,2,4),AA375*WellsInPlate,0,WellsInPlate,1))</f>
        <v>86</v>
      </c>
      <c r="AC375" s="108">
        <f t="shared" ca="1" si="61"/>
        <v>0</v>
      </c>
      <c r="AE375" s="108" t="b">
        <f>IF(COUNTBLANK(D375)=0,A375)</f>
        <v>0</v>
      </c>
    </row>
    <row r="376" spans="1:31" ht="12.75" x14ac:dyDescent="0.2">
      <c r="A376" s="94" t="str">
        <f>IF(D376="","",CONCATENATE('Address and samples info'!$B$8," #",'Samples 96'!C376))</f>
        <v/>
      </c>
      <c r="B376" s="95" t="s">
        <v>61</v>
      </c>
      <c r="C376" s="150">
        <v>5</v>
      </c>
      <c r="D376" s="5"/>
      <c r="E376" s="98">
        <v>0.01</v>
      </c>
      <c r="F376" s="53"/>
      <c r="G376" s="59"/>
      <c r="H376" s="104" t="str">
        <f ca="1">IF(AC377=1,"H","")</f>
        <v/>
      </c>
      <c r="I376" s="57" t="str">
        <f ca="1">OFFSET($Z$3,ROW()-StartRow-1-$AA377*PanelHeight+$AA377*WellsInPlate+(COLUMN()-9)*8,0,1,1)</f>
        <v xml:space="preserve"> </v>
      </c>
      <c r="J376" s="57" t="str">
        <f ca="1">OFFSET($Z$3,ROW()-StartRow-1-$AA377*PanelHeight+$AA377*WellsInPlate+(COLUMN()-9)*8,0,1,1)</f>
        <v xml:space="preserve"> </v>
      </c>
      <c r="K376" s="57" t="str">
        <f ca="1">OFFSET($Z$3,ROW()-StartRow-1-$AA377*PanelHeight+$AA377*WellsInPlate+(COLUMN()-9)*8,0,1,1)</f>
        <v xml:space="preserve"> </v>
      </c>
      <c r="L376" s="57" t="str">
        <f ca="1">OFFSET($Z$3,ROW()-StartRow-1-$AA377*PanelHeight+$AA377*WellsInPlate+(COLUMN()-9)*8,0,1,1)</f>
        <v xml:space="preserve"> </v>
      </c>
      <c r="M376" s="57" t="str">
        <f ca="1">OFFSET($Z$3,ROW()-StartRow-1-$AA377*PanelHeight+$AA377*WellsInPlate+(COLUMN()-9)*8,0,1,1)</f>
        <v xml:space="preserve"> </v>
      </c>
      <c r="N376" s="57" t="str">
        <f ca="1">OFFSET($Z$3,ROW()-StartRow-1-$AA377*PanelHeight+$AA377*WellsInPlate+(COLUMN()-9)*8,0,1,1)</f>
        <v xml:space="preserve"> </v>
      </c>
      <c r="O376" s="57" t="str">
        <f ca="1">OFFSET($Z$3,ROW()-StartRow-1-$AA377*PanelHeight+$AA377*WellsInPlate+(COLUMN()-9)*8,0,1,1)</f>
        <v xml:space="preserve"> </v>
      </c>
      <c r="P376" s="57" t="str">
        <f ca="1">OFFSET($Z$3,ROW()-StartRow-1-$AA377*PanelHeight+$AA377*WellsInPlate+(COLUMN()-9)*8,0,1,1)</f>
        <v xml:space="preserve"> </v>
      </c>
      <c r="Q376" s="57" t="str">
        <f ca="1">OFFSET($Z$3,ROW()-StartRow-1-$AA377*PanelHeight+$AA377*WellsInPlate+(COLUMN()-9)*8,0,1,1)</f>
        <v xml:space="preserve"> </v>
      </c>
      <c r="R376" s="57" t="str">
        <f ca="1">OFFSET($Z$3,ROW()-StartRow-1-$AA377*PanelHeight+$AA377*WellsInPlate+(COLUMN()-9)*8,0,1,1)</f>
        <v xml:space="preserve"> </v>
      </c>
      <c r="S376" s="57" t="str">
        <f ca="1">IF(S375="","","leave empty")</f>
        <v>leave empty</v>
      </c>
      <c r="T376" s="57" t="str">
        <f t="shared" ca="1" si="62"/>
        <v>leave empty</v>
      </c>
      <c r="Z376" s="108" t="str">
        <f>IF(LEN(INDEX($1:$1048576,ROW(),4))&gt;0,INDEX($1:$1048576,ROW(),4)," ")</f>
        <v xml:space="preserve"> </v>
      </c>
      <c r="AA376" s="108">
        <f t="shared" si="60"/>
        <v>28</v>
      </c>
      <c r="AB376" s="108">
        <f ca="1">COUNTBLANK(OFFSET(INDEX($2:$1048576,2,4),AA376*WellsInPlate,0,WellsInPlate,1))</f>
        <v>86</v>
      </c>
      <c r="AC376" s="108">
        <f t="shared" ca="1" si="61"/>
        <v>0</v>
      </c>
      <c r="AE376" s="108" t="b">
        <f>IF(COUNTBLANK(D376)=0,A376)</f>
        <v>0</v>
      </c>
    </row>
    <row r="377" spans="1:31" ht="12.75" x14ac:dyDescent="0.2">
      <c r="A377" s="94" t="str">
        <f>IF(D377="","",CONCATENATE('Address and samples info'!$B$8," #",'Samples 96'!C377))</f>
        <v/>
      </c>
      <c r="B377" s="95" t="s">
        <v>72</v>
      </c>
      <c r="C377" s="150">
        <v>5</v>
      </c>
      <c r="D377" s="5"/>
      <c r="E377" s="98">
        <v>0.01</v>
      </c>
      <c r="F377" s="53"/>
      <c r="G377" s="59"/>
      <c r="Z377" s="108" t="str">
        <f>IF(LEN(INDEX($1:$1048576,ROW(),4))&gt;0,INDEX($1:$1048576,ROW(),4)," ")</f>
        <v xml:space="preserve"> </v>
      </c>
      <c r="AA377" s="108">
        <f t="shared" si="60"/>
        <v>28</v>
      </c>
      <c r="AB377" s="108">
        <f ca="1">COUNTBLANK(OFFSET(INDEX($2:$1048576,2,4),AA377*WellsInPlate,0,WellsInPlate,1))</f>
        <v>86</v>
      </c>
      <c r="AC377" s="108">
        <f t="shared" ca="1" si="61"/>
        <v>0</v>
      </c>
      <c r="AE377" s="108" t="b">
        <f>IF(COUNTBLANK(D377)=0,A377)</f>
        <v>0</v>
      </c>
    </row>
    <row r="378" spans="1:31" ht="12.75" x14ac:dyDescent="0.2">
      <c r="A378" s="94" t="str">
        <f>IF(D378="","",CONCATENATE('Address and samples info'!$B$8," #",'Samples 96'!C378))</f>
        <v/>
      </c>
      <c r="B378" s="95" t="s">
        <v>82</v>
      </c>
      <c r="C378" s="150">
        <v>5</v>
      </c>
      <c r="D378" s="5"/>
      <c r="E378" s="98">
        <v>0.01</v>
      </c>
      <c r="F378" s="53"/>
      <c r="G378" s="59"/>
      <c r="Z378" s="108" t="str">
        <f>IF(LEN(INDEX($1:$1048576,ROW(),4))&gt;0,INDEX($1:$1048576,ROW(),4)," ")</f>
        <v xml:space="preserve"> </v>
      </c>
      <c r="AA378" s="108">
        <f t="shared" si="60"/>
        <v>28</v>
      </c>
      <c r="AB378" s="108">
        <f ca="1">COUNTBLANK(OFFSET(INDEX($2:$1048576,2,4),AA378*WellsInPlate,0,WellsInPlate,1))</f>
        <v>86</v>
      </c>
      <c r="AC378" s="108">
        <f t="shared" ca="1" si="61"/>
        <v>0</v>
      </c>
      <c r="AE378" s="108" t="b">
        <f>IF(COUNTBLANK(D378)=0,A378)</f>
        <v>0</v>
      </c>
    </row>
    <row r="379" spans="1:31" ht="12.75" x14ac:dyDescent="0.2">
      <c r="A379" s="94" t="str">
        <f>IF(D379="","",CONCATENATE('Address and samples info'!$B$8," #",'Samples 96'!C379))</f>
        <v/>
      </c>
      <c r="B379" s="95" t="s">
        <v>7</v>
      </c>
      <c r="C379" s="150">
        <v>5</v>
      </c>
      <c r="D379" s="5"/>
      <c r="E379" s="98">
        <v>0.01</v>
      </c>
      <c r="F379" s="53"/>
      <c r="G379" s="59"/>
      <c r="Z379" s="108" t="str">
        <f>IF(LEN(INDEX($1:$1048576,ROW(),4))&gt;0,INDEX($1:$1048576,ROW(),4)," ")</f>
        <v xml:space="preserve"> </v>
      </c>
      <c r="AA379" s="108">
        <f t="shared" si="60"/>
        <v>28</v>
      </c>
      <c r="AB379" s="108">
        <f ca="1">COUNTBLANK(OFFSET(INDEX($2:$1048576,2,4),AA379*WellsInPlate,0,WellsInPlate,1))</f>
        <v>86</v>
      </c>
      <c r="AC379" s="108">
        <f t="shared" ca="1" si="61"/>
        <v>0</v>
      </c>
      <c r="AE379" s="108" t="b">
        <f>IF(COUNTBLANK(D379)=0,A379)</f>
        <v>0</v>
      </c>
    </row>
    <row r="380" spans="1:31" ht="12.75" x14ac:dyDescent="0.2">
      <c r="A380" s="94" t="str">
        <f>IF(D380="","",CONCATENATE('Address and samples info'!$B$8," #",'Samples 96'!C380))</f>
        <v/>
      </c>
      <c r="B380" s="95" t="s">
        <v>18</v>
      </c>
      <c r="C380" s="150">
        <v>5</v>
      </c>
      <c r="D380" s="5"/>
      <c r="E380" s="98">
        <v>0.01</v>
      </c>
      <c r="F380" s="53"/>
      <c r="G380" s="59"/>
      <c r="I380" s="55" t="str">
        <f ca="1">IF(AC382=1,"Plate "&amp;TEXT(AA382+1,"0"),"")</f>
        <v/>
      </c>
      <c r="Z380" s="108" t="str">
        <f>IF(LEN(INDEX($1:$1048576,ROW(),4))&gt;0,INDEX($1:$1048576,ROW(),4)," ")</f>
        <v xml:space="preserve"> </v>
      </c>
      <c r="AA380" s="108">
        <f t="shared" si="60"/>
        <v>28</v>
      </c>
      <c r="AB380" s="108">
        <f ca="1">COUNTBLANK(OFFSET(INDEX($2:$1048576,2,4),AA380*WellsInPlate,0,WellsInPlate,1))</f>
        <v>86</v>
      </c>
      <c r="AC380" s="108">
        <f t="shared" ca="1" si="61"/>
        <v>0</v>
      </c>
      <c r="AE380" s="108" t="b">
        <f>IF(COUNTBLANK(D380)=0,A380)</f>
        <v>0</v>
      </c>
    </row>
    <row r="381" spans="1:31" ht="12.75" x14ac:dyDescent="0.2">
      <c r="A381" s="94" t="str">
        <f>IF(D381="","",CONCATENATE('Address and samples info'!$B$8," #",'Samples 96'!C381))</f>
        <v/>
      </c>
      <c r="B381" s="95" t="s">
        <v>29</v>
      </c>
      <c r="C381" s="150">
        <v>5</v>
      </c>
      <c r="D381" s="5"/>
      <c r="E381" s="98">
        <v>0.01</v>
      </c>
      <c r="F381" s="53"/>
      <c r="G381" s="59"/>
      <c r="H381" s="106"/>
      <c r="I381" s="56" t="str">
        <f ca="1">IF($AC382=1,"1","")</f>
        <v/>
      </c>
      <c r="J381" s="56" t="str">
        <f ca="1">IF($AC382=1,"2","")</f>
        <v/>
      </c>
      <c r="K381" s="56" t="str">
        <f ca="1">IF($AC382=1,"3","")</f>
        <v/>
      </c>
      <c r="L381" s="56" t="str">
        <f ca="1">IF($AC382=1,"4","")</f>
        <v/>
      </c>
      <c r="M381" s="56" t="str">
        <f ca="1">IF($AC382=1,"5","")</f>
        <v/>
      </c>
      <c r="N381" s="56" t="str">
        <f ca="1">IF($AC382=1,"6","")</f>
        <v/>
      </c>
      <c r="O381" s="56" t="str">
        <f ca="1">IF($AC382=1,"7","")</f>
        <v/>
      </c>
      <c r="P381" s="56" t="str">
        <f ca="1">IF($AC382=1,"8","")</f>
        <v/>
      </c>
      <c r="Q381" s="56" t="str">
        <f ca="1">IF($AC382=1,"9","")</f>
        <v/>
      </c>
      <c r="R381" s="56" t="str">
        <f ca="1">IF($AC382=1,"10","")</f>
        <v/>
      </c>
      <c r="S381" s="56" t="str">
        <f ca="1">IF($AC382=1,"11","")</f>
        <v/>
      </c>
      <c r="T381" s="56" t="str">
        <f ca="1">IF($AC382=1,"12","")</f>
        <v/>
      </c>
      <c r="Z381" s="108" t="str">
        <f>IF(LEN(INDEX($1:$1048576,ROW(),4))&gt;0,INDEX($1:$1048576,ROW(),4)," ")</f>
        <v xml:space="preserve"> </v>
      </c>
      <c r="AA381" s="108">
        <f t="shared" si="60"/>
        <v>29</v>
      </c>
      <c r="AB381" s="108">
        <f ca="1">COUNTBLANK(OFFSET(INDEX($2:$1048576,2,4),AA381*WellsInPlate,0,WellsInPlate,1))</f>
        <v>86</v>
      </c>
      <c r="AC381" s="108">
        <f t="shared" ca="1" si="61"/>
        <v>0</v>
      </c>
      <c r="AE381" s="108" t="b">
        <f>IF(COUNTBLANK(D381)=0,A381)</f>
        <v>0</v>
      </c>
    </row>
    <row r="382" spans="1:31" ht="12.75" x14ac:dyDescent="0.2">
      <c r="A382" s="94" t="str">
        <f>IF(D382="","",CONCATENATE('Address and samples info'!$B$8," #",'Samples 96'!C382))</f>
        <v/>
      </c>
      <c r="B382" s="95" t="s">
        <v>40</v>
      </c>
      <c r="C382" s="150">
        <v>5</v>
      </c>
      <c r="D382" s="5"/>
      <c r="E382" s="98">
        <v>0.01</v>
      </c>
      <c r="F382" s="53"/>
      <c r="G382" s="59"/>
      <c r="H382" s="104" t="str">
        <f ca="1">IF(AC383=1,"A","")</f>
        <v/>
      </c>
      <c r="I382" s="57" t="str">
        <f ca="1">OFFSET($Z$3,ROW()-StartRow-1-$AA383*PanelHeight+$AA383*WellsInPlate+(COLUMN()-9)*8,0,1,1)</f>
        <v xml:space="preserve"> </v>
      </c>
      <c r="J382" s="57" t="str">
        <f ca="1">OFFSET($Z$3,ROW()-StartRow-1-$AA383*PanelHeight+$AA383*WellsInPlate+(COLUMN()-9)*8,0,1,1)</f>
        <v xml:space="preserve"> </v>
      </c>
      <c r="K382" s="57" t="str">
        <f ca="1">OFFSET($Z$3,ROW()-StartRow-1-$AA383*PanelHeight+$AA383*WellsInPlate+(COLUMN()-9)*8,0,1,1)</f>
        <v xml:space="preserve"> </v>
      </c>
      <c r="L382" s="57" t="str">
        <f ca="1">OFFSET($Z$3,ROW()-StartRow-1-$AA383*PanelHeight+$AA383*WellsInPlate+(COLUMN()-9)*8,0,1,1)</f>
        <v xml:space="preserve"> </v>
      </c>
      <c r="M382" s="57" t="str">
        <f ca="1">OFFSET($Z$3,ROW()-StartRow-1-$AA383*PanelHeight+$AA383*WellsInPlate+(COLUMN()-9)*8,0,1,1)</f>
        <v xml:space="preserve"> </v>
      </c>
      <c r="N382" s="57" t="str">
        <f ca="1">OFFSET($Z$3,ROW()-StartRow-1-$AA383*PanelHeight+$AA383*WellsInPlate+(COLUMN()-9)*8,0,1,1)</f>
        <v xml:space="preserve"> </v>
      </c>
      <c r="O382" s="57" t="str">
        <f ca="1">OFFSET($Z$3,ROW()-StartRow-1-$AA383*PanelHeight+$AA383*WellsInPlate+(COLUMN()-9)*8,0,1,1)</f>
        <v xml:space="preserve"> </v>
      </c>
      <c r="P382" s="57" t="str">
        <f ca="1">OFFSET($Z$3,ROW()-StartRow-1-$AA383*PanelHeight+$AA383*WellsInPlate+(COLUMN()-9)*8,0,1,1)</f>
        <v xml:space="preserve"> </v>
      </c>
      <c r="Q382" s="57" t="str">
        <f ca="1">OFFSET($Z$3,ROW()-StartRow-1-$AA383*PanelHeight+$AA383*WellsInPlate+(COLUMN()-9)*8,0,1,1)</f>
        <v xml:space="preserve"> </v>
      </c>
      <c r="R382" s="57" t="str">
        <f ca="1">OFFSET($Z$3,ROW()-StartRow-1-$AA383*PanelHeight+$AA383*WellsInPlate+(COLUMN()-9)*8,0,1,1)</f>
        <v xml:space="preserve"> </v>
      </c>
      <c r="S382" s="57" t="str">
        <f ca="1">OFFSET($Z$3,ROW()-StartRow-1-$AA383*PanelHeight+$AA383*WellsInPlate+(COLUMN()-9)*8,0,1,1)</f>
        <v xml:space="preserve"> </v>
      </c>
      <c r="T382" s="58" t="str">
        <f ca="1">IF(COUNTIF(I382:S389," ")&lt;88,"leave empty","")</f>
        <v>leave empty</v>
      </c>
      <c r="Z382" s="108" t="str">
        <f>IF(LEN(INDEX($1:$1048576,ROW(),4))&gt;0,INDEX($1:$1048576,ROW(),4)," ")</f>
        <v xml:space="preserve"> </v>
      </c>
      <c r="AA382" s="108">
        <f t="shared" si="60"/>
        <v>29</v>
      </c>
      <c r="AB382" s="108">
        <f ca="1">COUNTBLANK(OFFSET(INDEX($2:$1048576,2,4),AA382*WellsInPlate,0,WellsInPlate,1))</f>
        <v>86</v>
      </c>
      <c r="AC382" s="108">
        <f t="shared" ca="1" si="61"/>
        <v>0</v>
      </c>
      <c r="AE382" s="108" t="b">
        <f>IF(COUNTBLANK(D382)=0,A382)</f>
        <v>0</v>
      </c>
    </row>
    <row r="383" spans="1:31" ht="12.75" x14ac:dyDescent="0.2">
      <c r="A383" s="94" t="str">
        <f>IF(D383="","",CONCATENATE('Address and samples info'!$B$8," #",'Samples 96'!C383))</f>
        <v/>
      </c>
      <c r="B383" s="95" t="s">
        <v>51</v>
      </c>
      <c r="C383" s="150">
        <v>5</v>
      </c>
      <c r="D383" s="5"/>
      <c r="E383" s="98">
        <v>0.01</v>
      </c>
      <c r="F383" s="53"/>
      <c r="G383" s="59"/>
      <c r="H383" s="104" t="str">
        <f ca="1">IF(AC384=1,"B","")</f>
        <v/>
      </c>
      <c r="I383" s="57" t="str">
        <f ca="1">OFFSET($Z$3,ROW()-StartRow-1-$AA384*PanelHeight+$AA384*WellsInPlate+(COLUMN()-9)*8,0,1,1)</f>
        <v xml:space="preserve"> </v>
      </c>
      <c r="J383" s="57" t="str">
        <f ca="1">OFFSET($Z$3,ROW()-StartRow-1-$AA384*PanelHeight+$AA384*WellsInPlate+(COLUMN()-9)*8,0,1,1)</f>
        <v xml:space="preserve"> </v>
      </c>
      <c r="K383" s="57" t="str">
        <f ca="1">OFFSET($Z$3,ROW()-StartRow-1-$AA384*PanelHeight+$AA384*WellsInPlate+(COLUMN()-9)*8,0,1,1)</f>
        <v xml:space="preserve"> </v>
      </c>
      <c r="L383" s="57" t="str">
        <f ca="1">OFFSET($Z$3,ROW()-StartRow-1-$AA384*PanelHeight+$AA384*WellsInPlate+(COLUMN()-9)*8,0,1,1)</f>
        <v xml:space="preserve"> </v>
      </c>
      <c r="M383" s="57" t="str">
        <f ca="1">OFFSET($Z$3,ROW()-StartRow-1-$AA384*PanelHeight+$AA384*WellsInPlate+(COLUMN()-9)*8,0,1,1)</f>
        <v xml:space="preserve"> </v>
      </c>
      <c r="N383" s="57" t="str">
        <f ca="1">OFFSET($Z$3,ROW()-StartRow-1-$AA384*PanelHeight+$AA384*WellsInPlate+(COLUMN()-9)*8,0,1,1)</f>
        <v xml:space="preserve"> </v>
      </c>
      <c r="O383" s="57" t="str">
        <f ca="1">OFFSET($Z$3,ROW()-StartRow-1-$AA384*PanelHeight+$AA384*WellsInPlate+(COLUMN()-9)*8,0,1,1)</f>
        <v xml:space="preserve"> </v>
      </c>
      <c r="P383" s="57" t="str">
        <f ca="1">OFFSET($Z$3,ROW()-StartRow-1-$AA384*PanelHeight+$AA384*WellsInPlate+(COLUMN()-9)*8,0,1,1)</f>
        <v xml:space="preserve"> </v>
      </c>
      <c r="Q383" s="57" t="str">
        <f ca="1">OFFSET($Z$3,ROW()-StartRow-1-$AA384*PanelHeight+$AA384*WellsInPlate+(COLUMN()-9)*8,0,1,1)</f>
        <v xml:space="preserve"> </v>
      </c>
      <c r="R383" s="57" t="str">
        <f ca="1">OFFSET($Z$3,ROW()-StartRow-1-$AA384*PanelHeight+$AA384*WellsInPlate+(COLUMN()-9)*8,0,1,1)</f>
        <v xml:space="preserve"> </v>
      </c>
      <c r="S383" s="57" t="str">
        <f ca="1">OFFSET($Z$3,ROW()-StartRow-1-$AA384*PanelHeight+$AA384*WellsInPlate+(COLUMN()-9)*8,0,1,1)</f>
        <v xml:space="preserve"> </v>
      </c>
      <c r="T383" s="57" t="str">
        <f ca="1">IF(T382="","","leave empty")</f>
        <v>leave empty</v>
      </c>
      <c r="Z383" s="108" t="str">
        <f>IF(LEN(INDEX($1:$1048576,ROW(),4))&gt;0,INDEX($1:$1048576,ROW(),4)," ")</f>
        <v xml:space="preserve"> </v>
      </c>
      <c r="AA383" s="108">
        <f t="shared" si="60"/>
        <v>29</v>
      </c>
      <c r="AB383" s="108">
        <f ca="1">COUNTBLANK(OFFSET(INDEX($2:$1048576,2,4),AA383*WellsInPlate,0,WellsInPlate,1))</f>
        <v>86</v>
      </c>
      <c r="AC383" s="108">
        <f t="shared" ca="1" si="61"/>
        <v>0</v>
      </c>
      <c r="AE383" s="108" t="b">
        <f>IF(COUNTBLANK(D383)=0,A383)</f>
        <v>0</v>
      </c>
    </row>
    <row r="384" spans="1:31" ht="12.75" x14ac:dyDescent="0.2">
      <c r="A384" s="94" t="str">
        <f>IF(D384="","",CONCATENATE('Address and samples info'!$B$8," #",'Samples 96'!C384))</f>
        <v/>
      </c>
      <c r="B384" s="95" t="s">
        <v>62</v>
      </c>
      <c r="C384" s="150">
        <v>5</v>
      </c>
      <c r="D384" s="5"/>
      <c r="E384" s="98">
        <v>0.01</v>
      </c>
      <c r="F384" s="53"/>
      <c r="G384" s="59"/>
      <c r="H384" s="104" t="str">
        <f ca="1">IF(AC385=1,"C","")</f>
        <v/>
      </c>
      <c r="I384" s="57" t="str">
        <f ca="1">OFFSET($Z$3,ROW()-StartRow-1-$AA385*PanelHeight+$AA385*WellsInPlate+(COLUMN()-9)*8,0,1,1)</f>
        <v xml:space="preserve"> </v>
      </c>
      <c r="J384" s="57" t="str">
        <f ca="1">OFFSET($Z$3,ROW()-StartRow-1-$AA385*PanelHeight+$AA385*WellsInPlate+(COLUMN()-9)*8,0,1,1)</f>
        <v xml:space="preserve"> </v>
      </c>
      <c r="K384" s="57" t="str">
        <f ca="1">OFFSET($Z$3,ROW()-StartRow-1-$AA385*PanelHeight+$AA385*WellsInPlate+(COLUMN()-9)*8,0,1,1)</f>
        <v xml:space="preserve"> </v>
      </c>
      <c r="L384" s="57" t="str">
        <f ca="1">OFFSET($Z$3,ROW()-StartRow-1-$AA385*PanelHeight+$AA385*WellsInPlate+(COLUMN()-9)*8,0,1,1)</f>
        <v xml:space="preserve"> </v>
      </c>
      <c r="M384" s="57" t="str">
        <f ca="1">OFFSET($Z$3,ROW()-StartRow-1-$AA385*PanelHeight+$AA385*WellsInPlate+(COLUMN()-9)*8,0,1,1)</f>
        <v xml:space="preserve"> </v>
      </c>
      <c r="N384" s="57" t="str">
        <f ca="1">OFFSET($Z$3,ROW()-StartRow-1-$AA385*PanelHeight+$AA385*WellsInPlate+(COLUMN()-9)*8,0,1,1)</f>
        <v xml:space="preserve"> </v>
      </c>
      <c r="O384" s="57" t="str">
        <f ca="1">OFFSET($Z$3,ROW()-StartRow-1-$AA385*PanelHeight+$AA385*WellsInPlate+(COLUMN()-9)*8,0,1,1)</f>
        <v xml:space="preserve"> </v>
      </c>
      <c r="P384" s="57" t="str">
        <f ca="1">OFFSET($Z$3,ROW()-StartRow-1-$AA385*PanelHeight+$AA385*WellsInPlate+(COLUMN()-9)*8,0,1,1)</f>
        <v xml:space="preserve"> </v>
      </c>
      <c r="Q384" s="57" t="str">
        <f ca="1">OFFSET($Z$3,ROW()-StartRow-1-$AA385*PanelHeight+$AA385*WellsInPlate+(COLUMN()-9)*8,0,1,1)</f>
        <v xml:space="preserve"> </v>
      </c>
      <c r="R384" s="57" t="str">
        <f ca="1">OFFSET($Z$3,ROW()-StartRow-1-$AA385*PanelHeight+$AA385*WellsInPlate+(COLUMN()-9)*8,0,1,1)</f>
        <v xml:space="preserve"> </v>
      </c>
      <c r="S384" s="57" t="str">
        <f ca="1">OFFSET($Z$3,ROW()-StartRow-1-$AA385*PanelHeight+$AA385*WellsInPlate+(COLUMN()-9)*8,0,1,1)</f>
        <v xml:space="preserve"> </v>
      </c>
      <c r="T384" s="57" t="str">
        <f t="shared" ref="T384:T389" ca="1" si="63">IF(T383="","","leave empty")</f>
        <v>leave empty</v>
      </c>
      <c r="Z384" s="108" t="str">
        <f>IF(LEN(INDEX($1:$1048576,ROW(),4))&gt;0,INDEX($1:$1048576,ROW(),4)," ")</f>
        <v xml:space="preserve"> </v>
      </c>
      <c r="AA384" s="108">
        <f t="shared" si="60"/>
        <v>29</v>
      </c>
      <c r="AB384" s="108">
        <f ca="1">COUNTBLANK(OFFSET(INDEX($2:$1048576,2,4),AA384*WellsInPlate,0,WellsInPlate,1))</f>
        <v>86</v>
      </c>
      <c r="AC384" s="108">
        <f t="shared" ca="1" si="61"/>
        <v>0</v>
      </c>
      <c r="AE384" s="108" t="b">
        <f>IF(COUNTBLANK(D384)=0,A384)</f>
        <v>0</v>
      </c>
    </row>
    <row r="385" spans="1:31" ht="12.75" x14ac:dyDescent="0.2">
      <c r="A385" s="94" t="str">
        <f>IF(D385="","",CONCATENATE('Address and samples info'!$B$8," #",'Samples 96'!C385))</f>
        <v/>
      </c>
      <c r="B385" s="95" t="s">
        <v>73</v>
      </c>
      <c r="C385" s="150">
        <v>5</v>
      </c>
      <c r="D385" s="5"/>
      <c r="E385" s="98">
        <v>0.01</v>
      </c>
      <c r="F385" s="53"/>
      <c r="G385" s="59"/>
      <c r="H385" s="104" t="str">
        <f ca="1">IF(AC386=1,"D","")</f>
        <v/>
      </c>
      <c r="I385" s="57" t="str">
        <f ca="1">OFFSET($Z$3,ROW()-StartRow-1-$AA386*PanelHeight+$AA386*WellsInPlate+(COLUMN()-9)*8,0,1,1)</f>
        <v xml:space="preserve"> </v>
      </c>
      <c r="J385" s="57" t="str">
        <f ca="1">OFFSET($Z$3,ROW()-StartRow-1-$AA386*PanelHeight+$AA386*WellsInPlate+(COLUMN()-9)*8,0,1,1)</f>
        <v xml:space="preserve"> </v>
      </c>
      <c r="K385" s="57" t="str">
        <f ca="1">OFFSET($Z$3,ROW()-StartRow-1-$AA386*PanelHeight+$AA386*WellsInPlate+(COLUMN()-9)*8,0,1,1)</f>
        <v xml:space="preserve"> </v>
      </c>
      <c r="L385" s="57" t="str">
        <f ca="1">OFFSET($Z$3,ROW()-StartRow-1-$AA386*PanelHeight+$AA386*WellsInPlate+(COLUMN()-9)*8,0,1,1)</f>
        <v xml:space="preserve"> </v>
      </c>
      <c r="M385" s="57" t="str">
        <f ca="1">OFFSET($Z$3,ROW()-StartRow-1-$AA386*PanelHeight+$AA386*WellsInPlate+(COLUMN()-9)*8,0,1,1)</f>
        <v xml:space="preserve"> </v>
      </c>
      <c r="N385" s="57" t="str">
        <f ca="1">OFFSET($Z$3,ROW()-StartRow-1-$AA386*PanelHeight+$AA386*WellsInPlate+(COLUMN()-9)*8,0,1,1)</f>
        <v xml:space="preserve"> </v>
      </c>
      <c r="O385" s="57" t="str">
        <f ca="1">OFFSET($Z$3,ROW()-StartRow-1-$AA386*PanelHeight+$AA386*WellsInPlate+(COLUMN()-9)*8,0,1,1)</f>
        <v xml:space="preserve"> </v>
      </c>
      <c r="P385" s="57" t="str">
        <f ca="1">OFFSET($Z$3,ROW()-StartRow-1-$AA386*PanelHeight+$AA386*WellsInPlate+(COLUMN()-9)*8,0,1,1)</f>
        <v xml:space="preserve"> </v>
      </c>
      <c r="Q385" s="57" t="str">
        <f ca="1">OFFSET($Z$3,ROW()-StartRow-1-$AA386*PanelHeight+$AA386*WellsInPlate+(COLUMN()-9)*8,0,1,1)</f>
        <v xml:space="preserve"> </v>
      </c>
      <c r="R385" s="57" t="str">
        <f ca="1">OFFSET($Z$3,ROW()-StartRow-1-$AA386*PanelHeight+$AA386*WellsInPlate+(COLUMN()-9)*8,0,1,1)</f>
        <v xml:space="preserve"> </v>
      </c>
      <c r="S385" s="57" t="str">
        <f ca="1">OFFSET($Z$3,ROW()-StartRow-1-$AA386*PanelHeight+$AA386*WellsInPlate+(COLUMN()-9)*8,0,1,1)</f>
        <v xml:space="preserve"> </v>
      </c>
      <c r="T385" s="57" t="str">
        <f t="shared" ca="1" si="63"/>
        <v>leave empty</v>
      </c>
      <c r="Z385" s="108" t="str">
        <f>IF(LEN(INDEX($1:$1048576,ROW(),4))&gt;0,INDEX($1:$1048576,ROW(),4)," ")</f>
        <v xml:space="preserve"> </v>
      </c>
      <c r="AA385" s="108">
        <f t="shared" si="60"/>
        <v>29</v>
      </c>
      <c r="AB385" s="108">
        <f ca="1">COUNTBLANK(OFFSET(INDEX($2:$1048576,2,4),AA385*WellsInPlate,0,WellsInPlate,1))</f>
        <v>86</v>
      </c>
      <c r="AC385" s="108">
        <f t="shared" ca="1" si="61"/>
        <v>0</v>
      </c>
      <c r="AE385" s="108" t="b">
        <f>IF(COUNTBLANK(D385)=0,A385)</f>
        <v>0</v>
      </c>
    </row>
    <row r="386" spans="1:31" ht="12.75" x14ac:dyDescent="0.2">
      <c r="A386" s="94" t="str">
        <f>IF(D386="","",CONCATENATE('Address and samples info'!$B$8," #",'Samples 96'!C386))</f>
        <v/>
      </c>
      <c r="B386" s="95" t="s">
        <v>83</v>
      </c>
      <c r="C386" s="150">
        <v>5</v>
      </c>
      <c r="D386" s="5"/>
      <c r="E386" s="98">
        <v>0.01</v>
      </c>
      <c r="F386" s="53"/>
      <c r="G386" s="59"/>
      <c r="H386" s="104" t="str">
        <f ca="1">IF(AC387=1,"E","")</f>
        <v/>
      </c>
      <c r="I386" s="57" t="str">
        <f ca="1">OFFSET($Z$3,ROW()-StartRow-1-$AA387*PanelHeight+$AA387*WellsInPlate+(COLUMN()-9)*8,0,1,1)</f>
        <v xml:space="preserve"> </v>
      </c>
      <c r="J386" s="57" t="str">
        <f ca="1">OFFSET($Z$3,ROW()-StartRow-1-$AA387*PanelHeight+$AA387*WellsInPlate+(COLUMN()-9)*8,0,1,1)</f>
        <v xml:space="preserve"> </v>
      </c>
      <c r="K386" s="57" t="str">
        <f ca="1">OFFSET($Z$3,ROW()-StartRow-1-$AA387*PanelHeight+$AA387*WellsInPlate+(COLUMN()-9)*8,0,1,1)</f>
        <v xml:space="preserve"> </v>
      </c>
      <c r="L386" s="57" t="str">
        <f ca="1">OFFSET($Z$3,ROW()-StartRow-1-$AA387*PanelHeight+$AA387*WellsInPlate+(COLUMN()-9)*8,0,1,1)</f>
        <v xml:space="preserve"> </v>
      </c>
      <c r="M386" s="57" t="str">
        <f ca="1">OFFSET($Z$3,ROW()-StartRow-1-$AA387*PanelHeight+$AA387*WellsInPlate+(COLUMN()-9)*8,0,1,1)</f>
        <v xml:space="preserve"> </v>
      </c>
      <c r="N386" s="57" t="str">
        <f ca="1">OFFSET($Z$3,ROW()-StartRow-1-$AA387*PanelHeight+$AA387*WellsInPlate+(COLUMN()-9)*8,0,1,1)</f>
        <v xml:space="preserve"> </v>
      </c>
      <c r="O386" s="57" t="str">
        <f ca="1">OFFSET($Z$3,ROW()-StartRow-1-$AA387*PanelHeight+$AA387*WellsInPlate+(COLUMN()-9)*8,0,1,1)</f>
        <v xml:space="preserve"> </v>
      </c>
      <c r="P386" s="57" t="str">
        <f ca="1">OFFSET($Z$3,ROW()-StartRow-1-$AA387*PanelHeight+$AA387*WellsInPlate+(COLUMN()-9)*8,0,1,1)</f>
        <v xml:space="preserve"> </v>
      </c>
      <c r="Q386" s="57" t="str">
        <f ca="1">OFFSET($Z$3,ROW()-StartRow-1-$AA387*PanelHeight+$AA387*WellsInPlate+(COLUMN()-9)*8,0,1,1)</f>
        <v xml:space="preserve"> </v>
      </c>
      <c r="R386" s="57" t="str">
        <f ca="1">OFFSET($Z$3,ROW()-StartRow-1-$AA387*PanelHeight+$AA387*WellsInPlate+(COLUMN()-9)*8,0,1,1)</f>
        <v xml:space="preserve"> </v>
      </c>
      <c r="S386" s="57" t="str">
        <f ca="1">OFFSET($Z$3,ROW()-StartRow-1-$AA387*PanelHeight+$AA387*WellsInPlate+(COLUMN()-9)*8,0,1,1)</f>
        <v xml:space="preserve"> </v>
      </c>
      <c r="T386" s="57" t="str">
        <f t="shared" ca="1" si="63"/>
        <v>leave empty</v>
      </c>
      <c r="Z386" s="108" t="str">
        <f>IF(LEN(INDEX($1:$1048576,ROW(),4))&gt;0,INDEX($1:$1048576,ROW(),4)," ")</f>
        <v xml:space="preserve"> </v>
      </c>
      <c r="AA386" s="108">
        <f t="shared" si="60"/>
        <v>29</v>
      </c>
      <c r="AB386" s="108">
        <f ca="1">COUNTBLANK(OFFSET(INDEX($2:$1048576,2,4),AA386*WellsInPlate,0,WellsInPlate,1))</f>
        <v>86</v>
      </c>
      <c r="AC386" s="108">
        <f t="shared" ca="1" si="61"/>
        <v>0</v>
      </c>
      <c r="AE386" s="108" t="b">
        <f>IF(COUNTBLANK(D386)=0,A386)</f>
        <v>0</v>
      </c>
    </row>
    <row r="387" spans="1:31" ht="12.75" x14ac:dyDescent="0.2">
      <c r="A387" s="94" t="str">
        <f>IF(D387="","",CONCATENATE('Address and samples info'!$B$8," #",'Samples 96'!C387))</f>
        <v/>
      </c>
      <c r="B387" s="95" t="s">
        <v>8</v>
      </c>
      <c r="C387" s="150">
        <v>5</v>
      </c>
      <c r="D387" s="5"/>
      <c r="E387" s="98">
        <v>0.01</v>
      </c>
      <c r="F387" s="53"/>
      <c r="G387" s="59"/>
      <c r="H387" s="104" t="str">
        <f ca="1">IF(AC388=1,"F","")</f>
        <v/>
      </c>
      <c r="I387" s="57" t="str">
        <f ca="1">OFFSET($Z$3,ROW()-StartRow-1-$AA388*PanelHeight+$AA388*WellsInPlate+(COLUMN()-9)*8,0,1,1)</f>
        <v xml:space="preserve"> </v>
      </c>
      <c r="J387" s="57" t="str">
        <f ca="1">OFFSET($Z$3,ROW()-StartRow-1-$AA388*PanelHeight+$AA388*WellsInPlate+(COLUMN()-9)*8,0,1,1)</f>
        <v xml:space="preserve"> </v>
      </c>
      <c r="K387" s="57" t="str">
        <f ca="1">OFFSET($Z$3,ROW()-StartRow-1-$AA388*PanelHeight+$AA388*WellsInPlate+(COLUMN()-9)*8,0,1,1)</f>
        <v xml:space="preserve"> </v>
      </c>
      <c r="L387" s="57" t="str">
        <f ca="1">OFFSET($Z$3,ROW()-StartRow-1-$AA388*PanelHeight+$AA388*WellsInPlate+(COLUMN()-9)*8,0,1,1)</f>
        <v xml:space="preserve"> </v>
      </c>
      <c r="M387" s="57" t="str">
        <f ca="1">OFFSET($Z$3,ROW()-StartRow-1-$AA388*PanelHeight+$AA388*WellsInPlate+(COLUMN()-9)*8,0,1,1)</f>
        <v xml:space="preserve"> </v>
      </c>
      <c r="N387" s="57" t="str">
        <f ca="1">OFFSET($Z$3,ROW()-StartRow-1-$AA388*PanelHeight+$AA388*WellsInPlate+(COLUMN()-9)*8,0,1,1)</f>
        <v xml:space="preserve"> </v>
      </c>
      <c r="O387" s="57" t="str">
        <f ca="1">OFFSET($Z$3,ROW()-StartRow-1-$AA388*PanelHeight+$AA388*WellsInPlate+(COLUMN()-9)*8,0,1,1)</f>
        <v xml:space="preserve"> </v>
      </c>
      <c r="P387" s="57" t="str">
        <f ca="1">OFFSET($Z$3,ROW()-StartRow-1-$AA388*PanelHeight+$AA388*WellsInPlate+(COLUMN()-9)*8,0,1,1)</f>
        <v xml:space="preserve"> </v>
      </c>
      <c r="Q387" s="57" t="str">
        <f ca="1">OFFSET($Z$3,ROW()-StartRow-1-$AA388*PanelHeight+$AA388*WellsInPlate+(COLUMN()-9)*8,0,1,1)</f>
        <v xml:space="preserve"> </v>
      </c>
      <c r="R387" s="57" t="str">
        <f ca="1">OFFSET($Z$3,ROW()-StartRow-1-$AA388*PanelHeight+$AA388*WellsInPlate+(COLUMN()-9)*8,0,1,1)</f>
        <v xml:space="preserve"> </v>
      </c>
      <c r="S387" s="57" t="str">
        <f ca="1">OFFSET($Z$3,ROW()-StartRow-1-$AA388*PanelHeight+$AA388*WellsInPlate+(COLUMN()-9)*8,0,1,1)</f>
        <v xml:space="preserve"> </v>
      </c>
      <c r="T387" s="57" t="str">
        <f t="shared" ca="1" si="63"/>
        <v>leave empty</v>
      </c>
      <c r="Z387" s="108" t="str">
        <f>IF(LEN(INDEX($1:$1048576,ROW(),4))&gt;0,INDEX($1:$1048576,ROW(),4)," ")</f>
        <v xml:space="preserve"> </v>
      </c>
      <c r="AA387" s="108">
        <f t="shared" si="60"/>
        <v>29</v>
      </c>
      <c r="AB387" s="108">
        <f ca="1">COUNTBLANK(OFFSET(INDEX($2:$1048576,2,4),AA387*WellsInPlate,0,WellsInPlate,1))</f>
        <v>86</v>
      </c>
      <c r="AC387" s="108">
        <f t="shared" ca="1" si="61"/>
        <v>0</v>
      </c>
      <c r="AE387" s="108" t="b">
        <f>IF(COUNTBLANK(D387)=0,A387)</f>
        <v>0</v>
      </c>
    </row>
    <row r="388" spans="1:31" ht="12.75" x14ac:dyDescent="0.2">
      <c r="A388" s="94" t="str">
        <f>IF(D388="","",CONCATENATE('Address and samples info'!$B$8," #",'Samples 96'!C388))</f>
        <v/>
      </c>
      <c r="B388" s="95" t="s">
        <v>19</v>
      </c>
      <c r="C388" s="150">
        <v>5</v>
      </c>
      <c r="D388" s="5"/>
      <c r="E388" s="98">
        <v>0.01</v>
      </c>
      <c r="F388" s="53"/>
      <c r="G388" s="59"/>
      <c r="H388" s="104" t="str">
        <f ca="1">IF(AC389=1,"G","")</f>
        <v/>
      </c>
      <c r="I388" s="57" t="str">
        <f ca="1">OFFSET($Z$3,ROW()-StartRow-1-$AA389*PanelHeight+$AA389*WellsInPlate+(COLUMN()-9)*8,0,1,1)</f>
        <v xml:space="preserve"> </v>
      </c>
      <c r="J388" s="57" t="str">
        <f ca="1">OFFSET($Z$3,ROW()-StartRow-1-$AA389*PanelHeight+$AA389*WellsInPlate+(COLUMN()-9)*8,0,1,1)</f>
        <v xml:space="preserve"> </v>
      </c>
      <c r="K388" s="57" t="str">
        <f ca="1">OFFSET($Z$3,ROW()-StartRow-1-$AA389*PanelHeight+$AA389*WellsInPlate+(COLUMN()-9)*8,0,1,1)</f>
        <v xml:space="preserve"> </v>
      </c>
      <c r="L388" s="57" t="str">
        <f ca="1">OFFSET($Z$3,ROW()-StartRow-1-$AA389*PanelHeight+$AA389*WellsInPlate+(COLUMN()-9)*8,0,1,1)</f>
        <v xml:space="preserve"> </v>
      </c>
      <c r="M388" s="57" t="str">
        <f ca="1">OFFSET($Z$3,ROW()-StartRow-1-$AA389*PanelHeight+$AA389*WellsInPlate+(COLUMN()-9)*8,0,1,1)</f>
        <v xml:space="preserve"> </v>
      </c>
      <c r="N388" s="57" t="str">
        <f ca="1">OFFSET($Z$3,ROW()-StartRow-1-$AA389*PanelHeight+$AA389*WellsInPlate+(COLUMN()-9)*8,0,1,1)</f>
        <v xml:space="preserve"> </v>
      </c>
      <c r="O388" s="57" t="str">
        <f ca="1">OFFSET($Z$3,ROW()-StartRow-1-$AA389*PanelHeight+$AA389*WellsInPlate+(COLUMN()-9)*8,0,1,1)</f>
        <v xml:space="preserve"> </v>
      </c>
      <c r="P388" s="57" t="str">
        <f ca="1">OFFSET($Z$3,ROW()-StartRow-1-$AA389*PanelHeight+$AA389*WellsInPlate+(COLUMN()-9)*8,0,1,1)</f>
        <v xml:space="preserve"> </v>
      </c>
      <c r="Q388" s="57" t="str">
        <f ca="1">OFFSET($Z$3,ROW()-StartRow-1-$AA389*PanelHeight+$AA389*WellsInPlate+(COLUMN()-9)*8,0,1,1)</f>
        <v xml:space="preserve"> </v>
      </c>
      <c r="R388" s="57" t="str">
        <f ca="1">OFFSET($Z$3,ROW()-StartRow-1-$AA389*PanelHeight+$AA389*WellsInPlate+(COLUMN()-9)*8,0,1,1)</f>
        <v xml:space="preserve"> </v>
      </c>
      <c r="S388" s="57" t="str">
        <f ca="1">IF(S387="","","leave empty")</f>
        <v>leave empty</v>
      </c>
      <c r="T388" s="57" t="str">
        <f t="shared" ca="1" si="63"/>
        <v>leave empty</v>
      </c>
      <c r="Z388" s="108" t="str">
        <f>IF(LEN(INDEX($1:$1048576,ROW(),4))&gt;0,INDEX($1:$1048576,ROW(),4)," ")</f>
        <v xml:space="preserve"> </v>
      </c>
      <c r="AA388" s="108">
        <f t="shared" si="60"/>
        <v>29</v>
      </c>
      <c r="AB388" s="108">
        <f ca="1">COUNTBLANK(OFFSET(INDEX($2:$1048576,2,4),AA388*WellsInPlate,0,WellsInPlate,1))</f>
        <v>86</v>
      </c>
      <c r="AC388" s="108">
        <f t="shared" ca="1" si="61"/>
        <v>0</v>
      </c>
      <c r="AE388" s="108" t="b">
        <f>IF(COUNTBLANK(D388)=0,A388)</f>
        <v>0</v>
      </c>
    </row>
    <row r="389" spans="1:31" ht="12.75" x14ac:dyDescent="0.2">
      <c r="A389" s="94" t="str">
        <f>IF(D389="","",CONCATENATE('Address and samples info'!$B$8," #",'Samples 96'!C389))</f>
        <v/>
      </c>
      <c r="B389" s="95" t="s">
        <v>30</v>
      </c>
      <c r="C389" s="150">
        <v>5</v>
      </c>
      <c r="D389" s="5"/>
      <c r="E389" s="98">
        <v>0.01</v>
      </c>
      <c r="F389" s="53"/>
      <c r="G389" s="59"/>
      <c r="H389" s="104" t="str">
        <f ca="1">IF(AC390=1,"H","")</f>
        <v/>
      </c>
      <c r="I389" s="57" t="str">
        <f ca="1">OFFSET($Z$3,ROW()-StartRow-1-$AA390*PanelHeight+$AA390*WellsInPlate+(COLUMN()-9)*8,0,1,1)</f>
        <v xml:space="preserve"> </v>
      </c>
      <c r="J389" s="57" t="str">
        <f ca="1">OFFSET($Z$3,ROW()-StartRow-1-$AA390*PanelHeight+$AA390*WellsInPlate+(COLUMN()-9)*8,0,1,1)</f>
        <v xml:space="preserve"> </v>
      </c>
      <c r="K389" s="57" t="str">
        <f ca="1">OFFSET($Z$3,ROW()-StartRow-1-$AA390*PanelHeight+$AA390*WellsInPlate+(COLUMN()-9)*8,0,1,1)</f>
        <v xml:space="preserve"> </v>
      </c>
      <c r="L389" s="57" t="str">
        <f ca="1">OFFSET($Z$3,ROW()-StartRow-1-$AA390*PanelHeight+$AA390*WellsInPlate+(COLUMN()-9)*8,0,1,1)</f>
        <v xml:space="preserve"> </v>
      </c>
      <c r="M389" s="57" t="str">
        <f ca="1">OFFSET($Z$3,ROW()-StartRow-1-$AA390*PanelHeight+$AA390*WellsInPlate+(COLUMN()-9)*8,0,1,1)</f>
        <v xml:space="preserve"> </v>
      </c>
      <c r="N389" s="57" t="str">
        <f ca="1">OFFSET($Z$3,ROW()-StartRow-1-$AA390*PanelHeight+$AA390*WellsInPlate+(COLUMN()-9)*8,0,1,1)</f>
        <v xml:space="preserve"> </v>
      </c>
      <c r="O389" s="57" t="str">
        <f ca="1">OFFSET($Z$3,ROW()-StartRow-1-$AA390*PanelHeight+$AA390*WellsInPlate+(COLUMN()-9)*8,0,1,1)</f>
        <v xml:space="preserve"> </v>
      </c>
      <c r="P389" s="57" t="str">
        <f ca="1">OFFSET($Z$3,ROW()-StartRow-1-$AA390*PanelHeight+$AA390*WellsInPlate+(COLUMN()-9)*8,0,1,1)</f>
        <v xml:space="preserve"> </v>
      </c>
      <c r="Q389" s="57" t="str">
        <f ca="1">OFFSET($Z$3,ROW()-StartRow-1-$AA390*PanelHeight+$AA390*WellsInPlate+(COLUMN()-9)*8,0,1,1)</f>
        <v xml:space="preserve"> </v>
      </c>
      <c r="R389" s="57" t="str">
        <f ca="1">OFFSET($Z$3,ROW()-StartRow-1-$AA390*PanelHeight+$AA390*WellsInPlate+(COLUMN()-9)*8,0,1,1)</f>
        <v xml:space="preserve"> </v>
      </c>
      <c r="S389" s="57" t="str">
        <f ca="1">IF(S388="","","leave empty")</f>
        <v>leave empty</v>
      </c>
      <c r="T389" s="57" t="str">
        <f t="shared" ca="1" si="63"/>
        <v>leave empty</v>
      </c>
      <c r="Z389" s="108" t="str">
        <f>IF(LEN(INDEX($1:$1048576,ROW(),4))&gt;0,INDEX($1:$1048576,ROW(),4)," ")</f>
        <v xml:space="preserve"> </v>
      </c>
      <c r="AA389" s="108">
        <f t="shared" ref="AA389" si="64">CEILING((ROW()-StartRow+1)/PanelHeight,1)-1</f>
        <v>29</v>
      </c>
      <c r="AB389" s="108">
        <f ca="1">COUNTBLANK(OFFSET(INDEX($2:$1048576,2,4),AA389*WellsInPlate,0,WellsInPlate,1))</f>
        <v>86</v>
      </c>
      <c r="AC389" s="108">
        <f t="shared" ref="AC389" ca="1" si="65">IF(AB389=WellsInPlate,0,1)</f>
        <v>0</v>
      </c>
      <c r="AE389" s="108" t="b">
        <f>IF(COUNTBLANK(D389)=0,A389)</f>
        <v>0</v>
      </c>
    </row>
    <row r="390" spans="1:31" ht="12.75" x14ac:dyDescent="0.2">
      <c r="A390" s="94" t="str">
        <f>IF(D390="","",CONCATENATE('Address and samples info'!$B$8," #",'Samples 96'!C390))</f>
        <v/>
      </c>
      <c r="B390" s="95" t="s">
        <v>41</v>
      </c>
      <c r="C390" s="150">
        <v>5</v>
      </c>
      <c r="D390" s="5"/>
      <c r="E390" s="98">
        <v>0.01</v>
      </c>
      <c r="F390" s="53"/>
      <c r="G390" s="59"/>
      <c r="Z390" s="108" t="str">
        <f>IF(LEN(INDEX($1:$1048576,ROW(),4))&gt;0,INDEX($1:$1048576,ROW(),4)," ")</f>
        <v xml:space="preserve"> </v>
      </c>
      <c r="AA390" s="108">
        <f t="shared" ref="AA390:AA421" si="66">CEILING((ROW()-StartRow+1)/PanelHeight,1)-1</f>
        <v>29</v>
      </c>
      <c r="AB390" s="108">
        <f ca="1">COUNTBLANK(OFFSET(INDEX($2:$1048576,2,4),AA390*WellsInPlate,0,WellsInPlate,1))</f>
        <v>86</v>
      </c>
      <c r="AC390" s="108">
        <f t="shared" ref="AC390:AC421" ca="1" si="67">IF(AB390=WellsInPlate,0,1)</f>
        <v>0</v>
      </c>
      <c r="AE390" s="108" t="b">
        <f>IF(COUNTBLANK(D390)=0,A390)</f>
        <v>0</v>
      </c>
    </row>
    <row r="391" spans="1:31" ht="12.75" x14ac:dyDescent="0.2">
      <c r="A391" s="94" t="str">
        <f>IF(D391="","",CONCATENATE('Address and samples info'!$B$8," #",'Samples 96'!C391))</f>
        <v/>
      </c>
      <c r="B391" s="95" t="s">
        <v>52</v>
      </c>
      <c r="C391" s="150">
        <v>5</v>
      </c>
      <c r="D391" s="5"/>
      <c r="E391" s="98">
        <v>0.01</v>
      </c>
      <c r="F391" s="53"/>
      <c r="G391" s="59"/>
      <c r="Z391" s="108" t="str">
        <f>IF(LEN(INDEX($1:$1048576,ROW(),4))&gt;0,INDEX($1:$1048576,ROW(),4)," ")</f>
        <v xml:space="preserve"> </v>
      </c>
      <c r="AA391" s="108">
        <f t="shared" si="66"/>
        <v>29</v>
      </c>
      <c r="AB391" s="108">
        <f ca="1">COUNTBLANK(OFFSET(INDEX($2:$1048576,2,4),AA391*WellsInPlate,0,WellsInPlate,1))</f>
        <v>86</v>
      </c>
      <c r="AC391" s="108">
        <f t="shared" ca="1" si="67"/>
        <v>0</v>
      </c>
      <c r="AE391" s="108" t="b">
        <f>IF(COUNTBLANK(D391)=0,A391)</f>
        <v>0</v>
      </c>
    </row>
    <row r="392" spans="1:31" ht="12.75" x14ac:dyDescent="0.2">
      <c r="A392" s="94" t="str">
        <f>IF(D392="","",CONCATENATE('Address and samples info'!$B$8," #",'Samples 96'!C392))</f>
        <v/>
      </c>
      <c r="B392" s="95" t="s">
        <v>63</v>
      </c>
      <c r="C392" s="150">
        <v>5</v>
      </c>
      <c r="D392" s="5"/>
      <c r="E392" s="98">
        <v>0.01</v>
      </c>
      <c r="F392" s="53"/>
      <c r="G392" s="59"/>
      <c r="Z392" s="108" t="str">
        <f>IF(LEN(INDEX($1:$1048576,ROW(),4))&gt;0,INDEX($1:$1048576,ROW(),4)," ")</f>
        <v xml:space="preserve"> </v>
      </c>
      <c r="AA392" s="108">
        <f t="shared" si="66"/>
        <v>29</v>
      </c>
      <c r="AB392" s="108">
        <f ca="1">COUNTBLANK(OFFSET(INDEX($2:$1048576,2,4),AA392*WellsInPlate,0,WellsInPlate,1))</f>
        <v>86</v>
      </c>
      <c r="AC392" s="108">
        <f t="shared" ca="1" si="67"/>
        <v>0</v>
      </c>
      <c r="AE392" s="108" t="b">
        <f>IF(COUNTBLANK(D392)=0,A392)</f>
        <v>0</v>
      </c>
    </row>
    <row r="393" spans="1:31" ht="12.75" x14ac:dyDescent="0.2">
      <c r="A393" s="94" t="str">
        <f>IF(D393="","",CONCATENATE('Address and samples info'!$B$8," #",'Samples 96'!C393))</f>
        <v/>
      </c>
      <c r="B393" s="95" t="s">
        <v>74</v>
      </c>
      <c r="C393" s="150">
        <v>5</v>
      </c>
      <c r="D393" s="5"/>
      <c r="E393" s="98">
        <v>0.01</v>
      </c>
      <c r="F393" s="53"/>
      <c r="G393" s="59"/>
      <c r="I393" s="55" t="str">
        <f ca="1">IF(AC395=1,"Plate "&amp;TEXT(AA395+1,"0"),"")</f>
        <v/>
      </c>
      <c r="Z393" s="108" t="str">
        <f>IF(LEN(INDEX($1:$1048576,ROW(),4))&gt;0,INDEX($1:$1048576,ROW(),4)," ")</f>
        <v xml:space="preserve"> </v>
      </c>
      <c r="AA393" s="108">
        <f t="shared" si="66"/>
        <v>29</v>
      </c>
      <c r="AB393" s="108">
        <f ca="1">COUNTBLANK(OFFSET(INDEX($2:$1048576,2,4),AA393*WellsInPlate,0,WellsInPlate,1))</f>
        <v>86</v>
      </c>
      <c r="AC393" s="108">
        <f t="shared" ca="1" si="67"/>
        <v>0</v>
      </c>
      <c r="AE393" s="108" t="b">
        <f>IF(COUNTBLANK(D393)=0,A393)</f>
        <v>0</v>
      </c>
    </row>
    <row r="394" spans="1:31" ht="12.75" x14ac:dyDescent="0.2">
      <c r="A394" s="94" t="str">
        <f>IF(D394="","",CONCATENATE('Address and samples info'!$B$8," #",'Samples 96'!C394))</f>
        <v/>
      </c>
      <c r="B394" s="95" t="s">
        <v>84</v>
      </c>
      <c r="C394" s="150">
        <v>5</v>
      </c>
      <c r="D394" s="5"/>
      <c r="E394" s="98">
        <v>0.01</v>
      </c>
      <c r="F394" s="53"/>
      <c r="G394" s="59"/>
      <c r="H394" s="106"/>
      <c r="I394" s="56" t="str">
        <f ca="1">IF($AC395=1,"1","")</f>
        <v/>
      </c>
      <c r="J394" s="56" t="str">
        <f ca="1">IF($AC395=1,"2","")</f>
        <v/>
      </c>
      <c r="K394" s="56" t="str">
        <f ca="1">IF($AC395=1,"3","")</f>
        <v/>
      </c>
      <c r="L394" s="56" t="str">
        <f ca="1">IF($AC395=1,"4","")</f>
        <v/>
      </c>
      <c r="M394" s="56" t="str">
        <f ca="1">IF($AC395=1,"5","")</f>
        <v/>
      </c>
      <c r="N394" s="56" t="str">
        <f ca="1">IF($AC395=1,"6","")</f>
        <v/>
      </c>
      <c r="O394" s="56" t="str">
        <f ca="1">IF($AC395=1,"7","")</f>
        <v/>
      </c>
      <c r="P394" s="56" t="str">
        <f ca="1">IF($AC395=1,"8","")</f>
        <v/>
      </c>
      <c r="Q394" s="56" t="str">
        <f ca="1">IF($AC395=1,"9","")</f>
        <v/>
      </c>
      <c r="R394" s="56" t="str">
        <f ca="1">IF($AC395=1,"10","")</f>
        <v/>
      </c>
      <c r="S394" s="56" t="str">
        <f ca="1">IF($AC395=1,"11","")</f>
        <v/>
      </c>
      <c r="T394" s="56" t="str">
        <f ca="1">IF($AC395=1,"12","")</f>
        <v/>
      </c>
      <c r="Z394" s="108" t="str">
        <f>IF(LEN(INDEX($1:$1048576,ROW(),4))&gt;0,INDEX($1:$1048576,ROW(),4)," ")</f>
        <v xml:space="preserve"> </v>
      </c>
      <c r="AA394" s="108">
        <f t="shared" si="66"/>
        <v>30</v>
      </c>
      <c r="AB394" s="108">
        <f ca="1">COUNTBLANK(OFFSET(INDEX($2:$1048576,2,4),AA394*WellsInPlate,0,WellsInPlate,1))</f>
        <v>86</v>
      </c>
      <c r="AC394" s="108">
        <f t="shared" ca="1" si="67"/>
        <v>0</v>
      </c>
      <c r="AE394" s="108" t="b">
        <f>IF(COUNTBLANK(D394)=0,A394)</f>
        <v>0</v>
      </c>
    </row>
    <row r="395" spans="1:31" ht="12.75" x14ac:dyDescent="0.2">
      <c r="A395" s="94" t="str">
        <f>IF(D395="","",CONCATENATE('Address and samples info'!$B$8," #",'Samples 96'!C395))</f>
        <v/>
      </c>
      <c r="B395" s="95" t="s">
        <v>9</v>
      </c>
      <c r="C395" s="150">
        <v>5</v>
      </c>
      <c r="D395" s="5"/>
      <c r="E395" s="98">
        <v>0.01</v>
      </c>
      <c r="F395" s="53"/>
      <c r="G395" s="59"/>
      <c r="H395" s="104" t="str">
        <f ca="1">IF(AC396=1,"A","")</f>
        <v/>
      </c>
      <c r="I395" s="57" t="str">
        <f ca="1">OFFSET($Z$3,ROW()-StartRow-1-$AA396*PanelHeight+$AA396*WellsInPlate+(COLUMN()-9)*8,0,1,1)</f>
        <v xml:space="preserve"> </v>
      </c>
      <c r="J395" s="57" t="str">
        <f ca="1">OFFSET($Z$3,ROW()-StartRow-1-$AA396*PanelHeight+$AA396*WellsInPlate+(COLUMN()-9)*8,0,1,1)</f>
        <v xml:space="preserve"> </v>
      </c>
      <c r="K395" s="57" t="str">
        <f ca="1">OFFSET($Z$3,ROW()-StartRow-1-$AA396*PanelHeight+$AA396*WellsInPlate+(COLUMN()-9)*8,0,1,1)</f>
        <v xml:space="preserve"> </v>
      </c>
      <c r="L395" s="57" t="str">
        <f ca="1">OFFSET($Z$3,ROW()-StartRow-1-$AA396*PanelHeight+$AA396*WellsInPlate+(COLUMN()-9)*8,0,1,1)</f>
        <v xml:space="preserve"> </v>
      </c>
      <c r="M395" s="57" t="str">
        <f ca="1">OFFSET($Z$3,ROW()-StartRow-1-$AA396*PanelHeight+$AA396*WellsInPlate+(COLUMN()-9)*8,0,1,1)</f>
        <v xml:space="preserve"> </v>
      </c>
      <c r="N395" s="57" t="str">
        <f ca="1">OFFSET($Z$3,ROW()-StartRow-1-$AA396*PanelHeight+$AA396*WellsInPlate+(COLUMN()-9)*8,0,1,1)</f>
        <v xml:space="preserve"> </v>
      </c>
      <c r="O395" s="57" t="str">
        <f ca="1">OFFSET($Z$3,ROW()-StartRow-1-$AA396*PanelHeight+$AA396*WellsInPlate+(COLUMN()-9)*8,0,1,1)</f>
        <v xml:space="preserve"> </v>
      </c>
      <c r="P395" s="57" t="str">
        <f ca="1">OFFSET($Z$3,ROW()-StartRow-1-$AA396*PanelHeight+$AA396*WellsInPlate+(COLUMN()-9)*8,0,1,1)</f>
        <v xml:space="preserve"> </v>
      </c>
      <c r="Q395" s="57" t="str">
        <f ca="1">OFFSET($Z$3,ROW()-StartRow-1-$AA396*PanelHeight+$AA396*WellsInPlate+(COLUMN()-9)*8,0,1,1)</f>
        <v xml:space="preserve"> </v>
      </c>
      <c r="R395" s="57" t="str">
        <f ca="1">OFFSET($Z$3,ROW()-StartRow-1-$AA396*PanelHeight+$AA396*WellsInPlate+(COLUMN()-9)*8,0,1,1)</f>
        <v xml:space="preserve"> </v>
      </c>
      <c r="S395" s="57" t="str">
        <f ca="1">OFFSET($Z$3,ROW()-StartRow-1-$AA396*PanelHeight+$AA396*WellsInPlate+(COLUMN()-9)*8,0,1,1)</f>
        <v xml:space="preserve"> </v>
      </c>
      <c r="T395" s="58" t="str">
        <f ca="1">IF(COUNTIF(I395:S402," ")&lt;88,"leave empty","")</f>
        <v>leave empty</v>
      </c>
      <c r="Z395" s="108" t="str">
        <f>IF(LEN(INDEX($1:$1048576,ROW(),4))&gt;0,INDEX($1:$1048576,ROW(),4)," ")</f>
        <v xml:space="preserve"> </v>
      </c>
      <c r="AA395" s="108">
        <f t="shared" si="66"/>
        <v>30</v>
      </c>
      <c r="AB395" s="108">
        <f ca="1">COUNTBLANK(OFFSET(INDEX($2:$1048576,2,4),AA395*WellsInPlate,0,WellsInPlate,1))</f>
        <v>86</v>
      </c>
      <c r="AC395" s="108">
        <f t="shared" ca="1" si="67"/>
        <v>0</v>
      </c>
      <c r="AE395" s="108" t="b">
        <f>IF(COUNTBLANK(D395)=0,A395)</f>
        <v>0</v>
      </c>
    </row>
    <row r="396" spans="1:31" ht="12.75" x14ac:dyDescent="0.2">
      <c r="A396" s="94" t="str">
        <f>IF(D396="","",CONCATENATE('Address and samples info'!$B$8," #",'Samples 96'!C396))</f>
        <v/>
      </c>
      <c r="B396" s="95" t="s">
        <v>20</v>
      </c>
      <c r="C396" s="150">
        <v>5</v>
      </c>
      <c r="D396" s="5"/>
      <c r="E396" s="98">
        <v>0.01</v>
      </c>
      <c r="F396" s="53"/>
      <c r="G396" s="59"/>
      <c r="H396" s="104" t="str">
        <f ca="1">IF(AC397=1,"B","")</f>
        <v/>
      </c>
      <c r="I396" s="57" t="str">
        <f ca="1">OFFSET($Z$3,ROW()-StartRow-1-$AA397*PanelHeight+$AA397*WellsInPlate+(COLUMN()-9)*8,0,1,1)</f>
        <v xml:space="preserve"> </v>
      </c>
      <c r="J396" s="57" t="str">
        <f ca="1">OFFSET($Z$3,ROW()-StartRow-1-$AA397*PanelHeight+$AA397*WellsInPlate+(COLUMN()-9)*8,0,1,1)</f>
        <v xml:space="preserve"> </v>
      </c>
      <c r="K396" s="57" t="str">
        <f ca="1">OFFSET($Z$3,ROW()-StartRow-1-$AA397*PanelHeight+$AA397*WellsInPlate+(COLUMN()-9)*8,0,1,1)</f>
        <v xml:space="preserve"> </v>
      </c>
      <c r="L396" s="57" t="str">
        <f ca="1">OFFSET($Z$3,ROW()-StartRow-1-$AA397*PanelHeight+$AA397*WellsInPlate+(COLUMN()-9)*8,0,1,1)</f>
        <v xml:space="preserve"> </v>
      </c>
      <c r="M396" s="57" t="str">
        <f ca="1">OFFSET($Z$3,ROW()-StartRow-1-$AA397*PanelHeight+$AA397*WellsInPlate+(COLUMN()-9)*8,0,1,1)</f>
        <v xml:space="preserve"> </v>
      </c>
      <c r="N396" s="57" t="str">
        <f ca="1">OFFSET($Z$3,ROW()-StartRow-1-$AA397*PanelHeight+$AA397*WellsInPlate+(COLUMN()-9)*8,0,1,1)</f>
        <v xml:space="preserve"> </v>
      </c>
      <c r="O396" s="57" t="str">
        <f ca="1">OFFSET($Z$3,ROW()-StartRow-1-$AA397*PanelHeight+$AA397*WellsInPlate+(COLUMN()-9)*8,0,1,1)</f>
        <v xml:space="preserve"> </v>
      </c>
      <c r="P396" s="57" t="str">
        <f ca="1">OFFSET($Z$3,ROW()-StartRow-1-$AA397*PanelHeight+$AA397*WellsInPlate+(COLUMN()-9)*8,0,1,1)</f>
        <v xml:space="preserve"> </v>
      </c>
      <c r="Q396" s="57" t="str">
        <f ca="1">OFFSET($Z$3,ROW()-StartRow-1-$AA397*PanelHeight+$AA397*WellsInPlate+(COLUMN()-9)*8,0,1,1)</f>
        <v xml:space="preserve"> </v>
      </c>
      <c r="R396" s="57" t="str">
        <f ca="1">OFFSET($Z$3,ROW()-StartRow-1-$AA397*PanelHeight+$AA397*WellsInPlate+(COLUMN()-9)*8,0,1,1)</f>
        <v xml:space="preserve"> </v>
      </c>
      <c r="S396" s="57" t="str">
        <f ca="1">OFFSET($Z$3,ROW()-StartRow-1-$AA397*PanelHeight+$AA397*WellsInPlate+(COLUMN()-9)*8,0,1,1)</f>
        <v xml:space="preserve"> </v>
      </c>
      <c r="T396" s="57" t="str">
        <f ca="1">IF(T395="","","leave empty")</f>
        <v>leave empty</v>
      </c>
      <c r="Z396" s="108" t="str">
        <f>IF(LEN(INDEX($1:$1048576,ROW(),4))&gt;0,INDEX($1:$1048576,ROW(),4)," ")</f>
        <v xml:space="preserve"> </v>
      </c>
      <c r="AA396" s="108">
        <f t="shared" si="66"/>
        <v>30</v>
      </c>
      <c r="AB396" s="108">
        <f ca="1">COUNTBLANK(OFFSET(INDEX($2:$1048576,2,4),AA396*WellsInPlate,0,WellsInPlate,1))</f>
        <v>86</v>
      </c>
      <c r="AC396" s="108">
        <f t="shared" ca="1" si="67"/>
        <v>0</v>
      </c>
      <c r="AE396" s="108" t="b">
        <f>IF(COUNTBLANK(D396)=0,A396)</f>
        <v>0</v>
      </c>
    </row>
    <row r="397" spans="1:31" ht="12.75" x14ac:dyDescent="0.2">
      <c r="A397" s="94" t="str">
        <f>IF(D397="","",CONCATENATE('Address and samples info'!$B$8," #",'Samples 96'!C397))</f>
        <v/>
      </c>
      <c r="B397" s="95" t="s">
        <v>31</v>
      </c>
      <c r="C397" s="150">
        <v>5</v>
      </c>
      <c r="D397" s="5"/>
      <c r="E397" s="98">
        <v>0.01</v>
      </c>
      <c r="F397" s="53"/>
      <c r="G397" s="59"/>
      <c r="H397" s="104" t="str">
        <f ca="1">IF(AC398=1,"C","")</f>
        <v/>
      </c>
      <c r="I397" s="57" t="str">
        <f ca="1">OFFSET($Z$3,ROW()-StartRow-1-$AA398*PanelHeight+$AA398*WellsInPlate+(COLUMN()-9)*8,0,1,1)</f>
        <v xml:space="preserve"> </v>
      </c>
      <c r="J397" s="57" t="str">
        <f ca="1">OFFSET($Z$3,ROW()-StartRow-1-$AA398*PanelHeight+$AA398*WellsInPlate+(COLUMN()-9)*8,0,1,1)</f>
        <v xml:space="preserve"> </v>
      </c>
      <c r="K397" s="57" t="str">
        <f ca="1">OFFSET($Z$3,ROW()-StartRow-1-$AA398*PanelHeight+$AA398*WellsInPlate+(COLUMN()-9)*8,0,1,1)</f>
        <v xml:space="preserve"> </v>
      </c>
      <c r="L397" s="57" t="str">
        <f ca="1">OFFSET($Z$3,ROW()-StartRow-1-$AA398*PanelHeight+$AA398*WellsInPlate+(COLUMN()-9)*8,0,1,1)</f>
        <v xml:space="preserve"> </v>
      </c>
      <c r="M397" s="57" t="str">
        <f ca="1">OFFSET($Z$3,ROW()-StartRow-1-$AA398*PanelHeight+$AA398*WellsInPlate+(COLUMN()-9)*8,0,1,1)</f>
        <v xml:space="preserve"> </v>
      </c>
      <c r="N397" s="57" t="str">
        <f ca="1">OFFSET($Z$3,ROW()-StartRow-1-$AA398*PanelHeight+$AA398*WellsInPlate+(COLUMN()-9)*8,0,1,1)</f>
        <v xml:space="preserve"> </v>
      </c>
      <c r="O397" s="57" t="str">
        <f ca="1">OFFSET($Z$3,ROW()-StartRow-1-$AA398*PanelHeight+$AA398*WellsInPlate+(COLUMN()-9)*8,0,1,1)</f>
        <v xml:space="preserve"> </v>
      </c>
      <c r="P397" s="57" t="str">
        <f ca="1">OFFSET($Z$3,ROW()-StartRow-1-$AA398*PanelHeight+$AA398*WellsInPlate+(COLUMN()-9)*8,0,1,1)</f>
        <v xml:space="preserve"> </v>
      </c>
      <c r="Q397" s="57" t="str">
        <f ca="1">OFFSET($Z$3,ROW()-StartRow-1-$AA398*PanelHeight+$AA398*WellsInPlate+(COLUMN()-9)*8,0,1,1)</f>
        <v xml:space="preserve"> </v>
      </c>
      <c r="R397" s="57" t="str">
        <f ca="1">OFFSET($Z$3,ROW()-StartRow-1-$AA398*PanelHeight+$AA398*WellsInPlate+(COLUMN()-9)*8,0,1,1)</f>
        <v xml:space="preserve"> </v>
      </c>
      <c r="S397" s="57" t="str">
        <f ca="1">OFFSET($Z$3,ROW()-StartRow-1-$AA398*PanelHeight+$AA398*WellsInPlate+(COLUMN()-9)*8,0,1,1)</f>
        <v xml:space="preserve"> </v>
      </c>
      <c r="T397" s="57" t="str">
        <f t="shared" ref="T397:T402" ca="1" si="68">IF(T396="","","leave empty")</f>
        <v>leave empty</v>
      </c>
      <c r="Z397" s="108" t="str">
        <f>IF(LEN(INDEX($1:$1048576,ROW(),4))&gt;0,INDEX($1:$1048576,ROW(),4)," ")</f>
        <v xml:space="preserve"> </v>
      </c>
      <c r="AA397" s="108">
        <f t="shared" si="66"/>
        <v>30</v>
      </c>
      <c r="AB397" s="108">
        <f ca="1">COUNTBLANK(OFFSET(INDEX($2:$1048576,2,4),AA397*WellsInPlate,0,WellsInPlate,1))</f>
        <v>86</v>
      </c>
      <c r="AC397" s="108">
        <f t="shared" ca="1" si="67"/>
        <v>0</v>
      </c>
      <c r="AE397" s="108" t="b">
        <f>IF(COUNTBLANK(D397)=0,A397)</f>
        <v>0</v>
      </c>
    </row>
    <row r="398" spans="1:31" ht="12.75" x14ac:dyDescent="0.2">
      <c r="A398" s="94" t="str">
        <f>IF(D398="","",CONCATENATE('Address and samples info'!$B$8," #",'Samples 96'!C398))</f>
        <v/>
      </c>
      <c r="B398" s="95" t="s">
        <v>42</v>
      </c>
      <c r="C398" s="150">
        <v>5</v>
      </c>
      <c r="D398" s="5"/>
      <c r="E398" s="98">
        <v>0.01</v>
      </c>
      <c r="F398" s="53"/>
      <c r="G398" s="59"/>
      <c r="H398" s="104" t="str">
        <f ca="1">IF(AC399=1,"D","")</f>
        <v/>
      </c>
      <c r="I398" s="57" t="str">
        <f ca="1">OFFSET($Z$3,ROW()-StartRow-1-$AA399*PanelHeight+$AA399*WellsInPlate+(COLUMN()-9)*8,0,1,1)</f>
        <v xml:space="preserve"> </v>
      </c>
      <c r="J398" s="57" t="str">
        <f ca="1">OFFSET($Z$3,ROW()-StartRow-1-$AA399*PanelHeight+$AA399*WellsInPlate+(COLUMN()-9)*8,0,1,1)</f>
        <v xml:space="preserve"> </v>
      </c>
      <c r="K398" s="57" t="str">
        <f ca="1">OFFSET($Z$3,ROW()-StartRow-1-$AA399*PanelHeight+$AA399*WellsInPlate+(COLUMN()-9)*8,0,1,1)</f>
        <v xml:space="preserve"> </v>
      </c>
      <c r="L398" s="57" t="str">
        <f ca="1">OFFSET($Z$3,ROW()-StartRow-1-$AA399*PanelHeight+$AA399*WellsInPlate+(COLUMN()-9)*8,0,1,1)</f>
        <v xml:space="preserve"> </v>
      </c>
      <c r="M398" s="57" t="str">
        <f ca="1">OFFSET($Z$3,ROW()-StartRow-1-$AA399*PanelHeight+$AA399*WellsInPlate+(COLUMN()-9)*8,0,1,1)</f>
        <v xml:space="preserve"> </v>
      </c>
      <c r="N398" s="57" t="str">
        <f ca="1">OFFSET($Z$3,ROW()-StartRow-1-$AA399*PanelHeight+$AA399*WellsInPlate+(COLUMN()-9)*8,0,1,1)</f>
        <v xml:space="preserve"> </v>
      </c>
      <c r="O398" s="57" t="str">
        <f ca="1">OFFSET($Z$3,ROW()-StartRow-1-$AA399*PanelHeight+$AA399*WellsInPlate+(COLUMN()-9)*8,0,1,1)</f>
        <v xml:space="preserve"> </v>
      </c>
      <c r="P398" s="57" t="str">
        <f ca="1">OFFSET($Z$3,ROW()-StartRow-1-$AA399*PanelHeight+$AA399*WellsInPlate+(COLUMN()-9)*8,0,1,1)</f>
        <v xml:space="preserve"> </v>
      </c>
      <c r="Q398" s="57" t="str">
        <f ca="1">OFFSET($Z$3,ROW()-StartRow-1-$AA399*PanelHeight+$AA399*WellsInPlate+(COLUMN()-9)*8,0,1,1)</f>
        <v xml:space="preserve"> </v>
      </c>
      <c r="R398" s="57" t="str">
        <f ca="1">OFFSET($Z$3,ROW()-StartRow-1-$AA399*PanelHeight+$AA399*WellsInPlate+(COLUMN()-9)*8,0,1,1)</f>
        <v xml:space="preserve"> </v>
      </c>
      <c r="S398" s="57" t="str">
        <f ca="1">OFFSET($Z$3,ROW()-StartRow-1-$AA399*PanelHeight+$AA399*WellsInPlate+(COLUMN()-9)*8,0,1,1)</f>
        <v xml:space="preserve"> </v>
      </c>
      <c r="T398" s="57" t="str">
        <f t="shared" ca="1" si="68"/>
        <v>leave empty</v>
      </c>
      <c r="Z398" s="108" t="str">
        <f>IF(LEN(INDEX($1:$1048576,ROW(),4))&gt;0,INDEX($1:$1048576,ROW(),4)," ")</f>
        <v xml:space="preserve"> </v>
      </c>
      <c r="AA398" s="108">
        <f t="shared" si="66"/>
        <v>30</v>
      </c>
      <c r="AB398" s="108">
        <f ca="1">COUNTBLANK(OFFSET(INDEX($2:$1048576,2,4),AA398*WellsInPlate,0,WellsInPlate,1))</f>
        <v>86</v>
      </c>
      <c r="AC398" s="108">
        <f t="shared" ca="1" si="67"/>
        <v>0</v>
      </c>
      <c r="AE398" s="108" t="b">
        <f>IF(COUNTBLANK(D398)=0,A398)</f>
        <v>0</v>
      </c>
    </row>
    <row r="399" spans="1:31" ht="12.75" x14ac:dyDescent="0.2">
      <c r="A399" s="94" t="str">
        <f>IF(D399="","",CONCATENATE('Address and samples info'!$B$8," #",'Samples 96'!C399))</f>
        <v/>
      </c>
      <c r="B399" s="95" t="s">
        <v>53</v>
      </c>
      <c r="C399" s="150">
        <v>5</v>
      </c>
      <c r="D399" s="5"/>
      <c r="E399" s="98">
        <v>0.01</v>
      </c>
      <c r="F399" s="53"/>
      <c r="G399" s="59"/>
      <c r="H399" s="104" t="str">
        <f ca="1">IF(AC400=1,"E","")</f>
        <v/>
      </c>
      <c r="I399" s="57" t="str">
        <f ca="1">OFFSET($Z$3,ROW()-StartRow-1-$AA400*PanelHeight+$AA400*WellsInPlate+(COLUMN()-9)*8,0,1,1)</f>
        <v xml:space="preserve"> </v>
      </c>
      <c r="J399" s="57" t="str">
        <f ca="1">OFFSET($Z$3,ROW()-StartRow-1-$AA400*PanelHeight+$AA400*WellsInPlate+(COLUMN()-9)*8,0,1,1)</f>
        <v xml:space="preserve"> </v>
      </c>
      <c r="K399" s="57" t="str">
        <f ca="1">OFFSET($Z$3,ROW()-StartRow-1-$AA400*PanelHeight+$AA400*WellsInPlate+(COLUMN()-9)*8,0,1,1)</f>
        <v xml:space="preserve"> </v>
      </c>
      <c r="L399" s="57" t="str">
        <f ca="1">OFFSET($Z$3,ROW()-StartRow-1-$AA400*PanelHeight+$AA400*WellsInPlate+(COLUMN()-9)*8,0,1,1)</f>
        <v xml:space="preserve"> </v>
      </c>
      <c r="M399" s="57" t="str">
        <f ca="1">OFFSET($Z$3,ROW()-StartRow-1-$AA400*PanelHeight+$AA400*WellsInPlate+(COLUMN()-9)*8,0,1,1)</f>
        <v xml:space="preserve"> </v>
      </c>
      <c r="N399" s="57" t="str">
        <f ca="1">OFFSET($Z$3,ROW()-StartRow-1-$AA400*PanelHeight+$AA400*WellsInPlate+(COLUMN()-9)*8,0,1,1)</f>
        <v xml:space="preserve"> </v>
      </c>
      <c r="O399" s="57" t="str">
        <f ca="1">OFFSET($Z$3,ROW()-StartRow-1-$AA400*PanelHeight+$AA400*WellsInPlate+(COLUMN()-9)*8,0,1,1)</f>
        <v xml:space="preserve"> </v>
      </c>
      <c r="P399" s="57" t="str">
        <f ca="1">OFFSET($Z$3,ROW()-StartRow-1-$AA400*PanelHeight+$AA400*WellsInPlate+(COLUMN()-9)*8,0,1,1)</f>
        <v xml:space="preserve"> </v>
      </c>
      <c r="Q399" s="57" t="str">
        <f ca="1">OFFSET($Z$3,ROW()-StartRow-1-$AA400*PanelHeight+$AA400*WellsInPlate+(COLUMN()-9)*8,0,1,1)</f>
        <v xml:space="preserve"> </v>
      </c>
      <c r="R399" s="57" t="str">
        <f ca="1">OFFSET($Z$3,ROW()-StartRow-1-$AA400*PanelHeight+$AA400*WellsInPlate+(COLUMN()-9)*8,0,1,1)</f>
        <v xml:space="preserve"> </v>
      </c>
      <c r="S399" s="57" t="str">
        <f ca="1">OFFSET($Z$3,ROW()-StartRow-1-$AA400*PanelHeight+$AA400*WellsInPlate+(COLUMN()-9)*8,0,1,1)</f>
        <v xml:space="preserve"> </v>
      </c>
      <c r="T399" s="57" t="str">
        <f t="shared" ca="1" si="68"/>
        <v>leave empty</v>
      </c>
      <c r="Z399" s="108" t="str">
        <f>IF(LEN(INDEX($1:$1048576,ROW(),4))&gt;0,INDEX($1:$1048576,ROW(),4)," ")</f>
        <v xml:space="preserve"> </v>
      </c>
      <c r="AA399" s="108">
        <f t="shared" si="66"/>
        <v>30</v>
      </c>
      <c r="AB399" s="108">
        <f ca="1">COUNTBLANK(OFFSET(INDEX($2:$1048576,2,4),AA399*WellsInPlate,0,WellsInPlate,1))</f>
        <v>86</v>
      </c>
      <c r="AC399" s="108">
        <f t="shared" ca="1" si="67"/>
        <v>0</v>
      </c>
      <c r="AE399" s="108" t="b">
        <f>IF(COUNTBLANK(D399)=0,A399)</f>
        <v>0</v>
      </c>
    </row>
    <row r="400" spans="1:31" ht="12.75" x14ac:dyDescent="0.2">
      <c r="A400" s="94" t="str">
        <f>IF(D400="","",CONCATENATE('Address and samples info'!$B$8," #",'Samples 96'!C400))</f>
        <v/>
      </c>
      <c r="B400" s="95" t="s">
        <v>64</v>
      </c>
      <c r="C400" s="150">
        <v>5</v>
      </c>
      <c r="D400" s="5"/>
      <c r="E400" s="98">
        <v>0.01</v>
      </c>
      <c r="F400" s="53"/>
      <c r="G400" s="59"/>
      <c r="H400" s="104" t="str">
        <f ca="1">IF(AC401=1,"F","")</f>
        <v/>
      </c>
      <c r="I400" s="57" t="str">
        <f ca="1">OFFSET($Z$3,ROW()-StartRow-1-$AA401*PanelHeight+$AA401*WellsInPlate+(COLUMN()-9)*8,0,1,1)</f>
        <v xml:space="preserve"> </v>
      </c>
      <c r="J400" s="57" t="str">
        <f ca="1">OFFSET($Z$3,ROW()-StartRow-1-$AA401*PanelHeight+$AA401*WellsInPlate+(COLUMN()-9)*8,0,1,1)</f>
        <v xml:space="preserve"> </v>
      </c>
      <c r="K400" s="57" t="str">
        <f ca="1">OFFSET($Z$3,ROW()-StartRow-1-$AA401*PanelHeight+$AA401*WellsInPlate+(COLUMN()-9)*8,0,1,1)</f>
        <v xml:space="preserve"> </v>
      </c>
      <c r="L400" s="57" t="str">
        <f ca="1">OFFSET($Z$3,ROW()-StartRow-1-$AA401*PanelHeight+$AA401*WellsInPlate+(COLUMN()-9)*8,0,1,1)</f>
        <v xml:space="preserve"> </v>
      </c>
      <c r="M400" s="57" t="str">
        <f ca="1">OFFSET($Z$3,ROW()-StartRow-1-$AA401*PanelHeight+$AA401*WellsInPlate+(COLUMN()-9)*8,0,1,1)</f>
        <v xml:space="preserve"> </v>
      </c>
      <c r="N400" s="57" t="str">
        <f ca="1">OFFSET($Z$3,ROW()-StartRow-1-$AA401*PanelHeight+$AA401*WellsInPlate+(COLUMN()-9)*8,0,1,1)</f>
        <v xml:space="preserve"> </v>
      </c>
      <c r="O400" s="57" t="str">
        <f ca="1">OFFSET($Z$3,ROW()-StartRow-1-$AA401*PanelHeight+$AA401*WellsInPlate+(COLUMN()-9)*8,0,1,1)</f>
        <v xml:space="preserve"> </v>
      </c>
      <c r="P400" s="57" t="str">
        <f ca="1">OFFSET($Z$3,ROW()-StartRow-1-$AA401*PanelHeight+$AA401*WellsInPlate+(COLUMN()-9)*8,0,1,1)</f>
        <v xml:space="preserve"> </v>
      </c>
      <c r="Q400" s="57" t="str">
        <f ca="1">OFFSET($Z$3,ROW()-StartRow-1-$AA401*PanelHeight+$AA401*WellsInPlate+(COLUMN()-9)*8,0,1,1)</f>
        <v xml:space="preserve"> </v>
      </c>
      <c r="R400" s="57" t="str">
        <f ca="1">OFFSET($Z$3,ROW()-StartRow-1-$AA401*PanelHeight+$AA401*WellsInPlate+(COLUMN()-9)*8,0,1,1)</f>
        <v xml:space="preserve"> </v>
      </c>
      <c r="S400" s="57" t="str">
        <f ca="1">OFFSET($Z$3,ROW()-StartRow-1-$AA401*PanelHeight+$AA401*WellsInPlate+(COLUMN()-9)*8,0,1,1)</f>
        <v xml:space="preserve"> </v>
      </c>
      <c r="T400" s="57" t="str">
        <f t="shared" ca="1" si="68"/>
        <v>leave empty</v>
      </c>
      <c r="Z400" s="108" t="str">
        <f>IF(LEN(INDEX($1:$1048576,ROW(),4))&gt;0,INDEX($1:$1048576,ROW(),4)," ")</f>
        <v xml:space="preserve"> </v>
      </c>
      <c r="AA400" s="108">
        <f t="shared" si="66"/>
        <v>30</v>
      </c>
      <c r="AB400" s="108">
        <f ca="1">COUNTBLANK(OFFSET(INDEX($2:$1048576,2,4),AA400*WellsInPlate,0,WellsInPlate,1))</f>
        <v>86</v>
      </c>
      <c r="AC400" s="108">
        <f t="shared" ca="1" si="67"/>
        <v>0</v>
      </c>
      <c r="AE400" s="108" t="b">
        <f>IF(COUNTBLANK(D400)=0,A400)</f>
        <v>0</v>
      </c>
    </row>
    <row r="401" spans="1:31" ht="12.75" x14ac:dyDescent="0.2">
      <c r="A401" s="94" t="str">
        <f>IF(D401="","",CONCATENATE('Address and samples info'!$B$8," #",'Samples 96'!C401))</f>
        <v/>
      </c>
      <c r="B401" s="95" t="s">
        <v>75</v>
      </c>
      <c r="C401" s="150">
        <v>5</v>
      </c>
      <c r="D401" s="5"/>
      <c r="E401" s="98">
        <v>0.01</v>
      </c>
      <c r="F401" s="53"/>
      <c r="G401" s="59"/>
      <c r="H401" s="104" t="str">
        <f ca="1">IF(AC402=1,"G","")</f>
        <v/>
      </c>
      <c r="I401" s="57" t="str">
        <f ca="1">OFFSET($Z$3,ROW()-StartRow-1-$AA402*PanelHeight+$AA402*WellsInPlate+(COLUMN()-9)*8,0,1,1)</f>
        <v xml:space="preserve"> </v>
      </c>
      <c r="J401" s="57" t="str">
        <f ca="1">OFFSET($Z$3,ROW()-StartRow-1-$AA402*PanelHeight+$AA402*WellsInPlate+(COLUMN()-9)*8,0,1,1)</f>
        <v xml:space="preserve"> </v>
      </c>
      <c r="K401" s="57" t="str">
        <f ca="1">OFFSET($Z$3,ROW()-StartRow-1-$AA402*PanelHeight+$AA402*WellsInPlate+(COLUMN()-9)*8,0,1,1)</f>
        <v xml:space="preserve"> </v>
      </c>
      <c r="L401" s="57" t="str">
        <f ca="1">OFFSET($Z$3,ROW()-StartRow-1-$AA402*PanelHeight+$AA402*WellsInPlate+(COLUMN()-9)*8,0,1,1)</f>
        <v xml:space="preserve"> </v>
      </c>
      <c r="M401" s="57" t="str">
        <f ca="1">OFFSET($Z$3,ROW()-StartRow-1-$AA402*PanelHeight+$AA402*WellsInPlate+(COLUMN()-9)*8,0,1,1)</f>
        <v xml:space="preserve"> </v>
      </c>
      <c r="N401" s="57" t="str">
        <f ca="1">OFFSET($Z$3,ROW()-StartRow-1-$AA402*PanelHeight+$AA402*WellsInPlate+(COLUMN()-9)*8,0,1,1)</f>
        <v xml:space="preserve"> </v>
      </c>
      <c r="O401" s="57" t="str">
        <f ca="1">OFFSET($Z$3,ROW()-StartRow-1-$AA402*PanelHeight+$AA402*WellsInPlate+(COLUMN()-9)*8,0,1,1)</f>
        <v xml:space="preserve"> </v>
      </c>
      <c r="P401" s="57" t="str">
        <f ca="1">OFFSET($Z$3,ROW()-StartRow-1-$AA402*PanelHeight+$AA402*WellsInPlate+(COLUMN()-9)*8,0,1,1)</f>
        <v xml:space="preserve"> </v>
      </c>
      <c r="Q401" s="57" t="str">
        <f ca="1">OFFSET($Z$3,ROW()-StartRow-1-$AA402*PanelHeight+$AA402*WellsInPlate+(COLUMN()-9)*8,0,1,1)</f>
        <v xml:space="preserve"> </v>
      </c>
      <c r="R401" s="57" t="str">
        <f ca="1">OFFSET($Z$3,ROW()-StartRow-1-$AA402*PanelHeight+$AA402*WellsInPlate+(COLUMN()-9)*8,0,1,1)</f>
        <v xml:space="preserve"> </v>
      </c>
      <c r="S401" s="57" t="str">
        <f ca="1">IF(S400="","","leave empty")</f>
        <v>leave empty</v>
      </c>
      <c r="T401" s="57" t="str">
        <f t="shared" ca="1" si="68"/>
        <v>leave empty</v>
      </c>
      <c r="Z401" s="108" t="str">
        <f>IF(LEN(INDEX($1:$1048576,ROW(),4))&gt;0,INDEX($1:$1048576,ROW(),4)," ")</f>
        <v xml:space="preserve"> </v>
      </c>
      <c r="AA401" s="108">
        <f t="shared" si="66"/>
        <v>30</v>
      </c>
      <c r="AB401" s="108">
        <f ca="1">COUNTBLANK(OFFSET(INDEX($2:$1048576,2,4),AA401*WellsInPlate,0,WellsInPlate,1))</f>
        <v>86</v>
      </c>
      <c r="AC401" s="108">
        <f t="shared" ca="1" si="67"/>
        <v>0</v>
      </c>
      <c r="AE401" s="108" t="b">
        <f>IF(COUNTBLANK(D401)=0,A401)</f>
        <v>0</v>
      </c>
    </row>
    <row r="402" spans="1:31" ht="12.75" x14ac:dyDescent="0.2">
      <c r="A402" s="94" t="str">
        <f>IF(D402="","",CONCATENATE('Address and samples info'!$B$8," #",'Samples 96'!C402))</f>
        <v/>
      </c>
      <c r="B402" s="95" t="s">
        <v>85</v>
      </c>
      <c r="C402" s="150">
        <v>5</v>
      </c>
      <c r="D402" s="5"/>
      <c r="E402" s="98">
        <v>0.01</v>
      </c>
      <c r="F402" s="53"/>
      <c r="G402" s="59"/>
      <c r="H402" s="104" t="str">
        <f ca="1">IF(AC403=1,"H","")</f>
        <v/>
      </c>
      <c r="I402" s="57" t="str">
        <f ca="1">OFFSET($Z$3,ROW()-StartRow-1-$AA403*PanelHeight+$AA403*WellsInPlate+(COLUMN()-9)*8,0,1,1)</f>
        <v xml:space="preserve"> </v>
      </c>
      <c r="J402" s="57" t="str">
        <f ca="1">OFFSET($Z$3,ROW()-StartRow-1-$AA403*PanelHeight+$AA403*WellsInPlate+(COLUMN()-9)*8,0,1,1)</f>
        <v xml:space="preserve"> </v>
      </c>
      <c r="K402" s="57" t="str">
        <f ca="1">OFFSET($Z$3,ROW()-StartRow-1-$AA403*PanelHeight+$AA403*WellsInPlate+(COLUMN()-9)*8,0,1,1)</f>
        <v xml:space="preserve"> </v>
      </c>
      <c r="L402" s="57" t="str">
        <f ca="1">OFFSET($Z$3,ROW()-StartRow-1-$AA403*PanelHeight+$AA403*WellsInPlate+(COLUMN()-9)*8,0,1,1)</f>
        <v xml:space="preserve"> </v>
      </c>
      <c r="M402" s="57" t="str">
        <f ca="1">OFFSET($Z$3,ROW()-StartRow-1-$AA403*PanelHeight+$AA403*WellsInPlate+(COLUMN()-9)*8,0,1,1)</f>
        <v xml:space="preserve"> </v>
      </c>
      <c r="N402" s="57" t="str">
        <f ca="1">OFFSET($Z$3,ROW()-StartRow-1-$AA403*PanelHeight+$AA403*WellsInPlate+(COLUMN()-9)*8,0,1,1)</f>
        <v xml:space="preserve"> </v>
      </c>
      <c r="O402" s="57" t="str">
        <f ca="1">OFFSET($Z$3,ROW()-StartRow-1-$AA403*PanelHeight+$AA403*WellsInPlate+(COLUMN()-9)*8,0,1,1)</f>
        <v xml:space="preserve"> </v>
      </c>
      <c r="P402" s="57" t="str">
        <f ca="1">OFFSET($Z$3,ROW()-StartRow-1-$AA403*PanelHeight+$AA403*WellsInPlate+(COLUMN()-9)*8,0,1,1)</f>
        <v xml:space="preserve"> </v>
      </c>
      <c r="Q402" s="57" t="str">
        <f ca="1">OFFSET($Z$3,ROW()-StartRow-1-$AA403*PanelHeight+$AA403*WellsInPlate+(COLUMN()-9)*8,0,1,1)</f>
        <v xml:space="preserve"> </v>
      </c>
      <c r="R402" s="57" t="str">
        <f ca="1">OFFSET($Z$3,ROW()-StartRow-1-$AA403*PanelHeight+$AA403*WellsInPlate+(COLUMN()-9)*8,0,1,1)</f>
        <v xml:space="preserve"> </v>
      </c>
      <c r="S402" s="57" t="str">
        <f ca="1">IF(S401="","","leave empty")</f>
        <v>leave empty</v>
      </c>
      <c r="T402" s="57" t="str">
        <f t="shared" ca="1" si="68"/>
        <v>leave empty</v>
      </c>
      <c r="Z402" s="108" t="str">
        <f>IF(LEN(INDEX($1:$1048576,ROW(),4))&gt;0,INDEX($1:$1048576,ROW(),4)," ")</f>
        <v xml:space="preserve"> </v>
      </c>
      <c r="AA402" s="108">
        <f t="shared" si="66"/>
        <v>30</v>
      </c>
      <c r="AB402" s="108">
        <f ca="1">COUNTBLANK(OFFSET(INDEX($2:$1048576,2,4),AA402*WellsInPlate,0,WellsInPlate,1))</f>
        <v>86</v>
      </c>
      <c r="AC402" s="108">
        <f t="shared" ca="1" si="67"/>
        <v>0</v>
      </c>
      <c r="AE402" s="108" t="b">
        <f>IF(COUNTBLANK(D402)=0,A402)</f>
        <v>0</v>
      </c>
    </row>
    <row r="403" spans="1:31" ht="12.75" x14ac:dyDescent="0.2">
      <c r="A403" s="94" t="str">
        <f>IF(D403="","",CONCATENATE('Address and samples info'!$B$8," #",'Samples 96'!C403))</f>
        <v/>
      </c>
      <c r="B403" s="95" t="s">
        <v>10</v>
      </c>
      <c r="C403" s="150">
        <v>5</v>
      </c>
      <c r="D403" s="5"/>
      <c r="E403" s="98">
        <v>0.01</v>
      </c>
      <c r="F403" s="53"/>
      <c r="G403" s="59"/>
      <c r="Z403" s="108" t="str">
        <f>IF(LEN(INDEX($1:$1048576,ROW(),4))&gt;0,INDEX($1:$1048576,ROW(),4)," ")</f>
        <v xml:space="preserve"> </v>
      </c>
      <c r="AA403" s="108">
        <f t="shared" si="66"/>
        <v>30</v>
      </c>
      <c r="AB403" s="108">
        <f ca="1">COUNTBLANK(OFFSET(INDEX($2:$1048576,2,4),AA403*WellsInPlate,0,WellsInPlate,1))</f>
        <v>86</v>
      </c>
      <c r="AC403" s="108">
        <f t="shared" ca="1" si="67"/>
        <v>0</v>
      </c>
      <c r="AE403" s="108" t="b">
        <f>IF(COUNTBLANK(D403)=0,A403)</f>
        <v>0</v>
      </c>
    </row>
    <row r="404" spans="1:31" ht="12.75" x14ac:dyDescent="0.2">
      <c r="A404" s="94" t="str">
        <f>IF(D404="","",CONCATENATE('Address and samples info'!$B$8," #",'Samples 96'!C404))</f>
        <v/>
      </c>
      <c r="B404" s="95" t="s">
        <v>21</v>
      </c>
      <c r="C404" s="150">
        <v>5</v>
      </c>
      <c r="D404" s="5"/>
      <c r="E404" s="98">
        <v>0.01</v>
      </c>
      <c r="F404" s="53"/>
      <c r="G404" s="59"/>
      <c r="Z404" s="108" t="str">
        <f>IF(LEN(INDEX($1:$1048576,ROW(),4))&gt;0,INDEX($1:$1048576,ROW(),4)," ")</f>
        <v xml:space="preserve"> </v>
      </c>
      <c r="AA404" s="108">
        <f t="shared" si="66"/>
        <v>30</v>
      </c>
      <c r="AB404" s="108">
        <f ca="1">COUNTBLANK(OFFSET(INDEX($2:$1048576,2,4),AA404*WellsInPlate,0,WellsInPlate,1))</f>
        <v>86</v>
      </c>
      <c r="AC404" s="108">
        <f t="shared" ca="1" si="67"/>
        <v>0</v>
      </c>
      <c r="AE404" s="108" t="b">
        <f>IF(COUNTBLANK(D404)=0,A404)</f>
        <v>0</v>
      </c>
    </row>
    <row r="405" spans="1:31" ht="12.75" x14ac:dyDescent="0.2">
      <c r="A405" s="94" t="str">
        <f>IF(D405="","",CONCATENATE('Address and samples info'!$B$8," #",'Samples 96'!C405))</f>
        <v/>
      </c>
      <c r="B405" s="95" t="s">
        <v>32</v>
      </c>
      <c r="C405" s="150">
        <v>5</v>
      </c>
      <c r="D405" s="5"/>
      <c r="E405" s="98">
        <v>0.01</v>
      </c>
      <c r="F405" s="53"/>
      <c r="G405" s="59"/>
      <c r="Z405" s="108" t="str">
        <f>IF(LEN(INDEX($1:$1048576,ROW(),4))&gt;0,INDEX($1:$1048576,ROW(),4)," ")</f>
        <v xml:space="preserve"> </v>
      </c>
      <c r="AA405" s="108">
        <f t="shared" si="66"/>
        <v>30</v>
      </c>
      <c r="AB405" s="108">
        <f ca="1">COUNTBLANK(OFFSET(INDEX($2:$1048576,2,4),AA405*WellsInPlate,0,WellsInPlate,1))</f>
        <v>86</v>
      </c>
      <c r="AC405" s="108">
        <f t="shared" ca="1" si="67"/>
        <v>0</v>
      </c>
      <c r="AE405" s="108" t="b">
        <f>IF(COUNTBLANK(D405)=0,A405)</f>
        <v>0</v>
      </c>
    </row>
    <row r="406" spans="1:31" ht="12.75" x14ac:dyDescent="0.2">
      <c r="A406" s="94" t="str">
        <f>IF(D406="","",CONCATENATE('Address and samples info'!$B$8," #",'Samples 96'!C406))</f>
        <v/>
      </c>
      <c r="B406" s="95" t="s">
        <v>43</v>
      </c>
      <c r="C406" s="150">
        <v>5</v>
      </c>
      <c r="D406" s="5"/>
      <c r="E406" s="98">
        <v>0.01</v>
      </c>
      <c r="F406" s="53"/>
      <c r="G406" s="59"/>
      <c r="I406" s="55" t="str">
        <f ca="1">IF(AC408=1,"Plate "&amp;TEXT(AA408+1,"0"),"")</f>
        <v/>
      </c>
      <c r="Z406" s="108" t="str">
        <f>IF(LEN(INDEX($1:$1048576,ROW(),4))&gt;0,INDEX($1:$1048576,ROW(),4)," ")</f>
        <v xml:space="preserve"> </v>
      </c>
      <c r="AA406" s="108">
        <f t="shared" si="66"/>
        <v>30</v>
      </c>
      <c r="AB406" s="108">
        <f ca="1">COUNTBLANK(OFFSET(INDEX($2:$1048576,2,4),AA406*WellsInPlate,0,WellsInPlate,1))</f>
        <v>86</v>
      </c>
      <c r="AC406" s="108">
        <f t="shared" ca="1" si="67"/>
        <v>0</v>
      </c>
      <c r="AE406" s="108" t="b">
        <f>IF(COUNTBLANK(D406)=0,A406)</f>
        <v>0</v>
      </c>
    </row>
    <row r="407" spans="1:31" ht="12.75" x14ac:dyDescent="0.2">
      <c r="A407" s="94" t="str">
        <f>IF(D407="","",CONCATENATE('Address and samples info'!$B$8," #",'Samples 96'!C407))</f>
        <v/>
      </c>
      <c r="B407" s="95" t="s">
        <v>54</v>
      </c>
      <c r="C407" s="150">
        <v>5</v>
      </c>
      <c r="D407" s="5"/>
      <c r="E407" s="98">
        <v>0.01</v>
      </c>
      <c r="F407" s="53"/>
      <c r="G407" s="59"/>
      <c r="H407" s="106"/>
      <c r="I407" s="56" t="str">
        <f ca="1">IF($AC408=1,"1","")</f>
        <v/>
      </c>
      <c r="J407" s="56" t="str">
        <f ca="1">IF($AC408=1,"2","")</f>
        <v/>
      </c>
      <c r="K407" s="56" t="str">
        <f ca="1">IF($AC408=1,"3","")</f>
        <v/>
      </c>
      <c r="L407" s="56" t="str">
        <f ca="1">IF($AC408=1,"4","")</f>
        <v/>
      </c>
      <c r="M407" s="56" t="str">
        <f ca="1">IF($AC408=1,"5","")</f>
        <v/>
      </c>
      <c r="N407" s="56" t="str">
        <f ca="1">IF($AC408=1,"6","")</f>
        <v/>
      </c>
      <c r="O407" s="56" t="str">
        <f ca="1">IF($AC408=1,"7","")</f>
        <v/>
      </c>
      <c r="P407" s="56" t="str">
        <f ca="1">IF($AC408=1,"8","")</f>
        <v/>
      </c>
      <c r="Q407" s="56" t="str">
        <f ca="1">IF($AC408=1,"9","")</f>
        <v/>
      </c>
      <c r="R407" s="56" t="str">
        <f ca="1">IF($AC408=1,"10","")</f>
        <v/>
      </c>
      <c r="S407" s="56" t="str">
        <f ca="1">IF($AC408=1,"11","")</f>
        <v/>
      </c>
      <c r="T407" s="56" t="str">
        <f ca="1">IF($AC408=1,"12","")</f>
        <v/>
      </c>
      <c r="Z407" s="108" t="str">
        <f>IF(LEN(INDEX($1:$1048576,ROW(),4))&gt;0,INDEX($1:$1048576,ROW(),4)," ")</f>
        <v xml:space="preserve"> </v>
      </c>
      <c r="AA407" s="108">
        <f t="shared" si="66"/>
        <v>31</v>
      </c>
      <c r="AB407" s="108">
        <f ca="1">COUNTBLANK(OFFSET(INDEX($2:$1048576,2,4),AA407*WellsInPlate,0,WellsInPlate,1))</f>
        <v>86</v>
      </c>
      <c r="AC407" s="108">
        <f t="shared" ca="1" si="67"/>
        <v>0</v>
      </c>
      <c r="AE407" s="108" t="b">
        <f>IF(COUNTBLANK(D407)=0,A407)</f>
        <v>0</v>
      </c>
    </row>
    <row r="408" spans="1:31" ht="12.75" x14ac:dyDescent="0.2">
      <c r="A408" s="94" t="str">
        <f>IF(D408="","",CONCATENATE('Address and samples info'!$B$8," #",'Samples 96'!C408))</f>
        <v/>
      </c>
      <c r="B408" s="95" t="s">
        <v>65</v>
      </c>
      <c r="C408" s="150">
        <v>5</v>
      </c>
      <c r="D408" s="5"/>
      <c r="E408" s="98">
        <v>0.01</v>
      </c>
      <c r="F408" s="53"/>
      <c r="G408" s="59"/>
      <c r="H408" s="104" t="str">
        <f ca="1">IF(AC409=1,"A","")</f>
        <v/>
      </c>
      <c r="I408" s="57" t="str">
        <f ca="1">OFFSET($Z$3,ROW()-StartRow-1-$AA409*PanelHeight+$AA409*WellsInPlate+(COLUMN()-9)*8,0,1,1)</f>
        <v xml:space="preserve"> </v>
      </c>
      <c r="J408" s="57" t="str">
        <f ca="1">OFFSET($Z$3,ROW()-StartRow-1-$AA409*PanelHeight+$AA409*WellsInPlate+(COLUMN()-9)*8,0,1,1)</f>
        <v xml:space="preserve"> </v>
      </c>
      <c r="K408" s="57" t="str">
        <f ca="1">OFFSET($Z$3,ROW()-StartRow-1-$AA409*PanelHeight+$AA409*WellsInPlate+(COLUMN()-9)*8,0,1,1)</f>
        <v xml:space="preserve"> </v>
      </c>
      <c r="L408" s="57" t="str">
        <f ca="1">OFFSET($Z$3,ROW()-StartRow-1-$AA409*PanelHeight+$AA409*WellsInPlate+(COLUMN()-9)*8,0,1,1)</f>
        <v xml:space="preserve"> </v>
      </c>
      <c r="M408" s="57" t="str">
        <f ca="1">OFFSET($Z$3,ROW()-StartRow-1-$AA409*PanelHeight+$AA409*WellsInPlate+(COLUMN()-9)*8,0,1,1)</f>
        <v xml:space="preserve"> </v>
      </c>
      <c r="N408" s="57" t="str">
        <f ca="1">OFFSET($Z$3,ROW()-StartRow-1-$AA409*PanelHeight+$AA409*WellsInPlate+(COLUMN()-9)*8,0,1,1)</f>
        <v xml:space="preserve"> </v>
      </c>
      <c r="O408" s="57" t="str">
        <f ca="1">OFFSET($Z$3,ROW()-StartRow-1-$AA409*PanelHeight+$AA409*WellsInPlate+(COLUMN()-9)*8,0,1,1)</f>
        <v xml:space="preserve"> </v>
      </c>
      <c r="P408" s="57" t="str">
        <f ca="1">OFFSET($Z$3,ROW()-StartRow-1-$AA409*PanelHeight+$AA409*WellsInPlate+(COLUMN()-9)*8,0,1,1)</f>
        <v xml:space="preserve"> </v>
      </c>
      <c r="Q408" s="57" t="str">
        <f ca="1">OFFSET($Z$3,ROW()-StartRow-1-$AA409*PanelHeight+$AA409*WellsInPlate+(COLUMN()-9)*8,0,1,1)</f>
        <v xml:space="preserve"> </v>
      </c>
      <c r="R408" s="57" t="str">
        <f ca="1">OFFSET($Z$3,ROW()-StartRow-1-$AA409*PanelHeight+$AA409*WellsInPlate+(COLUMN()-9)*8,0,1,1)</f>
        <v xml:space="preserve"> </v>
      </c>
      <c r="S408" s="57" t="str">
        <f ca="1">OFFSET($Z$3,ROW()-StartRow-1-$AA409*PanelHeight+$AA409*WellsInPlate+(COLUMN()-9)*8,0,1,1)</f>
        <v xml:space="preserve"> </v>
      </c>
      <c r="T408" s="58" t="str">
        <f ca="1">IF(COUNTIF(I408:S415," ")&lt;88,"leave empty","")</f>
        <v>leave empty</v>
      </c>
      <c r="Z408" s="108" t="str">
        <f>IF(LEN(INDEX($1:$1048576,ROW(),4))&gt;0,INDEX($1:$1048576,ROW(),4)," ")</f>
        <v xml:space="preserve"> </v>
      </c>
      <c r="AA408" s="108">
        <f t="shared" si="66"/>
        <v>31</v>
      </c>
      <c r="AB408" s="108">
        <f ca="1">COUNTBLANK(OFFSET(INDEX($2:$1048576,2,4),AA408*WellsInPlate,0,WellsInPlate,1))</f>
        <v>86</v>
      </c>
      <c r="AC408" s="108">
        <f t="shared" ca="1" si="67"/>
        <v>0</v>
      </c>
      <c r="AE408" s="108" t="b">
        <f>IF(COUNTBLANK(D408)=0,A408)</f>
        <v>0</v>
      </c>
    </row>
    <row r="409" spans="1:31" ht="12.75" x14ac:dyDescent="0.2">
      <c r="A409" s="94" t="str">
        <f>IF(D409="","",CONCATENATE('Address and samples info'!$B$8," #",'Samples 96'!C409))</f>
        <v/>
      </c>
      <c r="B409" s="95" t="s">
        <v>76</v>
      </c>
      <c r="C409" s="150">
        <v>5</v>
      </c>
      <c r="D409" s="5"/>
      <c r="E409" s="98">
        <v>0.01</v>
      </c>
      <c r="F409" s="53"/>
      <c r="G409" s="59"/>
      <c r="H409" s="104" t="str">
        <f ca="1">IF(AC410=1,"B","")</f>
        <v/>
      </c>
      <c r="I409" s="57" t="str">
        <f ca="1">OFFSET($Z$3,ROW()-StartRow-1-$AA410*PanelHeight+$AA410*WellsInPlate+(COLUMN()-9)*8,0,1,1)</f>
        <v xml:space="preserve"> </v>
      </c>
      <c r="J409" s="57" t="str">
        <f ca="1">OFFSET($Z$3,ROW()-StartRow-1-$AA410*PanelHeight+$AA410*WellsInPlate+(COLUMN()-9)*8,0,1,1)</f>
        <v xml:space="preserve"> </v>
      </c>
      <c r="K409" s="57" t="str">
        <f ca="1">OFFSET($Z$3,ROW()-StartRow-1-$AA410*PanelHeight+$AA410*WellsInPlate+(COLUMN()-9)*8,0,1,1)</f>
        <v xml:space="preserve"> </v>
      </c>
      <c r="L409" s="57" t="str">
        <f ca="1">OFFSET($Z$3,ROW()-StartRow-1-$AA410*PanelHeight+$AA410*WellsInPlate+(COLUMN()-9)*8,0,1,1)</f>
        <v xml:space="preserve"> </v>
      </c>
      <c r="M409" s="57" t="str">
        <f ca="1">OFFSET($Z$3,ROW()-StartRow-1-$AA410*PanelHeight+$AA410*WellsInPlate+(COLUMN()-9)*8,0,1,1)</f>
        <v xml:space="preserve"> </v>
      </c>
      <c r="N409" s="57" t="str">
        <f ca="1">OFFSET($Z$3,ROW()-StartRow-1-$AA410*PanelHeight+$AA410*WellsInPlate+(COLUMN()-9)*8,0,1,1)</f>
        <v xml:space="preserve"> </v>
      </c>
      <c r="O409" s="57" t="str">
        <f ca="1">OFFSET($Z$3,ROW()-StartRow-1-$AA410*PanelHeight+$AA410*WellsInPlate+(COLUMN()-9)*8,0,1,1)</f>
        <v xml:space="preserve"> </v>
      </c>
      <c r="P409" s="57" t="str">
        <f ca="1">OFFSET($Z$3,ROW()-StartRow-1-$AA410*PanelHeight+$AA410*WellsInPlate+(COLUMN()-9)*8,0,1,1)</f>
        <v xml:space="preserve"> </v>
      </c>
      <c r="Q409" s="57" t="str">
        <f ca="1">OFFSET($Z$3,ROW()-StartRow-1-$AA410*PanelHeight+$AA410*WellsInPlate+(COLUMN()-9)*8,0,1,1)</f>
        <v xml:space="preserve"> </v>
      </c>
      <c r="R409" s="57" t="str">
        <f ca="1">OFFSET($Z$3,ROW()-StartRow-1-$AA410*PanelHeight+$AA410*WellsInPlate+(COLUMN()-9)*8,0,1,1)</f>
        <v xml:space="preserve"> </v>
      </c>
      <c r="S409" s="57" t="str">
        <f ca="1">OFFSET($Z$3,ROW()-StartRow-1-$AA410*PanelHeight+$AA410*WellsInPlate+(COLUMN()-9)*8,0,1,1)</f>
        <v xml:space="preserve"> </v>
      </c>
      <c r="T409" s="57" t="str">
        <f ca="1">IF(T408="","","leave empty")</f>
        <v>leave empty</v>
      </c>
      <c r="Z409" s="108" t="str">
        <f>IF(LEN(INDEX($1:$1048576,ROW(),4))&gt;0,INDEX($1:$1048576,ROW(),4)," ")</f>
        <v xml:space="preserve"> </v>
      </c>
      <c r="AA409" s="108">
        <f t="shared" si="66"/>
        <v>31</v>
      </c>
      <c r="AB409" s="108">
        <f ca="1">COUNTBLANK(OFFSET(INDEX($2:$1048576,2,4),AA409*WellsInPlate,0,WellsInPlate,1))</f>
        <v>86</v>
      </c>
      <c r="AC409" s="108">
        <f t="shared" ca="1" si="67"/>
        <v>0</v>
      </c>
      <c r="AE409" s="108" t="b">
        <f>IF(COUNTBLANK(D409)=0,A409)</f>
        <v>0</v>
      </c>
    </row>
    <row r="410" spans="1:31" ht="12.75" x14ac:dyDescent="0.2">
      <c r="A410" s="94" t="str">
        <f>IF(D410="","",CONCATENATE('Address and samples info'!$B$8," #",'Samples 96'!C410))</f>
        <v/>
      </c>
      <c r="B410" s="95" t="s">
        <v>86</v>
      </c>
      <c r="C410" s="150">
        <v>5</v>
      </c>
      <c r="D410" s="5"/>
      <c r="E410" s="98">
        <v>0.01</v>
      </c>
      <c r="F410" s="53"/>
      <c r="G410" s="59"/>
      <c r="H410" s="104" t="str">
        <f ca="1">IF(AC411=1,"C","")</f>
        <v/>
      </c>
      <c r="I410" s="57" t="str">
        <f ca="1">OFFSET($Z$3,ROW()-StartRow-1-$AA411*PanelHeight+$AA411*WellsInPlate+(COLUMN()-9)*8,0,1,1)</f>
        <v xml:space="preserve"> </v>
      </c>
      <c r="J410" s="57" t="str">
        <f ca="1">OFFSET($Z$3,ROW()-StartRow-1-$AA411*PanelHeight+$AA411*WellsInPlate+(COLUMN()-9)*8,0,1,1)</f>
        <v xml:space="preserve"> </v>
      </c>
      <c r="K410" s="57" t="str">
        <f ca="1">OFFSET($Z$3,ROW()-StartRow-1-$AA411*PanelHeight+$AA411*WellsInPlate+(COLUMN()-9)*8,0,1,1)</f>
        <v xml:space="preserve"> </v>
      </c>
      <c r="L410" s="57" t="str">
        <f ca="1">OFFSET($Z$3,ROW()-StartRow-1-$AA411*PanelHeight+$AA411*WellsInPlate+(COLUMN()-9)*8,0,1,1)</f>
        <v xml:space="preserve"> </v>
      </c>
      <c r="M410" s="57" t="str">
        <f ca="1">OFFSET($Z$3,ROW()-StartRow-1-$AA411*PanelHeight+$AA411*WellsInPlate+(COLUMN()-9)*8,0,1,1)</f>
        <v xml:space="preserve"> </v>
      </c>
      <c r="N410" s="57" t="str">
        <f ca="1">OFFSET($Z$3,ROW()-StartRow-1-$AA411*PanelHeight+$AA411*WellsInPlate+(COLUMN()-9)*8,0,1,1)</f>
        <v xml:space="preserve"> </v>
      </c>
      <c r="O410" s="57" t="str">
        <f ca="1">OFFSET($Z$3,ROW()-StartRow-1-$AA411*PanelHeight+$AA411*WellsInPlate+(COLUMN()-9)*8,0,1,1)</f>
        <v xml:space="preserve"> </v>
      </c>
      <c r="P410" s="57" t="str">
        <f ca="1">OFFSET($Z$3,ROW()-StartRow-1-$AA411*PanelHeight+$AA411*WellsInPlate+(COLUMN()-9)*8,0,1,1)</f>
        <v xml:space="preserve"> </v>
      </c>
      <c r="Q410" s="57" t="str">
        <f ca="1">OFFSET($Z$3,ROW()-StartRow-1-$AA411*PanelHeight+$AA411*WellsInPlate+(COLUMN()-9)*8,0,1,1)</f>
        <v xml:space="preserve"> </v>
      </c>
      <c r="R410" s="57" t="str">
        <f ca="1">OFFSET($Z$3,ROW()-StartRow-1-$AA411*PanelHeight+$AA411*WellsInPlate+(COLUMN()-9)*8,0,1,1)</f>
        <v xml:space="preserve"> </v>
      </c>
      <c r="S410" s="57" t="str">
        <f ca="1">OFFSET($Z$3,ROW()-StartRow-1-$AA411*PanelHeight+$AA411*WellsInPlate+(COLUMN()-9)*8,0,1,1)</f>
        <v xml:space="preserve"> </v>
      </c>
      <c r="T410" s="57" t="str">
        <f t="shared" ref="T410:T415" ca="1" si="69">IF(T409="","","leave empty")</f>
        <v>leave empty</v>
      </c>
      <c r="Z410" s="108" t="str">
        <f>IF(LEN(INDEX($1:$1048576,ROW(),4))&gt;0,INDEX($1:$1048576,ROW(),4)," ")</f>
        <v xml:space="preserve"> </v>
      </c>
      <c r="AA410" s="108">
        <f t="shared" si="66"/>
        <v>31</v>
      </c>
      <c r="AB410" s="108">
        <f ca="1">COUNTBLANK(OFFSET(INDEX($2:$1048576,2,4),AA410*WellsInPlate,0,WellsInPlate,1))</f>
        <v>86</v>
      </c>
      <c r="AC410" s="108">
        <f t="shared" ca="1" si="67"/>
        <v>0</v>
      </c>
      <c r="AE410" s="108" t="b">
        <f>IF(COUNTBLANK(D410)=0,A410)</f>
        <v>0</v>
      </c>
    </row>
    <row r="411" spans="1:31" ht="12.75" x14ac:dyDescent="0.2">
      <c r="A411" s="94" t="str">
        <f>IF(D411="","",CONCATENATE('Address and samples info'!$B$8," #",'Samples 96'!C411))</f>
        <v/>
      </c>
      <c r="B411" s="95" t="s">
        <v>11</v>
      </c>
      <c r="C411" s="150">
        <v>5</v>
      </c>
      <c r="D411" s="5"/>
      <c r="E411" s="98">
        <v>0.01</v>
      </c>
      <c r="F411" s="53"/>
      <c r="G411" s="59"/>
      <c r="H411" s="104" t="str">
        <f ca="1">IF(AC412=1,"D","")</f>
        <v/>
      </c>
      <c r="I411" s="57" t="str">
        <f ca="1">OFFSET($Z$3,ROW()-StartRow-1-$AA412*PanelHeight+$AA412*WellsInPlate+(COLUMN()-9)*8,0,1,1)</f>
        <v xml:space="preserve"> </v>
      </c>
      <c r="J411" s="57" t="str">
        <f ca="1">OFFSET($Z$3,ROW()-StartRow-1-$AA412*PanelHeight+$AA412*WellsInPlate+(COLUMN()-9)*8,0,1,1)</f>
        <v xml:space="preserve"> </v>
      </c>
      <c r="K411" s="57" t="str">
        <f ca="1">OFFSET($Z$3,ROW()-StartRow-1-$AA412*PanelHeight+$AA412*WellsInPlate+(COLUMN()-9)*8,0,1,1)</f>
        <v xml:space="preserve"> </v>
      </c>
      <c r="L411" s="57" t="str">
        <f ca="1">OFFSET($Z$3,ROW()-StartRow-1-$AA412*PanelHeight+$AA412*WellsInPlate+(COLUMN()-9)*8,0,1,1)</f>
        <v xml:space="preserve"> </v>
      </c>
      <c r="M411" s="57" t="str">
        <f ca="1">OFFSET($Z$3,ROW()-StartRow-1-$AA412*PanelHeight+$AA412*WellsInPlate+(COLUMN()-9)*8,0,1,1)</f>
        <v xml:space="preserve"> </v>
      </c>
      <c r="N411" s="57" t="str">
        <f ca="1">OFFSET($Z$3,ROW()-StartRow-1-$AA412*PanelHeight+$AA412*WellsInPlate+(COLUMN()-9)*8,0,1,1)</f>
        <v xml:space="preserve"> </v>
      </c>
      <c r="O411" s="57" t="str">
        <f ca="1">OFFSET($Z$3,ROW()-StartRow-1-$AA412*PanelHeight+$AA412*WellsInPlate+(COLUMN()-9)*8,0,1,1)</f>
        <v xml:space="preserve"> </v>
      </c>
      <c r="P411" s="57" t="str">
        <f ca="1">OFFSET($Z$3,ROW()-StartRow-1-$AA412*PanelHeight+$AA412*WellsInPlate+(COLUMN()-9)*8,0,1,1)</f>
        <v xml:space="preserve"> </v>
      </c>
      <c r="Q411" s="57" t="str">
        <f ca="1">OFFSET($Z$3,ROW()-StartRow-1-$AA412*PanelHeight+$AA412*WellsInPlate+(COLUMN()-9)*8,0,1,1)</f>
        <v xml:space="preserve"> </v>
      </c>
      <c r="R411" s="57" t="str">
        <f ca="1">OFFSET($Z$3,ROW()-StartRow-1-$AA412*PanelHeight+$AA412*WellsInPlate+(COLUMN()-9)*8,0,1,1)</f>
        <v xml:space="preserve"> </v>
      </c>
      <c r="S411" s="57" t="str">
        <f ca="1">OFFSET($Z$3,ROW()-StartRow-1-$AA412*PanelHeight+$AA412*WellsInPlate+(COLUMN()-9)*8,0,1,1)</f>
        <v xml:space="preserve"> </v>
      </c>
      <c r="T411" s="57" t="str">
        <f t="shared" ca="1" si="69"/>
        <v>leave empty</v>
      </c>
      <c r="Z411" s="108" t="str">
        <f>IF(LEN(INDEX($1:$1048576,ROW(),4))&gt;0,INDEX($1:$1048576,ROW(),4)," ")</f>
        <v xml:space="preserve"> </v>
      </c>
      <c r="AA411" s="108">
        <f t="shared" si="66"/>
        <v>31</v>
      </c>
      <c r="AB411" s="108">
        <f ca="1">COUNTBLANK(OFFSET(INDEX($2:$1048576,2,4),AA411*WellsInPlate,0,WellsInPlate,1))</f>
        <v>86</v>
      </c>
      <c r="AC411" s="108">
        <f t="shared" ca="1" si="67"/>
        <v>0</v>
      </c>
      <c r="AE411" s="108" t="b">
        <f>IF(COUNTBLANK(D411)=0,A411)</f>
        <v>0</v>
      </c>
    </row>
    <row r="412" spans="1:31" ht="12.75" x14ac:dyDescent="0.2">
      <c r="A412" s="94" t="str">
        <f>IF(D412="","",CONCATENATE('Address and samples info'!$B$8," #",'Samples 96'!C412))</f>
        <v/>
      </c>
      <c r="B412" s="95" t="s">
        <v>22</v>
      </c>
      <c r="C412" s="150">
        <v>5</v>
      </c>
      <c r="D412" s="5"/>
      <c r="E412" s="98">
        <v>0.01</v>
      </c>
      <c r="F412" s="53"/>
      <c r="G412" s="59"/>
      <c r="H412" s="104" t="str">
        <f ca="1">IF(AC413=1,"E","")</f>
        <v/>
      </c>
      <c r="I412" s="57" t="str">
        <f ca="1">OFFSET($Z$3,ROW()-StartRow-1-$AA413*PanelHeight+$AA413*WellsInPlate+(COLUMN()-9)*8,0,1,1)</f>
        <v xml:space="preserve"> </v>
      </c>
      <c r="J412" s="57" t="str">
        <f ca="1">OFFSET($Z$3,ROW()-StartRow-1-$AA413*PanelHeight+$AA413*WellsInPlate+(COLUMN()-9)*8,0,1,1)</f>
        <v xml:space="preserve"> </v>
      </c>
      <c r="K412" s="57" t="str">
        <f ca="1">OFFSET($Z$3,ROW()-StartRow-1-$AA413*PanelHeight+$AA413*WellsInPlate+(COLUMN()-9)*8,0,1,1)</f>
        <v xml:space="preserve"> </v>
      </c>
      <c r="L412" s="57" t="str">
        <f ca="1">OFFSET($Z$3,ROW()-StartRow-1-$AA413*PanelHeight+$AA413*WellsInPlate+(COLUMN()-9)*8,0,1,1)</f>
        <v xml:space="preserve"> </v>
      </c>
      <c r="M412" s="57" t="str">
        <f ca="1">OFFSET($Z$3,ROW()-StartRow-1-$AA413*PanelHeight+$AA413*WellsInPlate+(COLUMN()-9)*8,0,1,1)</f>
        <v xml:space="preserve"> </v>
      </c>
      <c r="N412" s="57" t="str">
        <f ca="1">OFFSET($Z$3,ROW()-StartRow-1-$AA413*PanelHeight+$AA413*WellsInPlate+(COLUMN()-9)*8,0,1,1)</f>
        <v xml:space="preserve"> </v>
      </c>
      <c r="O412" s="57" t="str">
        <f ca="1">OFFSET($Z$3,ROW()-StartRow-1-$AA413*PanelHeight+$AA413*WellsInPlate+(COLUMN()-9)*8,0,1,1)</f>
        <v xml:space="preserve"> </v>
      </c>
      <c r="P412" s="57" t="str">
        <f ca="1">OFFSET($Z$3,ROW()-StartRow-1-$AA413*PanelHeight+$AA413*WellsInPlate+(COLUMN()-9)*8,0,1,1)</f>
        <v xml:space="preserve"> </v>
      </c>
      <c r="Q412" s="57" t="str">
        <f ca="1">OFFSET($Z$3,ROW()-StartRow-1-$AA413*PanelHeight+$AA413*WellsInPlate+(COLUMN()-9)*8,0,1,1)</f>
        <v xml:space="preserve"> </v>
      </c>
      <c r="R412" s="57" t="str">
        <f ca="1">OFFSET($Z$3,ROW()-StartRow-1-$AA413*PanelHeight+$AA413*WellsInPlate+(COLUMN()-9)*8,0,1,1)</f>
        <v xml:space="preserve"> </v>
      </c>
      <c r="S412" s="57" t="str">
        <f ca="1">OFFSET($Z$3,ROW()-StartRow-1-$AA413*PanelHeight+$AA413*WellsInPlate+(COLUMN()-9)*8,0,1,1)</f>
        <v xml:space="preserve"> </v>
      </c>
      <c r="T412" s="57" t="str">
        <f t="shared" ca="1" si="69"/>
        <v>leave empty</v>
      </c>
      <c r="Z412" s="108" t="str">
        <f>IF(LEN(INDEX($1:$1048576,ROW(),4))&gt;0,INDEX($1:$1048576,ROW(),4)," ")</f>
        <v xml:space="preserve"> </v>
      </c>
      <c r="AA412" s="108">
        <f t="shared" si="66"/>
        <v>31</v>
      </c>
      <c r="AB412" s="108">
        <f ca="1">COUNTBLANK(OFFSET(INDEX($2:$1048576,2,4),AA412*WellsInPlate,0,WellsInPlate,1))</f>
        <v>86</v>
      </c>
      <c r="AC412" s="108">
        <f t="shared" ca="1" si="67"/>
        <v>0</v>
      </c>
      <c r="AE412" s="108" t="b">
        <f>IF(COUNTBLANK(D412)=0,A412)</f>
        <v>0</v>
      </c>
    </row>
    <row r="413" spans="1:31" ht="12.75" x14ac:dyDescent="0.2">
      <c r="A413" s="94" t="str">
        <f>IF(D413="","",CONCATENATE('Address and samples info'!$B$8," #",'Samples 96'!C413))</f>
        <v/>
      </c>
      <c r="B413" s="95" t="s">
        <v>33</v>
      </c>
      <c r="C413" s="150">
        <v>5</v>
      </c>
      <c r="D413" s="5"/>
      <c r="E413" s="98">
        <v>0.01</v>
      </c>
      <c r="F413" s="53"/>
      <c r="G413" s="59"/>
      <c r="H413" s="104" t="str">
        <f ca="1">IF(AC414=1,"F","")</f>
        <v/>
      </c>
      <c r="I413" s="57" t="str">
        <f ca="1">OFFSET($Z$3,ROW()-StartRow-1-$AA414*PanelHeight+$AA414*WellsInPlate+(COLUMN()-9)*8,0,1,1)</f>
        <v xml:space="preserve"> </v>
      </c>
      <c r="J413" s="57" t="str">
        <f ca="1">OFFSET($Z$3,ROW()-StartRow-1-$AA414*PanelHeight+$AA414*WellsInPlate+(COLUMN()-9)*8,0,1,1)</f>
        <v xml:space="preserve"> </v>
      </c>
      <c r="K413" s="57" t="str">
        <f ca="1">OFFSET($Z$3,ROW()-StartRow-1-$AA414*PanelHeight+$AA414*WellsInPlate+(COLUMN()-9)*8,0,1,1)</f>
        <v xml:space="preserve"> </v>
      </c>
      <c r="L413" s="57" t="str">
        <f ca="1">OFFSET($Z$3,ROW()-StartRow-1-$AA414*PanelHeight+$AA414*WellsInPlate+(COLUMN()-9)*8,0,1,1)</f>
        <v xml:space="preserve"> </v>
      </c>
      <c r="M413" s="57" t="str">
        <f ca="1">OFFSET($Z$3,ROW()-StartRow-1-$AA414*PanelHeight+$AA414*WellsInPlate+(COLUMN()-9)*8,0,1,1)</f>
        <v xml:space="preserve"> </v>
      </c>
      <c r="N413" s="57" t="str">
        <f ca="1">OFFSET($Z$3,ROW()-StartRow-1-$AA414*PanelHeight+$AA414*WellsInPlate+(COLUMN()-9)*8,0,1,1)</f>
        <v xml:space="preserve"> </v>
      </c>
      <c r="O413" s="57" t="str">
        <f ca="1">OFFSET($Z$3,ROW()-StartRow-1-$AA414*PanelHeight+$AA414*WellsInPlate+(COLUMN()-9)*8,0,1,1)</f>
        <v xml:space="preserve"> </v>
      </c>
      <c r="P413" s="57" t="str">
        <f ca="1">OFFSET($Z$3,ROW()-StartRow-1-$AA414*PanelHeight+$AA414*WellsInPlate+(COLUMN()-9)*8,0,1,1)</f>
        <v xml:space="preserve"> </v>
      </c>
      <c r="Q413" s="57" t="str">
        <f ca="1">OFFSET($Z$3,ROW()-StartRow-1-$AA414*PanelHeight+$AA414*WellsInPlate+(COLUMN()-9)*8,0,1,1)</f>
        <v xml:space="preserve"> </v>
      </c>
      <c r="R413" s="57" t="str">
        <f ca="1">OFFSET($Z$3,ROW()-StartRow-1-$AA414*PanelHeight+$AA414*WellsInPlate+(COLUMN()-9)*8,0,1,1)</f>
        <v xml:space="preserve"> </v>
      </c>
      <c r="S413" s="57" t="str">
        <f ca="1">OFFSET($Z$3,ROW()-StartRow-1-$AA414*PanelHeight+$AA414*WellsInPlate+(COLUMN()-9)*8,0,1,1)</f>
        <v xml:space="preserve"> </v>
      </c>
      <c r="T413" s="57" t="str">
        <f t="shared" ca="1" si="69"/>
        <v>leave empty</v>
      </c>
      <c r="Z413" s="108" t="str">
        <f>IF(LEN(INDEX($1:$1048576,ROW(),4))&gt;0,INDEX($1:$1048576,ROW(),4)," ")</f>
        <v xml:space="preserve"> </v>
      </c>
      <c r="AA413" s="108">
        <f t="shared" si="66"/>
        <v>31</v>
      </c>
      <c r="AB413" s="108">
        <f ca="1">COUNTBLANK(OFFSET(INDEX($2:$1048576,2,4),AA413*WellsInPlate,0,WellsInPlate,1))</f>
        <v>86</v>
      </c>
      <c r="AC413" s="108">
        <f t="shared" ca="1" si="67"/>
        <v>0</v>
      </c>
      <c r="AE413" s="108" t="b">
        <f>IF(COUNTBLANK(D413)=0,A413)</f>
        <v>0</v>
      </c>
    </row>
    <row r="414" spans="1:31" ht="12.75" x14ac:dyDescent="0.2">
      <c r="A414" s="94" t="str">
        <f>IF(D414="","",CONCATENATE('Address and samples info'!$B$8," #",'Samples 96'!C414))</f>
        <v/>
      </c>
      <c r="B414" s="95" t="s">
        <v>44</v>
      </c>
      <c r="C414" s="150">
        <v>5</v>
      </c>
      <c r="D414" s="5"/>
      <c r="E414" s="98">
        <v>0.01</v>
      </c>
      <c r="F414" s="53"/>
      <c r="G414" s="59"/>
      <c r="H414" s="104" t="str">
        <f ca="1">IF(AC415=1,"G","")</f>
        <v/>
      </c>
      <c r="I414" s="57" t="str">
        <f ca="1">OFFSET($Z$3,ROW()-StartRow-1-$AA415*PanelHeight+$AA415*WellsInPlate+(COLUMN()-9)*8,0,1,1)</f>
        <v xml:space="preserve"> </v>
      </c>
      <c r="J414" s="57" t="str">
        <f ca="1">OFFSET($Z$3,ROW()-StartRow-1-$AA415*PanelHeight+$AA415*WellsInPlate+(COLUMN()-9)*8,0,1,1)</f>
        <v xml:space="preserve"> </v>
      </c>
      <c r="K414" s="57" t="str">
        <f ca="1">OFFSET($Z$3,ROW()-StartRow-1-$AA415*PanelHeight+$AA415*WellsInPlate+(COLUMN()-9)*8,0,1,1)</f>
        <v xml:space="preserve"> </v>
      </c>
      <c r="L414" s="57" t="str">
        <f ca="1">OFFSET($Z$3,ROW()-StartRow-1-$AA415*PanelHeight+$AA415*WellsInPlate+(COLUMN()-9)*8,0,1,1)</f>
        <v xml:space="preserve"> </v>
      </c>
      <c r="M414" s="57" t="str">
        <f ca="1">OFFSET($Z$3,ROW()-StartRow-1-$AA415*PanelHeight+$AA415*WellsInPlate+(COLUMN()-9)*8,0,1,1)</f>
        <v xml:space="preserve"> </v>
      </c>
      <c r="N414" s="57" t="str">
        <f ca="1">OFFSET($Z$3,ROW()-StartRow-1-$AA415*PanelHeight+$AA415*WellsInPlate+(COLUMN()-9)*8,0,1,1)</f>
        <v xml:space="preserve"> </v>
      </c>
      <c r="O414" s="57" t="str">
        <f ca="1">OFFSET($Z$3,ROW()-StartRow-1-$AA415*PanelHeight+$AA415*WellsInPlate+(COLUMN()-9)*8,0,1,1)</f>
        <v xml:space="preserve"> </v>
      </c>
      <c r="P414" s="57" t="str">
        <f ca="1">OFFSET($Z$3,ROW()-StartRow-1-$AA415*PanelHeight+$AA415*WellsInPlate+(COLUMN()-9)*8,0,1,1)</f>
        <v xml:space="preserve"> </v>
      </c>
      <c r="Q414" s="57" t="str">
        <f ca="1">OFFSET($Z$3,ROW()-StartRow-1-$AA415*PanelHeight+$AA415*WellsInPlate+(COLUMN()-9)*8,0,1,1)</f>
        <v xml:space="preserve"> </v>
      </c>
      <c r="R414" s="57" t="str">
        <f ca="1">OFFSET($Z$3,ROW()-StartRow-1-$AA415*PanelHeight+$AA415*WellsInPlate+(COLUMN()-9)*8,0,1,1)</f>
        <v xml:space="preserve"> </v>
      </c>
      <c r="S414" s="57" t="str">
        <f ca="1">IF(S413="","","leave empty")</f>
        <v>leave empty</v>
      </c>
      <c r="T414" s="57" t="str">
        <f t="shared" ca="1" si="69"/>
        <v>leave empty</v>
      </c>
      <c r="Z414" s="108" t="str">
        <f>IF(LEN(INDEX($1:$1048576,ROW(),4))&gt;0,INDEX($1:$1048576,ROW(),4)," ")</f>
        <v xml:space="preserve"> </v>
      </c>
      <c r="AA414" s="108">
        <f t="shared" si="66"/>
        <v>31</v>
      </c>
      <c r="AB414" s="108">
        <f ca="1">COUNTBLANK(OFFSET(INDEX($2:$1048576,2,4),AA414*WellsInPlate,0,WellsInPlate,1))</f>
        <v>86</v>
      </c>
      <c r="AC414" s="108">
        <f t="shared" ca="1" si="67"/>
        <v>0</v>
      </c>
      <c r="AE414" s="108" t="b">
        <f>IF(COUNTBLANK(D414)=0,A414)</f>
        <v>0</v>
      </c>
    </row>
    <row r="415" spans="1:31" ht="12.75" x14ac:dyDescent="0.2">
      <c r="A415" s="94" t="str">
        <f>IF(D415="","",CONCATENATE('Address and samples info'!$B$8," #",'Samples 96'!C415))</f>
        <v/>
      </c>
      <c r="B415" s="95" t="s">
        <v>55</v>
      </c>
      <c r="C415" s="150">
        <v>5</v>
      </c>
      <c r="D415" s="5"/>
      <c r="E415" s="98">
        <v>0.01</v>
      </c>
      <c r="F415" s="53"/>
      <c r="G415" s="59"/>
      <c r="H415" s="104" t="str">
        <f ca="1">IF(AC416=1,"H","")</f>
        <v/>
      </c>
      <c r="I415" s="57" t="str">
        <f ca="1">OFFSET($Z$3,ROW()-StartRow-1-$AA416*PanelHeight+$AA416*WellsInPlate+(COLUMN()-9)*8,0,1,1)</f>
        <v xml:space="preserve"> </v>
      </c>
      <c r="J415" s="57" t="str">
        <f ca="1">OFFSET($Z$3,ROW()-StartRow-1-$AA416*PanelHeight+$AA416*WellsInPlate+(COLUMN()-9)*8,0,1,1)</f>
        <v xml:space="preserve"> </v>
      </c>
      <c r="K415" s="57" t="str">
        <f ca="1">OFFSET($Z$3,ROW()-StartRow-1-$AA416*PanelHeight+$AA416*WellsInPlate+(COLUMN()-9)*8,0,1,1)</f>
        <v xml:space="preserve"> </v>
      </c>
      <c r="L415" s="57" t="str">
        <f ca="1">OFFSET($Z$3,ROW()-StartRow-1-$AA416*PanelHeight+$AA416*WellsInPlate+(COLUMN()-9)*8,0,1,1)</f>
        <v xml:space="preserve"> </v>
      </c>
      <c r="M415" s="57" t="str">
        <f ca="1">OFFSET($Z$3,ROW()-StartRow-1-$AA416*PanelHeight+$AA416*WellsInPlate+(COLUMN()-9)*8,0,1,1)</f>
        <v xml:space="preserve"> </v>
      </c>
      <c r="N415" s="57" t="str">
        <f ca="1">OFFSET($Z$3,ROW()-StartRow-1-$AA416*PanelHeight+$AA416*WellsInPlate+(COLUMN()-9)*8,0,1,1)</f>
        <v xml:space="preserve"> </v>
      </c>
      <c r="O415" s="57" t="str">
        <f ca="1">OFFSET($Z$3,ROW()-StartRow-1-$AA416*PanelHeight+$AA416*WellsInPlate+(COLUMN()-9)*8,0,1,1)</f>
        <v xml:space="preserve"> </v>
      </c>
      <c r="P415" s="57" t="str">
        <f ca="1">OFFSET($Z$3,ROW()-StartRow-1-$AA416*PanelHeight+$AA416*WellsInPlate+(COLUMN()-9)*8,0,1,1)</f>
        <v xml:space="preserve"> </v>
      </c>
      <c r="Q415" s="57" t="str">
        <f ca="1">OFFSET($Z$3,ROW()-StartRow-1-$AA416*PanelHeight+$AA416*WellsInPlate+(COLUMN()-9)*8,0,1,1)</f>
        <v xml:space="preserve"> </v>
      </c>
      <c r="R415" s="57" t="str">
        <f ca="1">OFFSET($Z$3,ROW()-StartRow-1-$AA416*PanelHeight+$AA416*WellsInPlate+(COLUMN()-9)*8,0,1,1)</f>
        <v xml:space="preserve"> </v>
      </c>
      <c r="S415" s="57" t="str">
        <f ca="1">IF(S414="","","leave empty")</f>
        <v>leave empty</v>
      </c>
      <c r="T415" s="57" t="str">
        <f t="shared" ca="1" si="69"/>
        <v>leave empty</v>
      </c>
      <c r="Z415" s="108" t="str">
        <f>IF(LEN(INDEX($1:$1048576,ROW(),4))&gt;0,INDEX($1:$1048576,ROW(),4)," ")</f>
        <v xml:space="preserve"> </v>
      </c>
      <c r="AA415" s="108">
        <f t="shared" si="66"/>
        <v>31</v>
      </c>
      <c r="AB415" s="108">
        <f ca="1">COUNTBLANK(OFFSET(INDEX($2:$1048576,2,4),AA415*WellsInPlate,0,WellsInPlate,1))</f>
        <v>86</v>
      </c>
      <c r="AC415" s="108">
        <f t="shared" ca="1" si="67"/>
        <v>0</v>
      </c>
      <c r="AE415" s="108" t="b">
        <f>IF(COUNTBLANK(D415)=0,A415)</f>
        <v>0</v>
      </c>
    </row>
    <row r="416" spans="1:31" ht="12.75" x14ac:dyDescent="0.2">
      <c r="A416" s="94" t="str">
        <f>IF(D416="","",CONCATENATE('Address and samples info'!$B$8," #",'Samples 96'!C416))</f>
        <v/>
      </c>
      <c r="B416" s="95" t="s">
        <v>66</v>
      </c>
      <c r="C416" s="150">
        <v>5</v>
      </c>
      <c r="D416" s="5"/>
      <c r="E416" s="98">
        <v>0.01</v>
      </c>
      <c r="F416" s="53"/>
      <c r="G416" s="59"/>
      <c r="Z416" s="108" t="str">
        <f>IF(LEN(INDEX($1:$1048576,ROW(),4))&gt;0,INDEX($1:$1048576,ROW(),4)," ")</f>
        <v xml:space="preserve"> </v>
      </c>
      <c r="AA416" s="108">
        <f t="shared" si="66"/>
        <v>31</v>
      </c>
      <c r="AB416" s="108">
        <f ca="1">COUNTBLANK(OFFSET(INDEX($2:$1048576,2,4),AA416*WellsInPlate,0,WellsInPlate,1))</f>
        <v>86</v>
      </c>
      <c r="AC416" s="108">
        <f t="shared" ca="1" si="67"/>
        <v>0</v>
      </c>
      <c r="AE416" s="108" t="b">
        <f>IF(COUNTBLANK(D416)=0,A416)</f>
        <v>0</v>
      </c>
    </row>
    <row r="417" spans="1:31" ht="12.75" x14ac:dyDescent="0.2">
      <c r="A417" s="94" t="str">
        <f>IF(D417="","",CONCATENATE('Address and samples info'!$B$8," #",'Samples 96'!C417))</f>
        <v/>
      </c>
      <c r="B417" s="95" t="s">
        <v>77</v>
      </c>
      <c r="C417" s="150">
        <v>5</v>
      </c>
      <c r="D417" s="5"/>
      <c r="E417" s="98">
        <v>0.01</v>
      </c>
      <c r="F417" s="53"/>
      <c r="G417" s="59"/>
      <c r="Z417" s="108" t="str">
        <f>IF(LEN(INDEX($1:$1048576,ROW(),4))&gt;0,INDEX($1:$1048576,ROW(),4)," ")</f>
        <v xml:space="preserve"> </v>
      </c>
      <c r="AA417" s="108">
        <f t="shared" si="66"/>
        <v>31</v>
      </c>
      <c r="AB417" s="108">
        <f ca="1">COUNTBLANK(OFFSET(INDEX($2:$1048576,2,4),AA417*WellsInPlate,0,WellsInPlate,1))</f>
        <v>86</v>
      </c>
      <c r="AC417" s="108">
        <f t="shared" ca="1" si="67"/>
        <v>0</v>
      </c>
      <c r="AE417" s="108" t="b">
        <f>IF(COUNTBLANK(D417)=0,A417)</f>
        <v>0</v>
      </c>
    </row>
    <row r="418" spans="1:31" ht="12.75" x14ac:dyDescent="0.2">
      <c r="A418" s="94" t="str">
        <f>IF(D418="","",CONCATENATE('Address and samples info'!$B$8," #",'Samples 96'!C418))</f>
        <v/>
      </c>
      <c r="B418" s="95" t="s">
        <v>87</v>
      </c>
      <c r="C418" s="150">
        <v>5</v>
      </c>
      <c r="D418" s="5"/>
      <c r="E418" s="98">
        <v>0.01</v>
      </c>
      <c r="F418" s="53"/>
      <c r="G418" s="59"/>
      <c r="Z418" s="108" t="str">
        <f>IF(LEN(INDEX($1:$1048576,ROW(),4))&gt;0,INDEX($1:$1048576,ROW(),4)," ")</f>
        <v xml:space="preserve"> </v>
      </c>
      <c r="AA418" s="108">
        <f t="shared" si="66"/>
        <v>31</v>
      </c>
      <c r="AB418" s="108">
        <f ca="1">COUNTBLANK(OFFSET(INDEX($2:$1048576,2,4),AA418*WellsInPlate,0,WellsInPlate,1))</f>
        <v>86</v>
      </c>
      <c r="AC418" s="108">
        <f t="shared" ca="1" si="67"/>
        <v>0</v>
      </c>
      <c r="AE418" s="108" t="b">
        <f>IF(COUNTBLANK(D418)=0,A418)</f>
        <v>0</v>
      </c>
    </row>
    <row r="419" spans="1:31" ht="12.75" x14ac:dyDescent="0.2">
      <c r="A419" s="94" t="str">
        <f>IF(D419="","",CONCATENATE('Address and samples info'!$B$8," #",'Samples 96'!C419))</f>
        <v/>
      </c>
      <c r="B419" s="95" t="s">
        <v>12</v>
      </c>
      <c r="C419" s="150">
        <v>5</v>
      </c>
      <c r="D419" s="5"/>
      <c r="E419" s="98">
        <v>0.01</v>
      </c>
      <c r="F419" s="53"/>
      <c r="G419" s="59"/>
      <c r="I419" s="55" t="str">
        <f ca="1">IF(AC421=1,"Plate "&amp;TEXT(AA421+1,"0"),"")</f>
        <v/>
      </c>
      <c r="Z419" s="108" t="str">
        <f>IF(LEN(INDEX($1:$1048576,ROW(),4))&gt;0,INDEX($1:$1048576,ROW(),4)," ")</f>
        <v xml:space="preserve"> </v>
      </c>
      <c r="AA419" s="108">
        <f t="shared" si="66"/>
        <v>31</v>
      </c>
      <c r="AB419" s="108">
        <f ca="1">COUNTBLANK(OFFSET(INDEX($2:$1048576,2,4),AA419*WellsInPlate,0,WellsInPlate,1))</f>
        <v>86</v>
      </c>
      <c r="AC419" s="108">
        <f t="shared" ca="1" si="67"/>
        <v>0</v>
      </c>
      <c r="AE419" s="108" t="b">
        <f>IF(COUNTBLANK(D419)=0,A419)</f>
        <v>0</v>
      </c>
    </row>
    <row r="420" spans="1:31" ht="12.75" x14ac:dyDescent="0.2">
      <c r="A420" s="94" t="str">
        <f>IF(D420="","",CONCATENATE('Address and samples info'!$B$8," #",'Samples 96'!C420))</f>
        <v/>
      </c>
      <c r="B420" s="95" t="s">
        <v>23</v>
      </c>
      <c r="C420" s="150">
        <v>5</v>
      </c>
      <c r="D420" s="5"/>
      <c r="E420" s="98">
        <v>0.01</v>
      </c>
      <c r="F420" s="53"/>
      <c r="G420" s="59"/>
      <c r="H420" s="106"/>
      <c r="I420" s="56" t="str">
        <f ca="1">IF($AC421=1,"1","")</f>
        <v/>
      </c>
      <c r="J420" s="56" t="str">
        <f ca="1">IF($AC421=1,"2","")</f>
        <v/>
      </c>
      <c r="K420" s="56" t="str">
        <f ca="1">IF($AC421=1,"3","")</f>
        <v/>
      </c>
      <c r="L420" s="56" t="str">
        <f ca="1">IF($AC421=1,"4","")</f>
        <v/>
      </c>
      <c r="M420" s="56" t="str">
        <f ca="1">IF($AC421=1,"5","")</f>
        <v/>
      </c>
      <c r="N420" s="56" t="str">
        <f ca="1">IF($AC421=1,"6","")</f>
        <v/>
      </c>
      <c r="O420" s="56" t="str">
        <f ca="1">IF($AC421=1,"7","")</f>
        <v/>
      </c>
      <c r="P420" s="56" t="str">
        <f ca="1">IF($AC421=1,"8","")</f>
        <v/>
      </c>
      <c r="Q420" s="56" t="str">
        <f ca="1">IF($AC421=1,"9","")</f>
        <v/>
      </c>
      <c r="R420" s="56" t="str">
        <f ca="1">IF($AC421=1,"10","")</f>
        <v/>
      </c>
      <c r="S420" s="56" t="str">
        <f ca="1">IF($AC421=1,"11","")</f>
        <v/>
      </c>
      <c r="T420" s="56" t="str">
        <f ca="1">IF($AC421=1,"12","")</f>
        <v/>
      </c>
      <c r="Z420" s="108" t="str">
        <f>IF(LEN(INDEX($1:$1048576,ROW(),4))&gt;0,INDEX($1:$1048576,ROW(),4)," ")</f>
        <v xml:space="preserve"> </v>
      </c>
      <c r="AA420" s="108">
        <f t="shared" si="66"/>
        <v>32</v>
      </c>
      <c r="AB420" s="108">
        <f ca="1">COUNTBLANK(OFFSET(INDEX($2:$1048576,2,4),AA420*WellsInPlate,0,WellsInPlate,1))</f>
        <v>86</v>
      </c>
      <c r="AC420" s="108">
        <f t="shared" ca="1" si="67"/>
        <v>0</v>
      </c>
      <c r="AE420" s="108" t="b">
        <f>IF(COUNTBLANK(D420)=0,A420)</f>
        <v>0</v>
      </c>
    </row>
    <row r="421" spans="1:31" ht="12.75" x14ac:dyDescent="0.2">
      <c r="A421" s="94" t="str">
        <f>IF(D421="","",CONCATENATE('Address and samples info'!$B$8," #",'Samples 96'!C421))</f>
        <v/>
      </c>
      <c r="B421" s="95" t="s">
        <v>34</v>
      </c>
      <c r="C421" s="150">
        <v>5</v>
      </c>
      <c r="D421" s="5"/>
      <c r="E421" s="98">
        <v>0.01</v>
      </c>
      <c r="F421" s="53"/>
      <c r="G421" s="59"/>
      <c r="H421" s="104" t="str">
        <f ca="1">IF(AC422=1,"A","")</f>
        <v/>
      </c>
      <c r="I421" s="57" t="str">
        <f ca="1">OFFSET($Z$3,ROW()-StartRow-1-$AA422*PanelHeight+$AA422*WellsInPlate+(COLUMN()-9)*8,0,1,1)</f>
        <v xml:space="preserve"> </v>
      </c>
      <c r="J421" s="57" t="str">
        <f ca="1">OFFSET($Z$3,ROW()-StartRow-1-$AA422*PanelHeight+$AA422*WellsInPlate+(COLUMN()-9)*8,0,1,1)</f>
        <v xml:space="preserve"> </v>
      </c>
      <c r="K421" s="57" t="str">
        <f ca="1">OFFSET($Z$3,ROW()-StartRow-1-$AA422*PanelHeight+$AA422*WellsInPlate+(COLUMN()-9)*8,0,1,1)</f>
        <v xml:space="preserve"> </v>
      </c>
      <c r="L421" s="57" t="str">
        <f ca="1">OFFSET($Z$3,ROW()-StartRow-1-$AA422*PanelHeight+$AA422*WellsInPlate+(COLUMN()-9)*8,0,1,1)</f>
        <v xml:space="preserve"> </v>
      </c>
      <c r="M421" s="57" t="str">
        <f ca="1">OFFSET($Z$3,ROW()-StartRow-1-$AA422*PanelHeight+$AA422*WellsInPlate+(COLUMN()-9)*8,0,1,1)</f>
        <v xml:space="preserve"> </v>
      </c>
      <c r="N421" s="57" t="str">
        <f ca="1">OFFSET($Z$3,ROW()-StartRow-1-$AA422*PanelHeight+$AA422*WellsInPlate+(COLUMN()-9)*8,0,1,1)</f>
        <v xml:space="preserve"> </v>
      </c>
      <c r="O421" s="57" t="str">
        <f ca="1">OFFSET($Z$3,ROW()-StartRow-1-$AA422*PanelHeight+$AA422*WellsInPlate+(COLUMN()-9)*8,0,1,1)</f>
        <v xml:space="preserve"> </v>
      </c>
      <c r="P421" s="57" t="str">
        <f ca="1">OFFSET($Z$3,ROW()-StartRow-1-$AA422*PanelHeight+$AA422*WellsInPlate+(COLUMN()-9)*8,0,1,1)</f>
        <v xml:space="preserve"> </v>
      </c>
      <c r="Q421" s="57" t="str">
        <f ca="1">OFFSET($Z$3,ROW()-StartRow-1-$AA422*PanelHeight+$AA422*WellsInPlate+(COLUMN()-9)*8,0,1,1)</f>
        <v xml:space="preserve"> </v>
      </c>
      <c r="R421" s="57" t="str">
        <f ca="1">OFFSET($Z$3,ROW()-StartRow-1-$AA422*PanelHeight+$AA422*WellsInPlate+(COLUMN()-9)*8,0,1,1)</f>
        <v xml:space="preserve"> </v>
      </c>
      <c r="S421" s="57" t="str">
        <f ca="1">OFFSET($Z$3,ROW()-StartRow-1-$AA422*PanelHeight+$AA422*WellsInPlate+(COLUMN()-9)*8,0,1,1)</f>
        <v xml:space="preserve"> </v>
      </c>
      <c r="T421" s="58" t="str">
        <f ca="1">IF(COUNTIF(I421:S428," ")&lt;88,"leave empty","")</f>
        <v>leave empty</v>
      </c>
      <c r="Z421" s="108" t="str">
        <f>IF(LEN(INDEX($1:$1048576,ROW(),4))&gt;0,INDEX($1:$1048576,ROW(),4)," ")</f>
        <v xml:space="preserve"> </v>
      </c>
      <c r="AA421" s="108">
        <f t="shared" si="66"/>
        <v>32</v>
      </c>
      <c r="AB421" s="108">
        <f ca="1">COUNTBLANK(OFFSET(INDEX($2:$1048576,2,4),AA421*WellsInPlate,0,WellsInPlate,1))</f>
        <v>86</v>
      </c>
      <c r="AC421" s="108">
        <f t="shared" ca="1" si="67"/>
        <v>0</v>
      </c>
      <c r="AE421" s="108" t="b">
        <f>IF(COUNTBLANK(D421)=0,A421)</f>
        <v>0</v>
      </c>
    </row>
    <row r="422" spans="1:31" ht="12.75" x14ac:dyDescent="0.2">
      <c r="A422" s="94" t="str">
        <f>IF(D422="","",CONCATENATE('Address and samples info'!$B$8," #",'Samples 96'!C422))</f>
        <v/>
      </c>
      <c r="B422" s="95" t="s">
        <v>45</v>
      </c>
      <c r="C422" s="150">
        <v>5</v>
      </c>
      <c r="D422" s="5"/>
      <c r="E422" s="98">
        <v>0.01</v>
      </c>
      <c r="F422" s="53"/>
      <c r="G422" s="59"/>
      <c r="H422" s="104" t="str">
        <f ca="1">IF(AC423=1,"B","")</f>
        <v/>
      </c>
      <c r="I422" s="57" t="str">
        <f ca="1">OFFSET($Z$3,ROW()-StartRow-1-$AA423*PanelHeight+$AA423*WellsInPlate+(COLUMN()-9)*8,0,1,1)</f>
        <v xml:space="preserve"> </v>
      </c>
      <c r="J422" s="57" t="str">
        <f ca="1">OFFSET($Z$3,ROW()-StartRow-1-$AA423*PanelHeight+$AA423*WellsInPlate+(COLUMN()-9)*8,0,1,1)</f>
        <v xml:space="preserve"> </v>
      </c>
      <c r="K422" s="57" t="str">
        <f ca="1">OFFSET($Z$3,ROW()-StartRow-1-$AA423*PanelHeight+$AA423*WellsInPlate+(COLUMN()-9)*8,0,1,1)</f>
        <v xml:space="preserve"> </v>
      </c>
      <c r="L422" s="57" t="str">
        <f ca="1">OFFSET($Z$3,ROW()-StartRow-1-$AA423*PanelHeight+$AA423*WellsInPlate+(COLUMN()-9)*8,0,1,1)</f>
        <v xml:space="preserve"> </v>
      </c>
      <c r="M422" s="57" t="str">
        <f ca="1">OFFSET($Z$3,ROW()-StartRow-1-$AA423*PanelHeight+$AA423*WellsInPlate+(COLUMN()-9)*8,0,1,1)</f>
        <v xml:space="preserve"> </v>
      </c>
      <c r="N422" s="57" t="str">
        <f ca="1">OFFSET($Z$3,ROW()-StartRow-1-$AA423*PanelHeight+$AA423*WellsInPlate+(COLUMN()-9)*8,0,1,1)</f>
        <v xml:space="preserve"> </v>
      </c>
      <c r="O422" s="57" t="str">
        <f ca="1">OFFSET($Z$3,ROW()-StartRow-1-$AA423*PanelHeight+$AA423*WellsInPlate+(COLUMN()-9)*8,0,1,1)</f>
        <v xml:space="preserve"> </v>
      </c>
      <c r="P422" s="57" t="str">
        <f ca="1">OFFSET($Z$3,ROW()-StartRow-1-$AA423*PanelHeight+$AA423*WellsInPlate+(COLUMN()-9)*8,0,1,1)</f>
        <v xml:space="preserve"> </v>
      </c>
      <c r="Q422" s="57" t="str">
        <f ca="1">OFFSET($Z$3,ROW()-StartRow-1-$AA423*PanelHeight+$AA423*WellsInPlate+(COLUMN()-9)*8,0,1,1)</f>
        <v xml:space="preserve"> </v>
      </c>
      <c r="R422" s="57" t="str">
        <f ca="1">OFFSET($Z$3,ROW()-StartRow-1-$AA423*PanelHeight+$AA423*WellsInPlate+(COLUMN()-9)*8,0,1,1)</f>
        <v xml:space="preserve"> </v>
      </c>
      <c r="S422" s="57" t="str">
        <f ca="1">OFFSET($Z$3,ROW()-StartRow-1-$AA423*PanelHeight+$AA423*WellsInPlate+(COLUMN()-9)*8,0,1,1)</f>
        <v xml:space="preserve"> </v>
      </c>
      <c r="T422" s="57" t="str">
        <f ca="1">IF(T421="","","leave empty")</f>
        <v>leave empty</v>
      </c>
      <c r="Z422" s="108" t="str">
        <f>IF(LEN(INDEX($1:$1048576,ROW(),4))&gt;0,INDEX($1:$1048576,ROW(),4)," ")</f>
        <v xml:space="preserve"> </v>
      </c>
      <c r="AA422" s="108">
        <f t="shared" ref="AA422:AA452" si="70">CEILING((ROW()-StartRow+1)/PanelHeight,1)-1</f>
        <v>32</v>
      </c>
      <c r="AB422" s="108">
        <f ca="1">COUNTBLANK(OFFSET(INDEX($2:$1048576,2,4),AA422*WellsInPlate,0,WellsInPlate,1))</f>
        <v>86</v>
      </c>
      <c r="AC422" s="108">
        <f t="shared" ref="AC422:AC452" ca="1" si="71">IF(AB422=WellsInPlate,0,1)</f>
        <v>0</v>
      </c>
      <c r="AE422" s="108" t="b">
        <f>IF(COUNTBLANK(D422)=0,A422)</f>
        <v>0</v>
      </c>
    </row>
    <row r="423" spans="1:31" ht="12.75" x14ac:dyDescent="0.2">
      <c r="A423" s="94" t="str">
        <f>IF(D423="","",CONCATENATE('Address and samples info'!$B$8," #",'Samples 96'!C423))</f>
        <v/>
      </c>
      <c r="B423" s="95" t="s">
        <v>56</v>
      </c>
      <c r="C423" s="150">
        <v>5</v>
      </c>
      <c r="D423" s="5"/>
      <c r="E423" s="98">
        <v>0.01</v>
      </c>
      <c r="F423" s="53"/>
      <c r="G423" s="59"/>
      <c r="H423" s="104" t="str">
        <f ca="1">IF(AC424=1,"C","")</f>
        <v/>
      </c>
      <c r="I423" s="57" t="str">
        <f ca="1">OFFSET($Z$3,ROW()-StartRow-1-$AA424*PanelHeight+$AA424*WellsInPlate+(COLUMN()-9)*8,0,1,1)</f>
        <v xml:space="preserve"> </v>
      </c>
      <c r="J423" s="57" t="str">
        <f ca="1">OFFSET($Z$3,ROW()-StartRow-1-$AA424*PanelHeight+$AA424*WellsInPlate+(COLUMN()-9)*8,0,1,1)</f>
        <v xml:space="preserve"> </v>
      </c>
      <c r="K423" s="57" t="str">
        <f ca="1">OFFSET($Z$3,ROW()-StartRow-1-$AA424*PanelHeight+$AA424*WellsInPlate+(COLUMN()-9)*8,0,1,1)</f>
        <v xml:space="preserve"> </v>
      </c>
      <c r="L423" s="57" t="str">
        <f ca="1">OFFSET($Z$3,ROW()-StartRow-1-$AA424*PanelHeight+$AA424*WellsInPlate+(COLUMN()-9)*8,0,1,1)</f>
        <v xml:space="preserve"> </v>
      </c>
      <c r="M423" s="57" t="str">
        <f ca="1">OFFSET($Z$3,ROW()-StartRow-1-$AA424*PanelHeight+$AA424*WellsInPlate+(COLUMN()-9)*8,0,1,1)</f>
        <v xml:space="preserve"> </v>
      </c>
      <c r="N423" s="57" t="str">
        <f ca="1">OFFSET($Z$3,ROW()-StartRow-1-$AA424*PanelHeight+$AA424*WellsInPlate+(COLUMN()-9)*8,0,1,1)</f>
        <v xml:space="preserve"> </v>
      </c>
      <c r="O423" s="57" t="str">
        <f ca="1">OFFSET($Z$3,ROW()-StartRow-1-$AA424*PanelHeight+$AA424*WellsInPlate+(COLUMN()-9)*8,0,1,1)</f>
        <v xml:space="preserve"> </v>
      </c>
      <c r="P423" s="57" t="str">
        <f ca="1">OFFSET($Z$3,ROW()-StartRow-1-$AA424*PanelHeight+$AA424*WellsInPlate+(COLUMN()-9)*8,0,1,1)</f>
        <v xml:space="preserve"> </v>
      </c>
      <c r="Q423" s="57" t="str">
        <f ca="1">OFFSET($Z$3,ROW()-StartRow-1-$AA424*PanelHeight+$AA424*WellsInPlate+(COLUMN()-9)*8,0,1,1)</f>
        <v xml:space="preserve"> </v>
      </c>
      <c r="R423" s="57" t="str">
        <f ca="1">OFFSET($Z$3,ROW()-StartRow-1-$AA424*PanelHeight+$AA424*WellsInPlate+(COLUMN()-9)*8,0,1,1)</f>
        <v xml:space="preserve"> </v>
      </c>
      <c r="S423" s="57" t="str">
        <f ca="1">OFFSET($Z$3,ROW()-StartRow-1-$AA424*PanelHeight+$AA424*WellsInPlate+(COLUMN()-9)*8,0,1,1)</f>
        <v xml:space="preserve"> </v>
      </c>
      <c r="T423" s="57" t="str">
        <f t="shared" ref="T423:T428" ca="1" si="72">IF(T422="","","leave empty")</f>
        <v>leave empty</v>
      </c>
      <c r="Z423" s="108" t="str">
        <f>IF(LEN(INDEX($1:$1048576,ROW(),4))&gt;0,INDEX($1:$1048576,ROW(),4)," ")</f>
        <v xml:space="preserve"> </v>
      </c>
      <c r="AA423" s="108">
        <f t="shared" si="70"/>
        <v>32</v>
      </c>
      <c r="AB423" s="108">
        <f ca="1">COUNTBLANK(OFFSET(INDEX($2:$1048576,2,4),AA423*WellsInPlate,0,WellsInPlate,1))</f>
        <v>86</v>
      </c>
      <c r="AC423" s="108">
        <f t="shared" ca="1" si="71"/>
        <v>0</v>
      </c>
      <c r="AE423" s="108" t="b">
        <f>IF(COUNTBLANK(D423)=0,A423)</f>
        <v>0</v>
      </c>
    </row>
    <row r="424" spans="1:31" ht="12.75" x14ac:dyDescent="0.2">
      <c r="A424" s="94" t="str">
        <f>IF(D424="","",CONCATENATE('Address and samples info'!$B$8," #",'Samples 96'!C424))</f>
        <v/>
      </c>
      <c r="B424" s="95" t="s">
        <v>67</v>
      </c>
      <c r="C424" s="150">
        <v>5</v>
      </c>
      <c r="D424" s="5"/>
      <c r="E424" s="98">
        <v>0.01</v>
      </c>
      <c r="F424" s="53"/>
      <c r="G424" s="59"/>
      <c r="H424" s="104" t="str">
        <f ca="1">IF(AC425=1,"D","")</f>
        <v/>
      </c>
      <c r="I424" s="57" t="str">
        <f ca="1">OFFSET($Z$3,ROW()-StartRow-1-$AA425*PanelHeight+$AA425*WellsInPlate+(COLUMN()-9)*8,0,1,1)</f>
        <v xml:space="preserve"> </v>
      </c>
      <c r="J424" s="57" t="str">
        <f ca="1">OFFSET($Z$3,ROW()-StartRow-1-$AA425*PanelHeight+$AA425*WellsInPlate+(COLUMN()-9)*8,0,1,1)</f>
        <v xml:space="preserve"> </v>
      </c>
      <c r="K424" s="57" t="str">
        <f ca="1">OFFSET($Z$3,ROW()-StartRow-1-$AA425*PanelHeight+$AA425*WellsInPlate+(COLUMN()-9)*8,0,1,1)</f>
        <v xml:space="preserve"> </v>
      </c>
      <c r="L424" s="57" t="str">
        <f ca="1">OFFSET($Z$3,ROW()-StartRow-1-$AA425*PanelHeight+$AA425*WellsInPlate+(COLUMN()-9)*8,0,1,1)</f>
        <v xml:space="preserve"> </v>
      </c>
      <c r="M424" s="57" t="str">
        <f ca="1">OFFSET($Z$3,ROW()-StartRow-1-$AA425*PanelHeight+$AA425*WellsInPlate+(COLUMN()-9)*8,0,1,1)</f>
        <v xml:space="preserve"> </v>
      </c>
      <c r="N424" s="57" t="str">
        <f ca="1">OFFSET($Z$3,ROW()-StartRow-1-$AA425*PanelHeight+$AA425*WellsInPlate+(COLUMN()-9)*8,0,1,1)</f>
        <v xml:space="preserve"> </v>
      </c>
      <c r="O424" s="57" t="str">
        <f ca="1">OFFSET($Z$3,ROW()-StartRow-1-$AA425*PanelHeight+$AA425*WellsInPlate+(COLUMN()-9)*8,0,1,1)</f>
        <v xml:space="preserve"> </v>
      </c>
      <c r="P424" s="57" t="str">
        <f ca="1">OFFSET($Z$3,ROW()-StartRow-1-$AA425*PanelHeight+$AA425*WellsInPlate+(COLUMN()-9)*8,0,1,1)</f>
        <v xml:space="preserve"> </v>
      </c>
      <c r="Q424" s="57" t="str">
        <f ca="1">OFFSET($Z$3,ROW()-StartRow-1-$AA425*PanelHeight+$AA425*WellsInPlate+(COLUMN()-9)*8,0,1,1)</f>
        <v xml:space="preserve"> </v>
      </c>
      <c r="R424" s="57" t="str">
        <f ca="1">OFFSET($Z$3,ROW()-StartRow-1-$AA425*PanelHeight+$AA425*WellsInPlate+(COLUMN()-9)*8,0,1,1)</f>
        <v xml:space="preserve"> </v>
      </c>
      <c r="S424" s="57" t="str">
        <f ca="1">OFFSET($Z$3,ROW()-StartRow-1-$AA425*PanelHeight+$AA425*WellsInPlate+(COLUMN()-9)*8,0,1,1)</f>
        <v xml:space="preserve"> </v>
      </c>
      <c r="T424" s="57" t="str">
        <f t="shared" ca="1" si="72"/>
        <v>leave empty</v>
      </c>
      <c r="Z424" s="108" t="str">
        <f>IF(LEN(INDEX($1:$1048576,ROW(),4))&gt;0,INDEX($1:$1048576,ROW(),4)," ")</f>
        <v xml:space="preserve"> </v>
      </c>
      <c r="AA424" s="108">
        <f t="shared" si="70"/>
        <v>32</v>
      </c>
      <c r="AB424" s="108">
        <f ca="1">COUNTBLANK(OFFSET(INDEX($2:$1048576,2,4),AA424*WellsInPlate,0,WellsInPlate,1))</f>
        <v>86</v>
      </c>
      <c r="AC424" s="108">
        <f t="shared" ca="1" si="71"/>
        <v>0</v>
      </c>
      <c r="AE424" s="108" t="b">
        <f>IF(COUNTBLANK(D424)=0,A424)</f>
        <v>0</v>
      </c>
    </row>
    <row r="425" spans="1:31" ht="12.75" x14ac:dyDescent="0.2">
      <c r="A425" s="94" t="str">
        <f>IF(D425="","",CONCATENATE('Address and samples info'!$B$8," #",'Samples 96'!C425))</f>
        <v/>
      </c>
      <c r="B425" s="95" t="s">
        <v>78</v>
      </c>
      <c r="C425" s="150">
        <v>5</v>
      </c>
      <c r="D425" s="5"/>
      <c r="E425" s="98">
        <v>0.01</v>
      </c>
      <c r="F425" s="53"/>
      <c r="G425" s="59"/>
      <c r="H425" s="104" t="str">
        <f ca="1">IF(AC426=1,"E","")</f>
        <v/>
      </c>
      <c r="I425" s="57" t="str">
        <f ca="1">OFFSET($Z$3,ROW()-StartRow-1-$AA426*PanelHeight+$AA426*WellsInPlate+(COLUMN()-9)*8,0,1,1)</f>
        <v xml:space="preserve"> </v>
      </c>
      <c r="J425" s="57" t="str">
        <f ca="1">OFFSET($Z$3,ROW()-StartRow-1-$AA426*PanelHeight+$AA426*WellsInPlate+(COLUMN()-9)*8,0,1,1)</f>
        <v xml:space="preserve"> </v>
      </c>
      <c r="K425" s="57" t="str">
        <f ca="1">OFFSET($Z$3,ROW()-StartRow-1-$AA426*PanelHeight+$AA426*WellsInPlate+(COLUMN()-9)*8,0,1,1)</f>
        <v xml:space="preserve"> </v>
      </c>
      <c r="L425" s="57" t="str">
        <f ca="1">OFFSET($Z$3,ROW()-StartRow-1-$AA426*PanelHeight+$AA426*WellsInPlate+(COLUMN()-9)*8,0,1,1)</f>
        <v xml:space="preserve"> </v>
      </c>
      <c r="M425" s="57" t="str">
        <f ca="1">OFFSET($Z$3,ROW()-StartRow-1-$AA426*PanelHeight+$AA426*WellsInPlate+(COLUMN()-9)*8,0,1,1)</f>
        <v xml:space="preserve"> </v>
      </c>
      <c r="N425" s="57" t="str">
        <f ca="1">OFFSET($Z$3,ROW()-StartRow-1-$AA426*PanelHeight+$AA426*WellsInPlate+(COLUMN()-9)*8,0,1,1)</f>
        <v xml:space="preserve"> </v>
      </c>
      <c r="O425" s="57" t="str">
        <f ca="1">OFFSET($Z$3,ROW()-StartRow-1-$AA426*PanelHeight+$AA426*WellsInPlate+(COLUMN()-9)*8,0,1,1)</f>
        <v xml:space="preserve"> </v>
      </c>
      <c r="P425" s="57" t="str">
        <f ca="1">OFFSET($Z$3,ROW()-StartRow-1-$AA426*PanelHeight+$AA426*WellsInPlate+(COLUMN()-9)*8,0,1,1)</f>
        <v xml:space="preserve"> </v>
      </c>
      <c r="Q425" s="57" t="str">
        <f ca="1">OFFSET($Z$3,ROW()-StartRow-1-$AA426*PanelHeight+$AA426*WellsInPlate+(COLUMN()-9)*8,0,1,1)</f>
        <v xml:space="preserve"> </v>
      </c>
      <c r="R425" s="57" t="str">
        <f ca="1">OFFSET($Z$3,ROW()-StartRow-1-$AA426*PanelHeight+$AA426*WellsInPlate+(COLUMN()-9)*8,0,1,1)</f>
        <v xml:space="preserve"> </v>
      </c>
      <c r="S425" s="57" t="str">
        <f ca="1">OFFSET($Z$3,ROW()-StartRow-1-$AA426*PanelHeight+$AA426*WellsInPlate+(COLUMN()-9)*8,0,1,1)</f>
        <v xml:space="preserve"> </v>
      </c>
      <c r="T425" s="57" t="str">
        <f t="shared" ca="1" si="72"/>
        <v>leave empty</v>
      </c>
      <c r="Z425" s="108" t="str">
        <f>IF(LEN(INDEX($1:$1048576,ROW(),4))&gt;0,INDEX($1:$1048576,ROW(),4)," ")</f>
        <v xml:space="preserve"> </v>
      </c>
      <c r="AA425" s="108">
        <f t="shared" si="70"/>
        <v>32</v>
      </c>
      <c r="AB425" s="108">
        <f ca="1">COUNTBLANK(OFFSET(INDEX($2:$1048576,2,4),AA425*WellsInPlate,0,WellsInPlate,1))</f>
        <v>86</v>
      </c>
      <c r="AC425" s="108">
        <f t="shared" ca="1" si="71"/>
        <v>0</v>
      </c>
      <c r="AE425" s="108" t="b">
        <f>IF(COUNTBLANK(D425)=0,A425)</f>
        <v>0</v>
      </c>
    </row>
    <row r="426" spans="1:31" ht="12.75" x14ac:dyDescent="0.2">
      <c r="A426" s="94" t="str">
        <f>IF(D426="","",CONCATENATE('Address and samples info'!$B$8," #",'Samples 96'!C426))</f>
        <v/>
      </c>
      <c r="B426" s="95" t="s">
        <v>88</v>
      </c>
      <c r="C426" s="150">
        <v>5</v>
      </c>
      <c r="D426" s="5"/>
      <c r="E426" s="98">
        <v>0.01</v>
      </c>
      <c r="F426" s="53"/>
      <c r="G426" s="59"/>
      <c r="H426" s="104" t="str">
        <f ca="1">IF(AC427=1,"F","")</f>
        <v/>
      </c>
      <c r="I426" s="57" t="str">
        <f ca="1">OFFSET($Z$3,ROW()-StartRow-1-$AA427*PanelHeight+$AA427*WellsInPlate+(COLUMN()-9)*8,0,1,1)</f>
        <v xml:space="preserve"> </v>
      </c>
      <c r="J426" s="57" t="str">
        <f ca="1">OFFSET($Z$3,ROW()-StartRow-1-$AA427*PanelHeight+$AA427*WellsInPlate+(COLUMN()-9)*8,0,1,1)</f>
        <v xml:space="preserve"> </v>
      </c>
      <c r="K426" s="57" t="str">
        <f ca="1">OFFSET($Z$3,ROW()-StartRow-1-$AA427*PanelHeight+$AA427*WellsInPlate+(COLUMN()-9)*8,0,1,1)</f>
        <v xml:space="preserve"> </v>
      </c>
      <c r="L426" s="57" t="str">
        <f ca="1">OFFSET($Z$3,ROW()-StartRow-1-$AA427*PanelHeight+$AA427*WellsInPlate+(COLUMN()-9)*8,0,1,1)</f>
        <v xml:space="preserve"> </v>
      </c>
      <c r="M426" s="57" t="str">
        <f ca="1">OFFSET($Z$3,ROW()-StartRow-1-$AA427*PanelHeight+$AA427*WellsInPlate+(COLUMN()-9)*8,0,1,1)</f>
        <v xml:space="preserve"> </v>
      </c>
      <c r="N426" s="57" t="str">
        <f ca="1">OFFSET($Z$3,ROW()-StartRow-1-$AA427*PanelHeight+$AA427*WellsInPlate+(COLUMN()-9)*8,0,1,1)</f>
        <v xml:space="preserve"> </v>
      </c>
      <c r="O426" s="57" t="str">
        <f ca="1">OFFSET($Z$3,ROW()-StartRow-1-$AA427*PanelHeight+$AA427*WellsInPlate+(COLUMN()-9)*8,0,1,1)</f>
        <v xml:space="preserve"> </v>
      </c>
      <c r="P426" s="57" t="str">
        <f ca="1">OFFSET($Z$3,ROW()-StartRow-1-$AA427*PanelHeight+$AA427*WellsInPlate+(COLUMN()-9)*8,0,1,1)</f>
        <v xml:space="preserve"> </v>
      </c>
      <c r="Q426" s="57" t="str">
        <f ca="1">OFFSET($Z$3,ROW()-StartRow-1-$AA427*PanelHeight+$AA427*WellsInPlate+(COLUMN()-9)*8,0,1,1)</f>
        <v xml:space="preserve"> </v>
      </c>
      <c r="R426" s="57" t="str">
        <f ca="1">OFFSET($Z$3,ROW()-StartRow-1-$AA427*PanelHeight+$AA427*WellsInPlate+(COLUMN()-9)*8,0,1,1)</f>
        <v xml:space="preserve"> </v>
      </c>
      <c r="S426" s="57" t="str">
        <f ca="1">OFFSET($Z$3,ROW()-StartRow-1-$AA427*PanelHeight+$AA427*WellsInPlate+(COLUMN()-9)*8,0,1,1)</f>
        <v xml:space="preserve"> </v>
      </c>
      <c r="T426" s="57" t="str">
        <f t="shared" ca="1" si="72"/>
        <v>leave empty</v>
      </c>
      <c r="Z426" s="108" t="str">
        <f>IF(LEN(INDEX($1:$1048576,ROW(),4))&gt;0,INDEX($1:$1048576,ROW(),4)," ")</f>
        <v xml:space="preserve"> </v>
      </c>
      <c r="AA426" s="108">
        <f t="shared" si="70"/>
        <v>32</v>
      </c>
      <c r="AB426" s="108">
        <f ca="1">COUNTBLANK(OFFSET(INDEX($2:$1048576,2,4),AA426*WellsInPlate,0,WellsInPlate,1))</f>
        <v>86</v>
      </c>
      <c r="AC426" s="108">
        <f t="shared" ca="1" si="71"/>
        <v>0</v>
      </c>
      <c r="AE426" s="108" t="b">
        <f>IF(COUNTBLANK(D426)=0,A426)</f>
        <v>0</v>
      </c>
    </row>
    <row r="427" spans="1:31" ht="12.75" x14ac:dyDescent="0.2">
      <c r="A427" s="94" t="str">
        <f>IF(D427="","",CONCATENATE('Address and samples info'!$B$8," #",'Samples 96'!C427))</f>
        <v/>
      </c>
      <c r="B427" s="95" t="s">
        <v>13</v>
      </c>
      <c r="C427" s="150">
        <v>5</v>
      </c>
      <c r="D427" s="5"/>
      <c r="E427" s="98">
        <v>0.01</v>
      </c>
      <c r="F427" s="53"/>
      <c r="G427" s="59"/>
      <c r="H427" s="104" t="str">
        <f ca="1">IF(AC428=1,"G","")</f>
        <v/>
      </c>
      <c r="I427" s="57" t="str">
        <f ca="1">OFFSET($Z$3,ROW()-StartRow-1-$AA428*PanelHeight+$AA428*WellsInPlate+(COLUMN()-9)*8,0,1,1)</f>
        <v xml:space="preserve"> </v>
      </c>
      <c r="J427" s="57" t="str">
        <f ca="1">OFFSET($Z$3,ROW()-StartRow-1-$AA428*PanelHeight+$AA428*WellsInPlate+(COLUMN()-9)*8,0,1,1)</f>
        <v xml:space="preserve"> </v>
      </c>
      <c r="K427" s="57" t="str">
        <f ca="1">OFFSET($Z$3,ROW()-StartRow-1-$AA428*PanelHeight+$AA428*WellsInPlate+(COLUMN()-9)*8,0,1,1)</f>
        <v xml:space="preserve"> </v>
      </c>
      <c r="L427" s="57" t="str">
        <f ca="1">OFFSET($Z$3,ROW()-StartRow-1-$AA428*PanelHeight+$AA428*WellsInPlate+(COLUMN()-9)*8,0,1,1)</f>
        <v xml:space="preserve"> </v>
      </c>
      <c r="M427" s="57" t="str">
        <f ca="1">OFFSET($Z$3,ROW()-StartRow-1-$AA428*PanelHeight+$AA428*WellsInPlate+(COLUMN()-9)*8,0,1,1)</f>
        <v xml:space="preserve"> </v>
      </c>
      <c r="N427" s="57" t="str">
        <f ca="1">OFFSET($Z$3,ROW()-StartRow-1-$AA428*PanelHeight+$AA428*WellsInPlate+(COLUMN()-9)*8,0,1,1)</f>
        <v xml:space="preserve"> </v>
      </c>
      <c r="O427" s="57" t="str">
        <f ca="1">OFFSET($Z$3,ROW()-StartRow-1-$AA428*PanelHeight+$AA428*WellsInPlate+(COLUMN()-9)*8,0,1,1)</f>
        <v xml:space="preserve"> </v>
      </c>
      <c r="P427" s="57" t="str">
        <f ca="1">OFFSET($Z$3,ROW()-StartRow-1-$AA428*PanelHeight+$AA428*WellsInPlate+(COLUMN()-9)*8,0,1,1)</f>
        <v xml:space="preserve"> </v>
      </c>
      <c r="Q427" s="57" t="str">
        <f ca="1">OFFSET($Z$3,ROW()-StartRow-1-$AA428*PanelHeight+$AA428*WellsInPlate+(COLUMN()-9)*8,0,1,1)</f>
        <v xml:space="preserve"> </v>
      </c>
      <c r="R427" s="57" t="str">
        <f ca="1">OFFSET($Z$3,ROW()-StartRow-1-$AA428*PanelHeight+$AA428*WellsInPlate+(COLUMN()-9)*8,0,1,1)</f>
        <v xml:space="preserve"> </v>
      </c>
      <c r="S427" s="57" t="str">
        <f ca="1">IF(S426="","","leave empty")</f>
        <v>leave empty</v>
      </c>
      <c r="T427" s="57" t="str">
        <f t="shared" ca="1" si="72"/>
        <v>leave empty</v>
      </c>
      <c r="Z427" s="108" t="str">
        <f>IF(LEN(INDEX($1:$1048576,ROW(),4))&gt;0,INDEX($1:$1048576,ROW(),4)," ")</f>
        <v xml:space="preserve"> </v>
      </c>
      <c r="AA427" s="108">
        <f t="shared" si="70"/>
        <v>32</v>
      </c>
      <c r="AB427" s="108">
        <f ca="1">COUNTBLANK(OFFSET(INDEX($2:$1048576,2,4),AA427*WellsInPlate,0,WellsInPlate,1))</f>
        <v>86</v>
      </c>
      <c r="AC427" s="108">
        <f t="shared" ca="1" si="71"/>
        <v>0</v>
      </c>
      <c r="AE427" s="108" t="b">
        <f>IF(COUNTBLANK(D427)=0,A427)</f>
        <v>0</v>
      </c>
    </row>
    <row r="428" spans="1:31" ht="12.75" x14ac:dyDescent="0.2">
      <c r="A428" s="94" t="str">
        <f>IF(D428="","",CONCATENATE('Address and samples info'!$B$8," #",'Samples 96'!C428))</f>
        <v/>
      </c>
      <c r="B428" s="95" t="s">
        <v>24</v>
      </c>
      <c r="C428" s="150">
        <v>5</v>
      </c>
      <c r="D428" s="5"/>
      <c r="E428" s="98">
        <v>0.01</v>
      </c>
      <c r="F428" s="53"/>
      <c r="G428" s="59"/>
      <c r="H428" s="104" t="str">
        <f ca="1">IF(AC429=1,"H","")</f>
        <v/>
      </c>
      <c r="I428" s="57" t="str">
        <f ca="1">OFFSET($Z$3,ROW()-StartRow-1-$AA429*PanelHeight+$AA429*WellsInPlate+(COLUMN()-9)*8,0,1,1)</f>
        <v xml:space="preserve"> </v>
      </c>
      <c r="J428" s="57" t="str">
        <f ca="1">OFFSET($Z$3,ROW()-StartRow-1-$AA429*PanelHeight+$AA429*WellsInPlate+(COLUMN()-9)*8,0,1,1)</f>
        <v xml:space="preserve"> </v>
      </c>
      <c r="K428" s="57" t="str">
        <f ca="1">OFFSET($Z$3,ROW()-StartRow-1-$AA429*PanelHeight+$AA429*WellsInPlate+(COLUMN()-9)*8,0,1,1)</f>
        <v xml:space="preserve"> </v>
      </c>
      <c r="L428" s="57" t="str">
        <f ca="1">OFFSET($Z$3,ROW()-StartRow-1-$AA429*PanelHeight+$AA429*WellsInPlate+(COLUMN()-9)*8,0,1,1)</f>
        <v xml:space="preserve"> </v>
      </c>
      <c r="M428" s="57" t="str">
        <f ca="1">OFFSET($Z$3,ROW()-StartRow-1-$AA429*PanelHeight+$AA429*WellsInPlate+(COLUMN()-9)*8,0,1,1)</f>
        <v xml:space="preserve"> </v>
      </c>
      <c r="N428" s="57" t="str">
        <f ca="1">OFFSET($Z$3,ROW()-StartRow-1-$AA429*PanelHeight+$AA429*WellsInPlate+(COLUMN()-9)*8,0,1,1)</f>
        <v xml:space="preserve"> </v>
      </c>
      <c r="O428" s="57" t="str">
        <f ca="1">OFFSET($Z$3,ROW()-StartRow-1-$AA429*PanelHeight+$AA429*WellsInPlate+(COLUMN()-9)*8,0,1,1)</f>
        <v xml:space="preserve"> </v>
      </c>
      <c r="P428" s="57" t="str">
        <f ca="1">OFFSET($Z$3,ROW()-StartRow-1-$AA429*PanelHeight+$AA429*WellsInPlate+(COLUMN()-9)*8,0,1,1)</f>
        <v xml:space="preserve"> </v>
      </c>
      <c r="Q428" s="57" t="str">
        <f ca="1">OFFSET($Z$3,ROW()-StartRow-1-$AA429*PanelHeight+$AA429*WellsInPlate+(COLUMN()-9)*8,0,1,1)</f>
        <v xml:space="preserve"> </v>
      </c>
      <c r="R428" s="57" t="str">
        <f ca="1">OFFSET($Z$3,ROW()-StartRow-1-$AA429*PanelHeight+$AA429*WellsInPlate+(COLUMN()-9)*8,0,1,1)</f>
        <v xml:space="preserve"> </v>
      </c>
      <c r="S428" s="57" t="str">
        <f ca="1">IF(S427="","","leave empty")</f>
        <v>leave empty</v>
      </c>
      <c r="T428" s="57" t="str">
        <f t="shared" ca="1" si="72"/>
        <v>leave empty</v>
      </c>
      <c r="Z428" s="108" t="str">
        <f>IF(LEN(INDEX($1:$1048576,ROW(),4))&gt;0,INDEX($1:$1048576,ROW(),4)," ")</f>
        <v xml:space="preserve"> </v>
      </c>
      <c r="AA428" s="108">
        <f t="shared" si="70"/>
        <v>32</v>
      </c>
      <c r="AB428" s="108">
        <f ca="1">COUNTBLANK(OFFSET(INDEX($2:$1048576,2,4),AA428*WellsInPlate,0,WellsInPlate,1))</f>
        <v>86</v>
      </c>
      <c r="AC428" s="108">
        <f t="shared" ca="1" si="71"/>
        <v>0</v>
      </c>
      <c r="AE428" s="108" t="b">
        <f>IF(COUNTBLANK(D428)=0,A428)</f>
        <v>0</v>
      </c>
    </row>
    <row r="429" spans="1:31" ht="12.75" x14ac:dyDescent="0.2">
      <c r="A429" s="94" t="str">
        <f>IF(D429="","",CONCATENATE('Address and samples info'!$B$8," #",'Samples 96'!C429))</f>
        <v/>
      </c>
      <c r="B429" s="95" t="s">
        <v>35</v>
      </c>
      <c r="C429" s="150">
        <v>5</v>
      </c>
      <c r="D429" s="5"/>
      <c r="E429" s="98">
        <v>0.01</v>
      </c>
      <c r="F429" s="53"/>
      <c r="G429" s="59"/>
      <c r="Z429" s="108" t="str">
        <f>IF(LEN(INDEX($1:$1048576,ROW(),4))&gt;0,INDEX($1:$1048576,ROW(),4)," ")</f>
        <v xml:space="preserve"> </v>
      </c>
      <c r="AA429" s="108">
        <f t="shared" si="70"/>
        <v>32</v>
      </c>
      <c r="AB429" s="108">
        <f ca="1">COUNTBLANK(OFFSET(INDEX($2:$1048576,2,4),AA429*WellsInPlate,0,WellsInPlate,1))</f>
        <v>86</v>
      </c>
      <c r="AC429" s="108">
        <f t="shared" ca="1" si="71"/>
        <v>0</v>
      </c>
      <c r="AE429" s="108" t="b">
        <f>IF(COUNTBLANK(D429)=0,A429)</f>
        <v>0</v>
      </c>
    </row>
    <row r="430" spans="1:31" ht="12.75" x14ac:dyDescent="0.2">
      <c r="A430" s="94" t="str">
        <f>IF(D430="","",CONCATENATE('Address and samples info'!$B$8," #",'Samples 96'!C430))</f>
        <v/>
      </c>
      <c r="B430" s="95" t="s">
        <v>46</v>
      </c>
      <c r="C430" s="150">
        <v>5</v>
      </c>
      <c r="D430" s="5"/>
      <c r="E430" s="98">
        <v>0.01</v>
      </c>
      <c r="F430" s="53"/>
      <c r="G430" s="59"/>
      <c r="Z430" s="108" t="str">
        <f>IF(LEN(INDEX($1:$1048576,ROW(),4))&gt;0,INDEX($1:$1048576,ROW(),4)," ")</f>
        <v xml:space="preserve"> </v>
      </c>
      <c r="AA430" s="108">
        <f t="shared" si="70"/>
        <v>32</v>
      </c>
      <c r="AB430" s="108">
        <f ca="1">COUNTBLANK(OFFSET(INDEX($2:$1048576,2,4),AA430*WellsInPlate,0,WellsInPlate,1))</f>
        <v>86</v>
      </c>
      <c r="AC430" s="108">
        <f t="shared" ca="1" si="71"/>
        <v>0</v>
      </c>
      <c r="AE430" s="108" t="b">
        <f>IF(COUNTBLANK(D430)=0,A430)</f>
        <v>0</v>
      </c>
    </row>
    <row r="431" spans="1:31" ht="12.75" x14ac:dyDescent="0.2">
      <c r="A431" s="94" t="str">
        <f>IF(D431="","",CONCATENATE('Address and samples info'!$B$8," #",'Samples 96'!C431))</f>
        <v/>
      </c>
      <c r="B431" s="95" t="s">
        <v>57</v>
      </c>
      <c r="C431" s="150">
        <v>5</v>
      </c>
      <c r="D431" s="5"/>
      <c r="E431" s="98">
        <v>0.01</v>
      </c>
      <c r="F431" s="53"/>
      <c r="G431" s="59"/>
      <c r="Z431" s="108" t="str">
        <f>IF(LEN(INDEX($1:$1048576,ROW(),4))&gt;0,INDEX($1:$1048576,ROW(),4)," ")</f>
        <v xml:space="preserve"> </v>
      </c>
      <c r="AA431" s="108">
        <f t="shared" si="70"/>
        <v>32</v>
      </c>
      <c r="AB431" s="108">
        <f ca="1">COUNTBLANK(OFFSET(INDEX($2:$1048576,2,4),AA431*WellsInPlate,0,WellsInPlate,1))</f>
        <v>86</v>
      </c>
      <c r="AC431" s="108">
        <f t="shared" ca="1" si="71"/>
        <v>0</v>
      </c>
      <c r="AE431" s="108" t="b">
        <f>IF(COUNTBLANK(D431)=0,A431)</f>
        <v>0</v>
      </c>
    </row>
    <row r="432" spans="1:31" ht="12.75" x14ac:dyDescent="0.2">
      <c r="A432" s="94" t="str">
        <f>IF(D432="","",CONCATENATE('Address and samples info'!$B$8," #",'Samples 96'!C432))</f>
        <v/>
      </c>
      <c r="B432" s="95" t="s">
        <v>68</v>
      </c>
      <c r="C432" s="150">
        <v>5</v>
      </c>
      <c r="D432" s="5"/>
      <c r="E432" s="98">
        <v>0.01</v>
      </c>
      <c r="F432" s="53"/>
      <c r="G432" s="59"/>
      <c r="I432" s="55" t="str">
        <f ca="1">IF(AC434=1,"Plate "&amp;TEXT(AA434+1,"0"),"")</f>
        <v/>
      </c>
      <c r="Z432" s="108" t="str">
        <f>IF(LEN(INDEX($1:$1048576,ROW(),4))&gt;0,INDEX($1:$1048576,ROW(),4)," ")</f>
        <v xml:space="preserve"> </v>
      </c>
      <c r="AA432" s="108">
        <f t="shared" si="70"/>
        <v>32</v>
      </c>
      <c r="AB432" s="108">
        <f ca="1">COUNTBLANK(OFFSET(INDEX($2:$1048576,2,4),AA432*WellsInPlate,0,WellsInPlate,1))</f>
        <v>86</v>
      </c>
      <c r="AC432" s="108">
        <f t="shared" ca="1" si="71"/>
        <v>0</v>
      </c>
      <c r="AE432" s="108" t="b">
        <f>IF(COUNTBLANK(D432)=0,A432)</f>
        <v>0</v>
      </c>
    </row>
    <row r="433" spans="1:31" ht="12.75" x14ac:dyDescent="0.2">
      <c r="A433" s="94" t="str">
        <f>IF(D433="","",CONCATENATE('Address and samples info'!$B$8," #",'Samples 96'!C433))</f>
        <v/>
      </c>
      <c r="B433" s="95" t="s">
        <v>3</v>
      </c>
      <c r="C433" s="150">
        <v>6</v>
      </c>
      <c r="D433" s="5"/>
      <c r="E433" s="98">
        <v>0.01</v>
      </c>
      <c r="F433" s="53"/>
      <c r="G433" s="59"/>
      <c r="H433" s="106"/>
      <c r="I433" s="56" t="str">
        <f ca="1">IF($AC434=1,"1","")</f>
        <v/>
      </c>
      <c r="J433" s="56" t="str">
        <f ca="1">IF($AC434=1,"2","")</f>
        <v/>
      </c>
      <c r="K433" s="56" t="str">
        <f ca="1">IF($AC434=1,"3","")</f>
        <v/>
      </c>
      <c r="L433" s="56" t="str">
        <f ca="1">IF($AC434=1,"4","")</f>
        <v/>
      </c>
      <c r="M433" s="56" t="str">
        <f ca="1">IF($AC434=1,"5","")</f>
        <v/>
      </c>
      <c r="N433" s="56" t="str">
        <f ca="1">IF($AC434=1,"6","")</f>
        <v/>
      </c>
      <c r="O433" s="56" t="str">
        <f ca="1">IF($AC434=1,"7","")</f>
        <v/>
      </c>
      <c r="P433" s="56" t="str">
        <f ca="1">IF($AC434=1,"8","")</f>
        <v/>
      </c>
      <c r="Q433" s="56" t="str">
        <f ca="1">IF($AC434=1,"9","")</f>
        <v/>
      </c>
      <c r="R433" s="56" t="str">
        <f ca="1">IF($AC434=1,"10","")</f>
        <v/>
      </c>
      <c r="S433" s="56" t="str">
        <f ca="1">IF($AC434=1,"11","")</f>
        <v/>
      </c>
      <c r="T433" s="56" t="str">
        <f ca="1">IF($AC434=1,"12","")</f>
        <v/>
      </c>
      <c r="Z433" s="108" t="str">
        <f>IF(LEN(INDEX($1:$1048576,ROW(),4))&gt;0,INDEX($1:$1048576,ROW(),4)," ")</f>
        <v xml:space="preserve"> </v>
      </c>
      <c r="AA433" s="108">
        <f t="shared" si="70"/>
        <v>33</v>
      </c>
      <c r="AB433" s="108">
        <f ca="1">COUNTBLANK(OFFSET(INDEX($2:$1048576,2,4),AA433*WellsInPlate,0,WellsInPlate,1))</f>
        <v>86</v>
      </c>
      <c r="AC433" s="108">
        <f t="shared" ca="1" si="71"/>
        <v>0</v>
      </c>
      <c r="AE433" s="108" t="b">
        <f>IF(COUNTBLANK(D433)=0,A433)</f>
        <v>0</v>
      </c>
    </row>
    <row r="434" spans="1:31" ht="12.75" x14ac:dyDescent="0.2">
      <c r="A434" s="94" t="str">
        <f>IF(D434="","",CONCATENATE('Address and samples info'!$B$8," #",'Samples 96'!C434))</f>
        <v/>
      </c>
      <c r="B434" s="95" t="s">
        <v>14</v>
      </c>
      <c r="C434" s="150">
        <v>6</v>
      </c>
      <c r="D434" s="5"/>
      <c r="E434" s="98">
        <v>0.01</v>
      </c>
      <c r="F434" s="53"/>
      <c r="G434" s="59"/>
      <c r="H434" s="104" t="str">
        <f ca="1">IF(AC435=1,"A","")</f>
        <v/>
      </c>
      <c r="I434" s="57" t="str">
        <f ca="1">OFFSET($Z$3,ROW()-StartRow-1-$AA435*PanelHeight+$AA435*WellsInPlate+(COLUMN()-9)*8,0,1,1)</f>
        <v xml:space="preserve"> </v>
      </c>
      <c r="J434" s="57" t="str">
        <f ca="1">OFFSET($Z$3,ROW()-StartRow-1-$AA435*PanelHeight+$AA435*WellsInPlate+(COLUMN()-9)*8,0,1,1)</f>
        <v xml:space="preserve"> </v>
      </c>
      <c r="K434" s="57" t="str">
        <f ca="1">OFFSET($Z$3,ROW()-StartRow-1-$AA435*PanelHeight+$AA435*WellsInPlate+(COLUMN()-9)*8,0,1,1)</f>
        <v xml:space="preserve"> </v>
      </c>
      <c r="L434" s="57" t="str">
        <f ca="1">OFFSET($Z$3,ROW()-StartRow-1-$AA435*PanelHeight+$AA435*WellsInPlate+(COLUMN()-9)*8,0,1,1)</f>
        <v xml:space="preserve"> </v>
      </c>
      <c r="M434" s="57" t="str">
        <f ca="1">OFFSET($Z$3,ROW()-StartRow-1-$AA435*PanelHeight+$AA435*WellsInPlate+(COLUMN()-9)*8,0,1,1)</f>
        <v xml:space="preserve"> </v>
      </c>
      <c r="N434" s="57" t="str">
        <f ca="1">OFFSET($Z$3,ROW()-StartRow-1-$AA435*PanelHeight+$AA435*WellsInPlate+(COLUMN()-9)*8,0,1,1)</f>
        <v xml:space="preserve"> </v>
      </c>
      <c r="O434" s="57" t="str">
        <f ca="1">OFFSET($Z$3,ROW()-StartRow-1-$AA435*PanelHeight+$AA435*WellsInPlate+(COLUMN()-9)*8,0,1,1)</f>
        <v xml:space="preserve"> </v>
      </c>
      <c r="P434" s="57" t="str">
        <f ca="1">OFFSET($Z$3,ROW()-StartRow-1-$AA435*PanelHeight+$AA435*WellsInPlate+(COLUMN()-9)*8,0,1,1)</f>
        <v xml:space="preserve"> </v>
      </c>
      <c r="Q434" s="57" t="str">
        <f ca="1">OFFSET($Z$3,ROW()-StartRow-1-$AA435*PanelHeight+$AA435*WellsInPlate+(COLUMN()-9)*8,0,1,1)</f>
        <v xml:space="preserve"> </v>
      </c>
      <c r="R434" s="57" t="str">
        <f ca="1">OFFSET($Z$3,ROW()-StartRow-1-$AA435*PanelHeight+$AA435*WellsInPlate+(COLUMN()-9)*8,0,1,1)</f>
        <v xml:space="preserve"> </v>
      </c>
      <c r="S434" s="57" t="str">
        <f ca="1">OFFSET($Z$3,ROW()-StartRow-1-$AA435*PanelHeight+$AA435*WellsInPlate+(COLUMN()-9)*8,0,1,1)</f>
        <v xml:space="preserve"> </v>
      </c>
      <c r="T434" s="58" t="str">
        <f ca="1">IF(COUNTIF(I434:S441," ")&lt;88,"leave empty","")</f>
        <v>leave empty</v>
      </c>
      <c r="Z434" s="108" t="str">
        <f>IF(LEN(INDEX($1:$1048576,ROW(),4))&gt;0,INDEX($1:$1048576,ROW(),4)," ")</f>
        <v xml:space="preserve"> </v>
      </c>
      <c r="AA434" s="108">
        <f t="shared" si="70"/>
        <v>33</v>
      </c>
      <c r="AB434" s="108">
        <f ca="1">COUNTBLANK(OFFSET(INDEX($2:$1048576,2,4),AA434*WellsInPlate,0,WellsInPlate,1))</f>
        <v>86</v>
      </c>
      <c r="AC434" s="108">
        <f t="shared" ca="1" si="71"/>
        <v>0</v>
      </c>
      <c r="AE434" s="108" t="b">
        <f>IF(COUNTBLANK(D434)=0,A434)</f>
        <v>0</v>
      </c>
    </row>
    <row r="435" spans="1:31" ht="12.75" x14ac:dyDescent="0.2">
      <c r="A435" s="94" t="str">
        <f>IF(D435="","",CONCATENATE('Address and samples info'!$B$8," #",'Samples 96'!C435))</f>
        <v/>
      </c>
      <c r="B435" s="95" t="s">
        <v>25</v>
      </c>
      <c r="C435" s="150">
        <v>6</v>
      </c>
      <c r="D435" s="5"/>
      <c r="E435" s="98">
        <v>0.01</v>
      </c>
      <c r="F435" s="53"/>
      <c r="G435" s="59"/>
      <c r="H435" s="104" t="str">
        <f ca="1">IF(AC436=1,"B","")</f>
        <v/>
      </c>
      <c r="I435" s="57" t="str">
        <f ca="1">OFFSET($Z$3,ROW()-StartRow-1-$AA436*PanelHeight+$AA436*WellsInPlate+(COLUMN()-9)*8,0,1,1)</f>
        <v xml:space="preserve"> </v>
      </c>
      <c r="J435" s="57" t="str">
        <f ca="1">OFFSET($Z$3,ROW()-StartRow-1-$AA436*PanelHeight+$AA436*WellsInPlate+(COLUMN()-9)*8,0,1,1)</f>
        <v xml:space="preserve"> </v>
      </c>
      <c r="K435" s="57" t="str">
        <f ca="1">OFFSET($Z$3,ROW()-StartRow-1-$AA436*PanelHeight+$AA436*WellsInPlate+(COLUMN()-9)*8,0,1,1)</f>
        <v xml:space="preserve"> </v>
      </c>
      <c r="L435" s="57" t="str">
        <f ca="1">OFFSET($Z$3,ROW()-StartRow-1-$AA436*PanelHeight+$AA436*WellsInPlate+(COLUMN()-9)*8,0,1,1)</f>
        <v xml:space="preserve"> </v>
      </c>
      <c r="M435" s="57" t="str">
        <f ca="1">OFFSET($Z$3,ROW()-StartRow-1-$AA436*PanelHeight+$AA436*WellsInPlate+(COLUMN()-9)*8,0,1,1)</f>
        <v xml:space="preserve"> </v>
      </c>
      <c r="N435" s="57" t="str">
        <f ca="1">OFFSET($Z$3,ROW()-StartRow-1-$AA436*PanelHeight+$AA436*WellsInPlate+(COLUMN()-9)*8,0,1,1)</f>
        <v xml:space="preserve"> </v>
      </c>
      <c r="O435" s="57" t="str">
        <f ca="1">OFFSET($Z$3,ROW()-StartRow-1-$AA436*PanelHeight+$AA436*WellsInPlate+(COLUMN()-9)*8,0,1,1)</f>
        <v xml:space="preserve"> </v>
      </c>
      <c r="P435" s="57" t="str">
        <f ca="1">OFFSET($Z$3,ROW()-StartRow-1-$AA436*PanelHeight+$AA436*WellsInPlate+(COLUMN()-9)*8,0,1,1)</f>
        <v xml:space="preserve"> </v>
      </c>
      <c r="Q435" s="57" t="str">
        <f ca="1">OFFSET($Z$3,ROW()-StartRow-1-$AA436*PanelHeight+$AA436*WellsInPlate+(COLUMN()-9)*8,0,1,1)</f>
        <v xml:space="preserve"> </v>
      </c>
      <c r="R435" s="57" t="str">
        <f ca="1">OFFSET($Z$3,ROW()-StartRow-1-$AA436*PanelHeight+$AA436*WellsInPlate+(COLUMN()-9)*8,0,1,1)</f>
        <v xml:space="preserve"> </v>
      </c>
      <c r="S435" s="57" t="str">
        <f ca="1">OFFSET($Z$3,ROW()-StartRow-1-$AA436*PanelHeight+$AA436*WellsInPlate+(COLUMN()-9)*8,0,1,1)</f>
        <v xml:space="preserve"> </v>
      </c>
      <c r="T435" s="57" t="str">
        <f ca="1">IF(T434="","","leave empty")</f>
        <v>leave empty</v>
      </c>
      <c r="Z435" s="108" t="str">
        <f>IF(LEN(INDEX($1:$1048576,ROW(),4))&gt;0,INDEX($1:$1048576,ROW(),4)," ")</f>
        <v xml:space="preserve"> </v>
      </c>
      <c r="AA435" s="108">
        <f t="shared" si="70"/>
        <v>33</v>
      </c>
      <c r="AB435" s="108">
        <f ca="1">COUNTBLANK(OFFSET(INDEX($2:$1048576,2,4),AA435*WellsInPlate,0,WellsInPlate,1))</f>
        <v>86</v>
      </c>
      <c r="AC435" s="108">
        <f t="shared" ca="1" si="71"/>
        <v>0</v>
      </c>
      <c r="AE435" s="108" t="b">
        <f>IF(COUNTBLANK(D435)=0,A435)</f>
        <v>0</v>
      </c>
    </row>
    <row r="436" spans="1:31" ht="12.75" x14ac:dyDescent="0.2">
      <c r="A436" s="94" t="str">
        <f>IF(D436="","",CONCATENATE('Address and samples info'!$B$8," #",'Samples 96'!C436))</f>
        <v/>
      </c>
      <c r="B436" s="95" t="s">
        <v>36</v>
      </c>
      <c r="C436" s="150">
        <v>6</v>
      </c>
      <c r="D436" s="5"/>
      <c r="E436" s="98">
        <v>0.01</v>
      </c>
      <c r="F436" s="53"/>
      <c r="G436" s="59"/>
      <c r="H436" s="104" t="str">
        <f ca="1">IF(AC437=1,"C","")</f>
        <v/>
      </c>
      <c r="I436" s="57" t="str">
        <f ca="1">OFFSET($Z$3,ROW()-StartRow-1-$AA437*PanelHeight+$AA437*WellsInPlate+(COLUMN()-9)*8,0,1,1)</f>
        <v xml:space="preserve"> </v>
      </c>
      <c r="J436" s="57" t="str">
        <f ca="1">OFFSET($Z$3,ROW()-StartRow-1-$AA437*PanelHeight+$AA437*WellsInPlate+(COLUMN()-9)*8,0,1,1)</f>
        <v xml:space="preserve"> </v>
      </c>
      <c r="K436" s="57" t="str">
        <f ca="1">OFFSET($Z$3,ROW()-StartRow-1-$AA437*PanelHeight+$AA437*WellsInPlate+(COLUMN()-9)*8,0,1,1)</f>
        <v xml:space="preserve"> </v>
      </c>
      <c r="L436" s="57" t="str">
        <f ca="1">OFFSET($Z$3,ROW()-StartRow-1-$AA437*PanelHeight+$AA437*WellsInPlate+(COLUMN()-9)*8,0,1,1)</f>
        <v xml:space="preserve"> </v>
      </c>
      <c r="M436" s="57" t="str">
        <f ca="1">OFFSET($Z$3,ROW()-StartRow-1-$AA437*PanelHeight+$AA437*WellsInPlate+(COLUMN()-9)*8,0,1,1)</f>
        <v xml:space="preserve"> </v>
      </c>
      <c r="N436" s="57" t="str">
        <f ca="1">OFFSET($Z$3,ROW()-StartRow-1-$AA437*PanelHeight+$AA437*WellsInPlate+(COLUMN()-9)*8,0,1,1)</f>
        <v xml:space="preserve"> </v>
      </c>
      <c r="O436" s="57" t="str">
        <f ca="1">OFFSET($Z$3,ROW()-StartRow-1-$AA437*PanelHeight+$AA437*WellsInPlate+(COLUMN()-9)*8,0,1,1)</f>
        <v xml:space="preserve"> </v>
      </c>
      <c r="P436" s="57" t="str">
        <f ca="1">OFFSET($Z$3,ROW()-StartRow-1-$AA437*PanelHeight+$AA437*WellsInPlate+(COLUMN()-9)*8,0,1,1)</f>
        <v xml:space="preserve"> </v>
      </c>
      <c r="Q436" s="57" t="str">
        <f ca="1">OFFSET($Z$3,ROW()-StartRow-1-$AA437*PanelHeight+$AA437*WellsInPlate+(COLUMN()-9)*8,0,1,1)</f>
        <v xml:space="preserve"> </v>
      </c>
      <c r="R436" s="57" t="str">
        <f ca="1">OFFSET($Z$3,ROW()-StartRow-1-$AA437*PanelHeight+$AA437*WellsInPlate+(COLUMN()-9)*8,0,1,1)</f>
        <v xml:space="preserve"> </v>
      </c>
      <c r="S436" s="57" t="str">
        <f ca="1">OFFSET($Z$3,ROW()-StartRow-1-$AA437*PanelHeight+$AA437*WellsInPlate+(COLUMN()-9)*8,0,1,1)</f>
        <v xml:space="preserve"> </v>
      </c>
      <c r="T436" s="57" t="str">
        <f t="shared" ref="T436:T441" ca="1" si="73">IF(T435="","","leave empty")</f>
        <v>leave empty</v>
      </c>
      <c r="Z436" s="108" t="str">
        <f>IF(LEN(INDEX($1:$1048576,ROW(),4))&gt;0,INDEX($1:$1048576,ROW(),4)," ")</f>
        <v xml:space="preserve"> </v>
      </c>
      <c r="AA436" s="108">
        <f t="shared" si="70"/>
        <v>33</v>
      </c>
      <c r="AB436" s="108">
        <f ca="1">COUNTBLANK(OFFSET(INDEX($2:$1048576,2,4),AA436*WellsInPlate,0,WellsInPlate,1))</f>
        <v>86</v>
      </c>
      <c r="AC436" s="108">
        <f t="shared" ca="1" si="71"/>
        <v>0</v>
      </c>
      <c r="AE436" s="108" t="b">
        <f>IF(COUNTBLANK(D436)=0,A436)</f>
        <v>0</v>
      </c>
    </row>
    <row r="437" spans="1:31" ht="12.75" x14ac:dyDescent="0.2">
      <c r="A437" s="94" t="str">
        <f>IF(D437="","",CONCATENATE('Address and samples info'!$B$8," #",'Samples 96'!C437))</f>
        <v/>
      </c>
      <c r="B437" s="95" t="s">
        <v>47</v>
      </c>
      <c r="C437" s="150">
        <v>6</v>
      </c>
      <c r="D437" s="5"/>
      <c r="E437" s="98">
        <v>0.01</v>
      </c>
      <c r="F437" s="53"/>
      <c r="G437" s="59"/>
      <c r="H437" s="104" t="str">
        <f ca="1">IF(AC438=1,"D","")</f>
        <v/>
      </c>
      <c r="I437" s="57" t="str">
        <f ca="1">OFFSET($Z$3,ROW()-StartRow-1-$AA438*PanelHeight+$AA438*WellsInPlate+(COLUMN()-9)*8,0,1,1)</f>
        <v xml:space="preserve"> </v>
      </c>
      <c r="J437" s="57" t="str">
        <f ca="1">OFFSET($Z$3,ROW()-StartRow-1-$AA438*PanelHeight+$AA438*WellsInPlate+(COLUMN()-9)*8,0,1,1)</f>
        <v xml:space="preserve"> </v>
      </c>
      <c r="K437" s="57" t="str">
        <f ca="1">OFFSET($Z$3,ROW()-StartRow-1-$AA438*PanelHeight+$AA438*WellsInPlate+(COLUMN()-9)*8,0,1,1)</f>
        <v xml:space="preserve"> </v>
      </c>
      <c r="L437" s="57" t="str">
        <f ca="1">OFFSET($Z$3,ROW()-StartRow-1-$AA438*PanelHeight+$AA438*WellsInPlate+(COLUMN()-9)*8,0,1,1)</f>
        <v xml:space="preserve"> </v>
      </c>
      <c r="M437" s="57" t="str">
        <f ca="1">OFFSET($Z$3,ROW()-StartRow-1-$AA438*PanelHeight+$AA438*WellsInPlate+(COLUMN()-9)*8,0,1,1)</f>
        <v xml:space="preserve"> </v>
      </c>
      <c r="N437" s="57" t="str">
        <f ca="1">OFFSET($Z$3,ROW()-StartRow-1-$AA438*PanelHeight+$AA438*WellsInPlate+(COLUMN()-9)*8,0,1,1)</f>
        <v xml:space="preserve"> </v>
      </c>
      <c r="O437" s="57" t="str">
        <f ca="1">OFFSET($Z$3,ROW()-StartRow-1-$AA438*PanelHeight+$AA438*WellsInPlate+(COLUMN()-9)*8,0,1,1)</f>
        <v xml:space="preserve"> </v>
      </c>
      <c r="P437" s="57" t="str">
        <f ca="1">OFFSET($Z$3,ROW()-StartRow-1-$AA438*PanelHeight+$AA438*WellsInPlate+(COLUMN()-9)*8,0,1,1)</f>
        <v xml:space="preserve"> </v>
      </c>
      <c r="Q437" s="57" t="str">
        <f ca="1">OFFSET($Z$3,ROW()-StartRow-1-$AA438*PanelHeight+$AA438*WellsInPlate+(COLUMN()-9)*8,0,1,1)</f>
        <v xml:space="preserve"> </v>
      </c>
      <c r="R437" s="57" t="str">
        <f ca="1">OFFSET($Z$3,ROW()-StartRow-1-$AA438*PanelHeight+$AA438*WellsInPlate+(COLUMN()-9)*8,0,1,1)</f>
        <v xml:space="preserve"> </v>
      </c>
      <c r="S437" s="57" t="str">
        <f ca="1">OFFSET($Z$3,ROW()-StartRow-1-$AA438*PanelHeight+$AA438*WellsInPlate+(COLUMN()-9)*8,0,1,1)</f>
        <v xml:space="preserve"> </v>
      </c>
      <c r="T437" s="57" t="str">
        <f t="shared" ca="1" si="73"/>
        <v>leave empty</v>
      </c>
      <c r="Z437" s="108" t="str">
        <f>IF(LEN(INDEX($1:$1048576,ROW(),4))&gt;0,INDEX($1:$1048576,ROW(),4)," ")</f>
        <v xml:space="preserve"> </v>
      </c>
      <c r="AA437" s="108">
        <f t="shared" si="70"/>
        <v>33</v>
      </c>
      <c r="AB437" s="108">
        <f ca="1">COUNTBLANK(OFFSET(INDEX($2:$1048576,2,4),AA437*WellsInPlate,0,WellsInPlate,1))</f>
        <v>86</v>
      </c>
      <c r="AC437" s="108">
        <f t="shared" ca="1" si="71"/>
        <v>0</v>
      </c>
      <c r="AE437" s="108" t="b">
        <f>IF(COUNTBLANK(D437)=0,A437)</f>
        <v>0</v>
      </c>
    </row>
    <row r="438" spans="1:31" ht="12.75" x14ac:dyDescent="0.2">
      <c r="A438" s="94" t="str">
        <f>IF(D438="","",CONCATENATE('Address and samples info'!$B$8," #",'Samples 96'!C438))</f>
        <v/>
      </c>
      <c r="B438" s="95" t="s">
        <v>58</v>
      </c>
      <c r="C438" s="150">
        <v>6</v>
      </c>
      <c r="D438" s="5"/>
      <c r="E438" s="98">
        <v>0.01</v>
      </c>
      <c r="F438" s="53"/>
      <c r="G438" s="59"/>
      <c r="H438" s="104" t="str">
        <f ca="1">IF(AC439=1,"E","")</f>
        <v/>
      </c>
      <c r="I438" s="57" t="str">
        <f ca="1">OFFSET($Z$3,ROW()-StartRow-1-$AA439*PanelHeight+$AA439*WellsInPlate+(COLUMN()-9)*8,0,1,1)</f>
        <v xml:space="preserve"> </v>
      </c>
      <c r="J438" s="57" t="str">
        <f ca="1">OFFSET($Z$3,ROW()-StartRow-1-$AA439*PanelHeight+$AA439*WellsInPlate+(COLUMN()-9)*8,0,1,1)</f>
        <v xml:space="preserve"> </v>
      </c>
      <c r="K438" s="57" t="str">
        <f ca="1">OFFSET($Z$3,ROW()-StartRow-1-$AA439*PanelHeight+$AA439*WellsInPlate+(COLUMN()-9)*8,0,1,1)</f>
        <v xml:space="preserve"> </v>
      </c>
      <c r="L438" s="57" t="str">
        <f ca="1">OFFSET($Z$3,ROW()-StartRow-1-$AA439*PanelHeight+$AA439*WellsInPlate+(COLUMN()-9)*8,0,1,1)</f>
        <v xml:space="preserve"> </v>
      </c>
      <c r="M438" s="57" t="str">
        <f ca="1">OFFSET($Z$3,ROW()-StartRow-1-$AA439*PanelHeight+$AA439*WellsInPlate+(COLUMN()-9)*8,0,1,1)</f>
        <v xml:space="preserve"> </v>
      </c>
      <c r="N438" s="57" t="str">
        <f ca="1">OFFSET($Z$3,ROW()-StartRow-1-$AA439*PanelHeight+$AA439*WellsInPlate+(COLUMN()-9)*8,0,1,1)</f>
        <v xml:space="preserve"> </v>
      </c>
      <c r="O438" s="57" t="str">
        <f ca="1">OFFSET($Z$3,ROW()-StartRow-1-$AA439*PanelHeight+$AA439*WellsInPlate+(COLUMN()-9)*8,0,1,1)</f>
        <v xml:space="preserve"> </v>
      </c>
      <c r="P438" s="57" t="str">
        <f ca="1">OFFSET($Z$3,ROW()-StartRow-1-$AA439*PanelHeight+$AA439*WellsInPlate+(COLUMN()-9)*8,0,1,1)</f>
        <v xml:space="preserve"> </v>
      </c>
      <c r="Q438" s="57" t="str">
        <f ca="1">OFFSET($Z$3,ROW()-StartRow-1-$AA439*PanelHeight+$AA439*WellsInPlate+(COLUMN()-9)*8,0,1,1)</f>
        <v xml:space="preserve"> </v>
      </c>
      <c r="R438" s="57" t="str">
        <f ca="1">OFFSET($Z$3,ROW()-StartRow-1-$AA439*PanelHeight+$AA439*WellsInPlate+(COLUMN()-9)*8,0,1,1)</f>
        <v xml:space="preserve"> </v>
      </c>
      <c r="S438" s="57" t="str">
        <f ca="1">OFFSET($Z$3,ROW()-StartRow-1-$AA439*PanelHeight+$AA439*WellsInPlate+(COLUMN()-9)*8,0,1,1)</f>
        <v xml:space="preserve"> </v>
      </c>
      <c r="T438" s="57" t="str">
        <f t="shared" ca="1" si="73"/>
        <v>leave empty</v>
      </c>
      <c r="Z438" s="108" t="str">
        <f>IF(LEN(INDEX($1:$1048576,ROW(),4))&gt;0,INDEX($1:$1048576,ROW(),4)," ")</f>
        <v xml:space="preserve"> </v>
      </c>
      <c r="AA438" s="108">
        <f t="shared" si="70"/>
        <v>33</v>
      </c>
      <c r="AB438" s="108">
        <f ca="1">COUNTBLANK(OFFSET(INDEX($2:$1048576,2,4),AA438*WellsInPlate,0,WellsInPlate,1))</f>
        <v>86</v>
      </c>
      <c r="AC438" s="108">
        <f t="shared" ca="1" si="71"/>
        <v>0</v>
      </c>
      <c r="AE438" s="108" t="b">
        <f>IF(COUNTBLANK(D438)=0,A438)</f>
        <v>0</v>
      </c>
    </row>
    <row r="439" spans="1:31" ht="12.75" x14ac:dyDescent="0.2">
      <c r="A439" s="94" t="str">
        <f>IF(D439="","",CONCATENATE('Address and samples info'!$B$8," #",'Samples 96'!C439))</f>
        <v/>
      </c>
      <c r="B439" s="95" t="s">
        <v>69</v>
      </c>
      <c r="C439" s="150">
        <v>6</v>
      </c>
      <c r="D439" s="5"/>
      <c r="E439" s="98">
        <v>0.01</v>
      </c>
      <c r="F439" s="53"/>
      <c r="G439" s="59"/>
      <c r="H439" s="104" t="str">
        <f ca="1">IF(AC440=1,"F","")</f>
        <v/>
      </c>
      <c r="I439" s="57" t="str">
        <f ca="1">OFFSET($Z$3,ROW()-StartRow-1-$AA440*PanelHeight+$AA440*WellsInPlate+(COLUMN()-9)*8,0,1,1)</f>
        <v xml:space="preserve"> </v>
      </c>
      <c r="J439" s="57" t="str">
        <f ca="1">OFFSET($Z$3,ROW()-StartRow-1-$AA440*PanelHeight+$AA440*WellsInPlate+(COLUMN()-9)*8,0,1,1)</f>
        <v xml:space="preserve"> </v>
      </c>
      <c r="K439" s="57" t="str">
        <f ca="1">OFFSET($Z$3,ROW()-StartRow-1-$AA440*PanelHeight+$AA440*WellsInPlate+(COLUMN()-9)*8,0,1,1)</f>
        <v xml:space="preserve"> </v>
      </c>
      <c r="L439" s="57" t="str">
        <f ca="1">OFFSET($Z$3,ROW()-StartRow-1-$AA440*PanelHeight+$AA440*WellsInPlate+(COLUMN()-9)*8,0,1,1)</f>
        <v xml:space="preserve"> </v>
      </c>
      <c r="M439" s="57" t="str">
        <f ca="1">OFFSET($Z$3,ROW()-StartRow-1-$AA440*PanelHeight+$AA440*WellsInPlate+(COLUMN()-9)*8,0,1,1)</f>
        <v xml:space="preserve"> </v>
      </c>
      <c r="N439" s="57" t="str">
        <f ca="1">OFFSET($Z$3,ROW()-StartRow-1-$AA440*PanelHeight+$AA440*WellsInPlate+(COLUMN()-9)*8,0,1,1)</f>
        <v xml:space="preserve"> </v>
      </c>
      <c r="O439" s="57" t="str">
        <f ca="1">OFFSET($Z$3,ROW()-StartRow-1-$AA440*PanelHeight+$AA440*WellsInPlate+(COLUMN()-9)*8,0,1,1)</f>
        <v xml:space="preserve"> </v>
      </c>
      <c r="P439" s="57" t="str">
        <f ca="1">OFFSET($Z$3,ROW()-StartRow-1-$AA440*PanelHeight+$AA440*WellsInPlate+(COLUMN()-9)*8,0,1,1)</f>
        <v xml:space="preserve"> </v>
      </c>
      <c r="Q439" s="57" t="str">
        <f ca="1">OFFSET($Z$3,ROW()-StartRow-1-$AA440*PanelHeight+$AA440*WellsInPlate+(COLUMN()-9)*8,0,1,1)</f>
        <v xml:space="preserve"> </v>
      </c>
      <c r="R439" s="57" t="str">
        <f ca="1">OFFSET($Z$3,ROW()-StartRow-1-$AA440*PanelHeight+$AA440*WellsInPlate+(COLUMN()-9)*8,0,1,1)</f>
        <v xml:space="preserve"> </v>
      </c>
      <c r="S439" s="57" t="str">
        <f ca="1">OFFSET($Z$3,ROW()-StartRow-1-$AA440*PanelHeight+$AA440*WellsInPlate+(COLUMN()-9)*8,0,1,1)</f>
        <v xml:space="preserve"> </v>
      </c>
      <c r="T439" s="57" t="str">
        <f t="shared" ca="1" si="73"/>
        <v>leave empty</v>
      </c>
      <c r="Z439" s="108" t="str">
        <f>IF(LEN(INDEX($1:$1048576,ROW(),4))&gt;0,INDEX($1:$1048576,ROW(),4)," ")</f>
        <v xml:space="preserve"> </v>
      </c>
      <c r="AA439" s="108">
        <f t="shared" si="70"/>
        <v>33</v>
      </c>
      <c r="AB439" s="108">
        <f ca="1">COUNTBLANK(OFFSET(INDEX($2:$1048576,2,4),AA439*WellsInPlate,0,WellsInPlate,1))</f>
        <v>86</v>
      </c>
      <c r="AC439" s="108">
        <f t="shared" ca="1" si="71"/>
        <v>0</v>
      </c>
      <c r="AE439" s="108" t="b">
        <f>IF(COUNTBLANK(D439)=0,A439)</f>
        <v>0</v>
      </c>
    </row>
    <row r="440" spans="1:31" ht="12.75" x14ac:dyDescent="0.2">
      <c r="A440" s="94" t="str">
        <f>IF(D440="","",CONCATENATE('Address and samples info'!$B$8," #",'Samples 96'!C440))</f>
        <v/>
      </c>
      <c r="B440" s="95" t="s">
        <v>79</v>
      </c>
      <c r="C440" s="150">
        <v>6</v>
      </c>
      <c r="D440" s="5"/>
      <c r="E440" s="98">
        <v>0.01</v>
      </c>
      <c r="F440" s="53"/>
      <c r="G440" s="59"/>
      <c r="H440" s="104" t="str">
        <f ca="1">IF(AC441=1,"G","")</f>
        <v/>
      </c>
      <c r="I440" s="57" t="str">
        <f ca="1">OFFSET($Z$3,ROW()-StartRow-1-$AA441*PanelHeight+$AA441*WellsInPlate+(COLUMN()-9)*8,0,1,1)</f>
        <v xml:space="preserve"> </v>
      </c>
      <c r="J440" s="57" t="str">
        <f ca="1">OFFSET($Z$3,ROW()-StartRow-1-$AA441*PanelHeight+$AA441*WellsInPlate+(COLUMN()-9)*8,0,1,1)</f>
        <v xml:space="preserve"> </v>
      </c>
      <c r="K440" s="57" t="str">
        <f ca="1">OFFSET($Z$3,ROW()-StartRow-1-$AA441*PanelHeight+$AA441*WellsInPlate+(COLUMN()-9)*8,0,1,1)</f>
        <v xml:space="preserve"> </v>
      </c>
      <c r="L440" s="57" t="str">
        <f ca="1">OFFSET($Z$3,ROW()-StartRow-1-$AA441*PanelHeight+$AA441*WellsInPlate+(COLUMN()-9)*8,0,1,1)</f>
        <v xml:space="preserve"> </v>
      </c>
      <c r="M440" s="57" t="str">
        <f ca="1">OFFSET($Z$3,ROW()-StartRow-1-$AA441*PanelHeight+$AA441*WellsInPlate+(COLUMN()-9)*8,0,1,1)</f>
        <v xml:space="preserve"> </v>
      </c>
      <c r="N440" s="57" t="str">
        <f ca="1">OFFSET($Z$3,ROW()-StartRow-1-$AA441*PanelHeight+$AA441*WellsInPlate+(COLUMN()-9)*8,0,1,1)</f>
        <v xml:space="preserve"> </v>
      </c>
      <c r="O440" s="57" t="str">
        <f ca="1">OFFSET($Z$3,ROW()-StartRow-1-$AA441*PanelHeight+$AA441*WellsInPlate+(COLUMN()-9)*8,0,1,1)</f>
        <v xml:space="preserve"> </v>
      </c>
      <c r="P440" s="57" t="str">
        <f ca="1">OFFSET($Z$3,ROW()-StartRow-1-$AA441*PanelHeight+$AA441*WellsInPlate+(COLUMN()-9)*8,0,1,1)</f>
        <v xml:space="preserve"> </v>
      </c>
      <c r="Q440" s="57" t="str">
        <f ca="1">OFFSET($Z$3,ROW()-StartRow-1-$AA441*PanelHeight+$AA441*WellsInPlate+(COLUMN()-9)*8,0,1,1)</f>
        <v xml:space="preserve"> </v>
      </c>
      <c r="R440" s="57" t="str">
        <f ca="1">OFFSET($Z$3,ROW()-StartRow-1-$AA441*PanelHeight+$AA441*WellsInPlate+(COLUMN()-9)*8,0,1,1)</f>
        <v xml:space="preserve"> </v>
      </c>
      <c r="S440" s="57" t="str">
        <f ca="1">IF(S439="","","leave empty")</f>
        <v>leave empty</v>
      </c>
      <c r="T440" s="57" t="str">
        <f t="shared" ca="1" si="73"/>
        <v>leave empty</v>
      </c>
      <c r="Z440" s="108" t="str">
        <f>IF(LEN(INDEX($1:$1048576,ROW(),4))&gt;0,INDEX($1:$1048576,ROW(),4)," ")</f>
        <v xml:space="preserve"> </v>
      </c>
      <c r="AA440" s="108">
        <f t="shared" si="70"/>
        <v>33</v>
      </c>
      <c r="AB440" s="108">
        <f ca="1">COUNTBLANK(OFFSET(INDEX($2:$1048576,2,4),AA440*WellsInPlate,0,WellsInPlate,1))</f>
        <v>86</v>
      </c>
      <c r="AC440" s="108">
        <f t="shared" ca="1" si="71"/>
        <v>0</v>
      </c>
      <c r="AE440" s="108" t="b">
        <f>IF(COUNTBLANK(D440)=0,A440)</f>
        <v>0</v>
      </c>
    </row>
    <row r="441" spans="1:31" ht="12.75" x14ac:dyDescent="0.2">
      <c r="A441" s="94" t="str">
        <f>IF(D441="","",CONCATENATE('Address and samples info'!$B$8," #",'Samples 96'!C441))</f>
        <v/>
      </c>
      <c r="B441" s="95" t="s">
        <v>4</v>
      </c>
      <c r="C441" s="150">
        <v>6</v>
      </c>
      <c r="D441" s="5"/>
      <c r="E441" s="98">
        <v>0.01</v>
      </c>
      <c r="F441" s="53"/>
      <c r="G441" s="59"/>
      <c r="H441" s="104" t="str">
        <f ca="1">IF(AC442=1,"H","")</f>
        <v/>
      </c>
      <c r="I441" s="57" t="str">
        <f ca="1">OFFSET($Z$3,ROW()-StartRow-1-$AA442*PanelHeight+$AA442*WellsInPlate+(COLUMN()-9)*8,0,1,1)</f>
        <v xml:space="preserve"> </v>
      </c>
      <c r="J441" s="57" t="str">
        <f ca="1">OFFSET($Z$3,ROW()-StartRow-1-$AA442*PanelHeight+$AA442*WellsInPlate+(COLUMN()-9)*8,0,1,1)</f>
        <v xml:space="preserve"> </v>
      </c>
      <c r="K441" s="57" t="str">
        <f ca="1">OFFSET($Z$3,ROW()-StartRow-1-$AA442*PanelHeight+$AA442*WellsInPlate+(COLUMN()-9)*8,0,1,1)</f>
        <v xml:space="preserve"> </v>
      </c>
      <c r="L441" s="57" t="str">
        <f ca="1">OFFSET($Z$3,ROW()-StartRow-1-$AA442*PanelHeight+$AA442*WellsInPlate+(COLUMN()-9)*8,0,1,1)</f>
        <v xml:space="preserve"> </v>
      </c>
      <c r="M441" s="57" t="str">
        <f ca="1">OFFSET($Z$3,ROW()-StartRow-1-$AA442*PanelHeight+$AA442*WellsInPlate+(COLUMN()-9)*8,0,1,1)</f>
        <v xml:space="preserve"> </v>
      </c>
      <c r="N441" s="57" t="str">
        <f ca="1">OFFSET($Z$3,ROW()-StartRow-1-$AA442*PanelHeight+$AA442*WellsInPlate+(COLUMN()-9)*8,0,1,1)</f>
        <v xml:space="preserve"> </v>
      </c>
      <c r="O441" s="57" t="str">
        <f ca="1">OFFSET($Z$3,ROW()-StartRow-1-$AA442*PanelHeight+$AA442*WellsInPlate+(COLUMN()-9)*8,0,1,1)</f>
        <v xml:space="preserve"> </v>
      </c>
      <c r="P441" s="57" t="str">
        <f ca="1">OFFSET($Z$3,ROW()-StartRow-1-$AA442*PanelHeight+$AA442*WellsInPlate+(COLUMN()-9)*8,0,1,1)</f>
        <v xml:space="preserve"> </v>
      </c>
      <c r="Q441" s="57" t="str">
        <f ca="1">OFFSET($Z$3,ROW()-StartRow-1-$AA442*PanelHeight+$AA442*WellsInPlate+(COLUMN()-9)*8,0,1,1)</f>
        <v xml:space="preserve"> </v>
      </c>
      <c r="R441" s="57" t="str">
        <f ca="1">OFFSET($Z$3,ROW()-StartRow-1-$AA442*PanelHeight+$AA442*WellsInPlate+(COLUMN()-9)*8,0,1,1)</f>
        <v xml:space="preserve"> </v>
      </c>
      <c r="S441" s="57" t="str">
        <f ca="1">IF(S440="","","leave empty")</f>
        <v>leave empty</v>
      </c>
      <c r="T441" s="57" t="str">
        <f t="shared" ca="1" si="73"/>
        <v>leave empty</v>
      </c>
      <c r="Z441" s="108" t="str">
        <f>IF(LEN(INDEX($1:$1048576,ROW(),4))&gt;0,INDEX($1:$1048576,ROW(),4)," ")</f>
        <v xml:space="preserve"> </v>
      </c>
      <c r="AA441" s="108">
        <f t="shared" si="70"/>
        <v>33</v>
      </c>
      <c r="AB441" s="108">
        <f ca="1">COUNTBLANK(OFFSET(INDEX($2:$1048576,2,4),AA441*WellsInPlate,0,WellsInPlate,1))</f>
        <v>86</v>
      </c>
      <c r="AC441" s="108">
        <f t="shared" ca="1" si="71"/>
        <v>0</v>
      </c>
      <c r="AE441" s="108" t="b">
        <f>IF(COUNTBLANK(D441)=0,A441)</f>
        <v>0</v>
      </c>
    </row>
    <row r="442" spans="1:31" ht="12.75" x14ac:dyDescent="0.2">
      <c r="A442" s="94" t="str">
        <f>IF(D442="","",CONCATENATE('Address and samples info'!$B$8," #",'Samples 96'!C442))</f>
        <v/>
      </c>
      <c r="B442" s="95" t="s">
        <v>15</v>
      </c>
      <c r="C442" s="150">
        <v>6</v>
      </c>
      <c r="D442" s="5"/>
      <c r="E442" s="98">
        <v>0.01</v>
      </c>
      <c r="F442" s="53"/>
      <c r="G442" s="59"/>
      <c r="Z442" s="108" t="str">
        <f>IF(LEN(INDEX($1:$1048576,ROW(),4))&gt;0,INDEX($1:$1048576,ROW(),4)," ")</f>
        <v xml:space="preserve"> </v>
      </c>
      <c r="AA442" s="108">
        <f t="shared" si="70"/>
        <v>33</v>
      </c>
      <c r="AB442" s="108">
        <f ca="1">COUNTBLANK(OFFSET(INDEX($2:$1048576,2,4),AA442*WellsInPlate,0,WellsInPlate,1))</f>
        <v>86</v>
      </c>
      <c r="AC442" s="108">
        <f t="shared" ca="1" si="71"/>
        <v>0</v>
      </c>
      <c r="AE442" s="108" t="b">
        <f>IF(COUNTBLANK(D442)=0,A442)</f>
        <v>0</v>
      </c>
    </row>
    <row r="443" spans="1:31" ht="12.75" x14ac:dyDescent="0.2">
      <c r="A443" s="94" t="str">
        <f>IF(D443="","",CONCATENATE('Address and samples info'!$B$8," #",'Samples 96'!C443))</f>
        <v/>
      </c>
      <c r="B443" s="95" t="s">
        <v>26</v>
      </c>
      <c r="C443" s="150">
        <v>6</v>
      </c>
      <c r="D443" s="5"/>
      <c r="E443" s="98">
        <v>0.01</v>
      </c>
      <c r="F443" s="53"/>
      <c r="G443" s="59"/>
      <c r="Z443" s="108" t="str">
        <f>IF(LEN(INDEX($1:$1048576,ROW(),4))&gt;0,INDEX($1:$1048576,ROW(),4)," ")</f>
        <v xml:space="preserve"> </v>
      </c>
      <c r="AA443" s="108">
        <f t="shared" si="70"/>
        <v>33</v>
      </c>
      <c r="AB443" s="108">
        <f ca="1">COUNTBLANK(OFFSET(INDEX($2:$1048576,2,4),AA443*WellsInPlate,0,WellsInPlate,1))</f>
        <v>86</v>
      </c>
      <c r="AC443" s="108">
        <f t="shared" ca="1" si="71"/>
        <v>0</v>
      </c>
      <c r="AE443" s="108" t="b">
        <f>IF(COUNTBLANK(D443)=0,A443)</f>
        <v>0</v>
      </c>
    </row>
    <row r="444" spans="1:31" ht="12.75" x14ac:dyDescent="0.2">
      <c r="A444" s="94" t="str">
        <f>IF(D444="","",CONCATENATE('Address and samples info'!$B$8," #",'Samples 96'!C444))</f>
        <v/>
      </c>
      <c r="B444" s="95" t="s">
        <v>37</v>
      </c>
      <c r="C444" s="150">
        <v>6</v>
      </c>
      <c r="D444" s="5"/>
      <c r="E444" s="98">
        <v>0.01</v>
      </c>
      <c r="F444" s="53"/>
      <c r="G444" s="59"/>
      <c r="Z444" s="108" t="str">
        <f>IF(LEN(INDEX($1:$1048576,ROW(),4))&gt;0,INDEX($1:$1048576,ROW(),4)," ")</f>
        <v xml:space="preserve"> </v>
      </c>
      <c r="AA444" s="108">
        <f t="shared" si="70"/>
        <v>33</v>
      </c>
      <c r="AB444" s="108">
        <f ca="1">COUNTBLANK(OFFSET(INDEX($2:$1048576,2,4),AA444*WellsInPlate,0,WellsInPlate,1))</f>
        <v>86</v>
      </c>
      <c r="AC444" s="108">
        <f t="shared" ca="1" si="71"/>
        <v>0</v>
      </c>
      <c r="AE444" s="108" t="b">
        <f>IF(COUNTBLANK(D444)=0,A444)</f>
        <v>0</v>
      </c>
    </row>
    <row r="445" spans="1:31" ht="12.75" x14ac:dyDescent="0.2">
      <c r="A445" s="94" t="str">
        <f>IF(D445="","",CONCATENATE('Address and samples info'!$B$8," #",'Samples 96'!C445))</f>
        <v/>
      </c>
      <c r="B445" s="95" t="s">
        <v>48</v>
      </c>
      <c r="C445" s="150">
        <v>6</v>
      </c>
      <c r="D445" s="5"/>
      <c r="E445" s="98">
        <v>0.01</v>
      </c>
      <c r="F445" s="53"/>
      <c r="G445" s="59"/>
      <c r="I445" s="55" t="str">
        <f ca="1">IF(AC447=1,"Plate "&amp;TEXT(AA447+1,"0"),"")</f>
        <v/>
      </c>
      <c r="Z445" s="108" t="str">
        <f>IF(LEN(INDEX($1:$1048576,ROW(),4))&gt;0,INDEX($1:$1048576,ROW(),4)," ")</f>
        <v xml:space="preserve"> </v>
      </c>
      <c r="AA445" s="108">
        <f t="shared" si="70"/>
        <v>33</v>
      </c>
      <c r="AB445" s="108">
        <f ca="1">COUNTBLANK(OFFSET(INDEX($2:$1048576,2,4),AA445*WellsInPlate,0,WellsInPlate,1))</f>
        <v>86</v>
      </c>
      <c r="AC445" s="108">
        <f t="shared" ca="1" si="71"/>
        <v>0</v>
      </c>
      <c r="AE445" s="108" t="b">
        <f>IF(COUNTBLANK(D445)=0,A445)</f>
        <v>0</v>
      </c>
    </row>
    <row r="446" spans="1:31" ht="12.75" x14ac:dyDescent="0.2">
      <c r="A446" s="94" t="str">
        <f>IF(D446="","",CONCATENATE('Address and samples info'!$B$8," #",'Samples 96'!C446))</f>
        <v/>
      </c>
      <c r="B446" s="95" t="s">
        <v>59</v>
      </c>
      <c r="C446" s="150">
        <v>6</v>
      </c>
      <c r="D446" s="5"/>
      <c r="E446" s="98">
        <v>0.01</v>
      </c>
      <c r="F446" s="53"/>
      <c r="G446" s="59"/>
      <c r="H446" s="106"/>
      <c r="I446" s="56" t="str">
        <f ca="1">IF($AC447=1,"1","")</f>
        <v/>
      </c>
      <c r="J446" s="56" t="str">
        <f ca="1">IF($AC447=1,"2","")</f>
        <v/>
      </c>
      <c r="K446" s="56" t="str">
        <f ca="1">IF($AC447=1,"3","")</f>
        <v/>
      </c>
      <c r="L446" s="56" t="str">
        <f ca="1">IF($AC447=1,"4","")</f>
        <v/>
      </c>
      <c r="M446" s="56" t="str">
        <f ca="1">IF($AC447=1,"5","")</f>
        <v/>
      </c>
      <c r="N446" s="56" t="str">
        <f ca="1">IF($AC447=1,"6","")</f>
        <v/>
      </c>
      <c r="O446" s="56" t="str">
        <f ca="1">IF($AC447=1,"7","")</f>
        <v/>
      </c>
      <c r="P446" s="56" t="str">
        <f ca="1">IF($AC447=1,"8","")</f>
        <v/>
      </c>
      <c r="Q446" s="56" t="str">
        <f ca="1">IF($AC447=1,"9","")</f>
        <v/>
      </c>
      <c r="R446" s="56" t="str">
        <f ca="1">IF($AC447=1,"10","")</f>
        <v/>
      </c>
      <c r="S446" s="56" t="str">
        <f ca="1">IF($AC447=1,"11","")</f>
        <v/>
      </c>
      <c r="T446" s="56" t="str">
        <f ca="1">IF($AC447=1,"12","")</f>
        <v/>
      </c>
      <c r="Z446" s="108" t="str">
        <f>IF(LEN(INDEX($1:$1048576,ROW(),4))&gt;0,INDEX($1:$1048576,ROW(),4)," ")</f>
        <v xml:space="preserve"> </v>
      </c>
      <c r="AA446" s="108">
        <f t="shared" si="70"/>
        <v>34</v>
      </c>
      <c r="AB446" s="108">
        <f ca="1">COUNTBLANK(OFFSET(INDEX($2:$1048576,2,4),AA446*WellsInPlate,0,WellsInPlate,1))</f>
        <v>86</v>
      </c>
      <c r="AC446" s="108">
        <f t="shared" ca="1" si="71"/>
        <v>0</v>
      </c>
      <c r="AE446" s="108" t="b">
        <f>IF(COUNTBLANK(D446)=0,A446)</f>
        <v>0</v>
      </c>
    </row>
    <row r="447" spans="1:31" ht="12.75" x14ac:dyDescent="0.2">
      <c r="A447" s="94" t="str">
        <f>IF(D447="","",CONCATENATE('Address and samples info'!$B$8," #",'Samples 96'!C447))</f>
        <v/>
      </c>
      <c r="B447" s="95" t="s">
        <v>70</v>
      </c>
      <c r="C447" s="150">
        <v>6</v>
      </c>
      <c r="D447" s="5"/>
      <c r="E447" s="98">
        <v>0.01</v>
      </c>
      <c r="F447" s="53"/>
      <c r="G447" s="59"/>
      <c r="H447" s="104" t="str">
        <f ca="1">IF(AC448=1,"A","")</f>
        <v/>
      </c>
      <c r="I447" s="57" t="str">
        <f ca="1">OFFSET($Z$3,ROW()-StartRow-1-$AA448*PanelHeight+$AA448*WellsInPlate+(COLUMN()-9)*8,0,1,1)</f>
        <v xml:space="preserve"> </v>
      </c>
      <c r="J447" s="57" t="str">
        <f ca="1">OFFSET($Z$3,ROW()-StartRow-1-$AA448*PanelHeight+$AA448*WellsInPlate+(COLUMN()-9)*8,0,1,1)</f>
        <v xml:space="preserve"> </v>
      </c>
      <c r="K447" s="57" t="str">
        <f ca="1">OFFSET($Z$3,ROW()-StartRow-1-$AA448*PanelHeight+$AA448*WellsInPlate+(COLUMN()-9)*8,0,1,1)</f>
        <v xml:space="preserve"> </v>
      </c>
      <c r="L447" s="57" t="str">
        <f ca="1">OFFSET($Z$3,ROW()-StartRow-1-$AA448*PanelHeight+$AA448*WellsInPlate+(COLUMN()-9)*8,0,1,1)</f>
        <v xml:space="preserve"> </v>
      </c>
      <c r="M447" s="57" t="str">
        <f ca="1">OFFSET($Z$3,ROW()-StartRow-1-$AA448*PanelHeight+$AA448*WellsInPlate+(COLUMN()-9)*8,0,1,1)</f>
        <v xml:space="preserve"> </v>
      </c>
      <c r="N447" s="57" t="str">
        <f ca="1">OFFSET($Z$3,ROW()-StartRow-1-$AA448*PanelHeight+$AA448*WellsInPlate+(COLUMN()-9)*8,0,1,1)</f>
        <v xml:space="preserve"> </v>
      </c>
      <c r="O447" s="57" t="str">
        <f ca="1">OFFSET($Z$3,ROW()-StartRow-1-$AA448*PanelHeight+$AA448*WellsInPlate+(COLUMN()-9)*8,0,1,1)</f>
        <v xml:space="preserve"> </v>
      </c>
      <c r="P447" s="57" t="str">
        <f ca="1">OFFSET($Z$3,ROW()-StartRow-1-$AA448*PanelHeight+$AA448*WellsInPlate+(COLUMN()-9)*8,0,1,1)</f>
        <v xml:space="preserve"> </v>
      </c>
      <c r="Q447" s="57" t="str">
        <f ca="1">OFFSET($Z$3,ROW()-StartRow-1-$AA448*PanelHeight+$AA448*WellsInPlate+(COLUMN()-9)*8,0,1,1)</f>
        <v xml:space="preserve"> </v>
      </c>
      <c r="R447" s="57" t="str">
        <f ca="1">OFFSET($Z$3,ROW()-StartRow-1-$AA448*PanelHeight+$AA448*WellsInPlate+(COLUMN()-9)*8,0,1,1)</f>
        <v xml:space="preserve"> </v>
      </c>
      <c r="S447" s="57" t="str">
        <f ca="1">OFFSET($Z$3,ROW()-StartRow-1-$AA448*PanelHeight+$AA448*WellsInPlate+(COLUMN()-9)*8,0,1,1)</f>
        <v xml:space="preserve"> </v>
      </c>
      <c r="T447" s="58" t="str">
        <f ca="1">IF(COUNTIF(I447:S454," ")&lt;88,"leave empty","")</f>
        <v>leave empty</v>
      </c>
      <c r="Z447" s="108" t="str">
        <f>IF(LEN(INDEX($1:$1048576,ROW(),4))&gt;0,INDEX($1:$1048576,ROW(),4)," ")</f>
        <v xml:space="preserve"> </v>
      </c>
      <c r="AA447" s="108">
        <f t="shared" si="70"/>
        <v>34</v>
      </c>
      <c r="AB447" s="108">
        <f ca="1">COUNTBLANK(OFFSET(INDEX($2:$1048576,2,4),AA447*WellsInPlate,0,WellsInPlate,1))</f>
        <v>86</v>
      </c>
      <c r="AC447" s="108">
        <f t="shared" ca="1" si="71"/>
        <v>0</v>
      </c>
      <c r="AE447" s="108" t="b">
        <f>IF(COUNTBLANK(D447)=0,A447)</f>
        <v>0</v>
      </c>
    </row>
    <row r="448" spans="1:31" ht="12.75" x14ac:dyDescent="0.2">
      <c r="A448" s="94" t="str">
        <f>IF(D448="","",CONCATENATE('Address and samples info'!$B$8," #",'Samples 96'!C448))</f>
        <v/>
      </c>
      <c r="B448" s="95" t="s">
        <v>80</v>
      </c>
      <c r="C448" s="150">
        <v>6</v>
      </c>
      <c r="D448" s="5"/>
      <c r="E448" s="98">
        <v>0.01</v>
      </c>
      <c r="F448" s="53"/>
      <c r="G448" s="59"/>
      <c r="H448" s="104" t="str">
        <f ca="1">IF(AC449=1,"B","")</f>
        <v/>
      </c>
      <c r="I448" s="57" t="str">
        <f ca="1">OFFSET($Z$3,ROW()-StartRow-1-$AA449*PanelHeight+$AA449*WellsInPlate+(COLUMN()-9)*8,0,1,1)</f>
        <v xml:space="preserve"> </v>
      </c>
      <c r="J448" s="57" t="str">
        <f ca="1">OFFSET($Z$3,ROW()-StartRow-1-$AA449*PanelHeight+$AA449*WellsInPlate+(COLUMN()-9)*8,0,1,1)</f>
        <v xml:space="preserve"> </v>
      </c>
      <c r="K448" s="57" t="str">
        <f ca="1">OFFSET($Z$3,ROW()-StartRow-1-$AA449*PanelHeight+$AA449*WellsInPlate+(COLUMN()-9)*8,0,1,1)</f>
        <v xml:space="preserve"> </v>
      </c>
      <c r="L448" s="57" t="str">
        <f ca="1">OFFSET($Z$3,ROW()-StartRow-1-$AA449*PanelHeight+$AA449*WellsInPlate+(COLUMN()-9)*8,0,1,1)</f>
        <v xml:space="preserve"> </v>
      </c>
      <c r="M448" s="57" t="str">
        <f ca="1">OFFSET($Z$3,ROW()-StartRow-1-$AA449*PanelHeight+$AA449*WellsInPlate+(COLUMN()-9)*8,0,1,1)</f>
        <v xml:space="preserve"> </v>
      </c>
      <c r="N448" s="57" t="str">
        <f ca="1">OFFSET($Z$3,ROW()-StartRow-1-$AA449*PanelHeight+$AA449*WellsInPlate+(COLUMN()-9)*8,0,1,1)</f>
        <v xml:space="preserve"> </v>
      </c>
      <c r="O448" s="57" t="str">
        <f ca="1">OFFSET($Z$3,ROW()-StartRow-1-$AA449*PanelHeight+$AA449*WellsInPlate+(COLUMN()-9)*8,0,1,1)</f>
        <v xml:space="preserve"> </v>
      </c>
      <c r="P448" s="57" t="str">
        <f ca="1">OFFSET($Z$3,ROW()-StartRow-1-$AA449*PanelHeight+$AA449*WellsInPlate+(COLUMN()-9)*8,0,1,1)</f>
        <v xml:space="preserve"> </v>
      </c>
      <c r="Q448" s="57" t="str">
        <f ca="1">OFFSET($Z$3,ROW()-StartRow-1-$AA449*PanelHeight+$AA449*WellsInPlate+(COLUMN()-9)*8,0,1,1)</f>
        <v xml:space="preserve"> </v>
      </c>
      <c r="R448" s="57" t="str">
        <f ca="1">OFFSET($Z$3,ROW()-StartRow-1-$AA449*PanelHeight+$AA449*WellsInPlate+(COLUMN()-9)*8,0,1,1)</f>
        <v xml:space="preserve"> </v>
      </c>
      <c r="S448" s="57" t="str">
        <f ca="1">OFFSET($Z$3,ROW()-StartRow-1-$AA449*PanelHeight+$AA449*WellsInPlate+(COLUMN()-9)*8,0,1,1)</f>
        <v xml:space="preserve"> </v>
      </c>
      <c r="T448" s="57" t="str">
        <f ca="1">IF(T447="","","leave empty")</f>
        <v>leave empty</v>
      </c>
      <c r="Z448" s="108" t="str">
        <f>IF(LEN(INDEX($1:$1048576,ROW(),4))&gt;0,INDEX($1:$1048576,ROW(),4)," ")</f>
        <v xml:space="preserve"> </v>
      </c>
      <c r="AA448" s="108">
        <f t="shared" si="70"/>
        <v>34</v>
      </c>
      <c r="AB448" s="108">
        <f ca="1">COUNTBLANK(OFFSET(INDEX($2:$1048576,2,4),AA448*WellsInPlate,0,WellsInPlate,1))</f>
        <v>86</v>
      </c>
      <c r="AC448" s="108">
        <f t="shared" ca="1" si="71"/>
        <v>0</v>
      </c>
      <c r="AE448" s="108" t="b">
        <f>IF(COUNTBLANK(D448)=0,A448)</f>
        <v>0</v>
      </c>
    </row>
    <row r="449" spans="1:31" ht="12.75" x14ac:dyDescent="0.2">
      <c r="A449" s="94" t="str">
        <f>IF(D449="","",CONCATENATE('Address and samples info'!$B$8," #",'Samples 96'!C449))</f>
        <v/>
      </c>
      <c r="B449" s="95" t="s">
        <v>5</v>
      </c>
      <c r="C449" s="150">
        <v>6</v>
      </c>
      <c r="D449" s="5"/>
      <c r="E449" s="98">
        <v>0.01</v>
      </c>
      <c r="F449" s="53"/>
      <c r="G449" s="59"/>
      <c r="H449" s="104" t="str">
        <f ca="1">IF(AC450=1,"C","")</f>
        <v/>
      </c>
      <c r="I449" s="57" t="str">
        <f ca="1">OFFSET($Z$3,ROW()-StartRow-1-$AA450*PanelHeight+$AA450*WellsInPlate+(COLUMN()-9)*8,0,1,1)</f>
        <v xml:space="preserve"> </v>
      </c>
      <c r="J449" s="57" t="str">
        <f ca="1">OFFSET($Z$3,ROW()-StartRow-1-$AA450*PanelHeight+$AA450*WellsInPlate+(COLUMN()-9)*8,0,1,1)</f>
        <v xml:space="preserve"> </v>
      </c>
      <c r="K449" s="57" t="str">
        <f ca="1">OFFSET($Z$3,ROW()-StartRow-1-$AA450*PanelHeight+$AA450*WellsInPlate+(COLUMN()-9)*8,0,1,1)</f>
        <v xml:space="preserve"> </v>
      </c>
      <c r="L449" s="57" t="str">
        <f ca="1">OFFSET($Z$3,ROW()-StartRow-1-$AA450*PanelHeight+$AA450*WellsInPlate+(COLUMN()-9)*8,0,1,1)</f>
        <v xml:space="preserve"> </v>
      </c>
      <c r="M449" s="57" t="str">
        <f ca="1">OFFSET($Z$3,ROW()-StartRow-1-$AA450*PanelHeight+$AA450*WellsInPlate+(COLUMN()-9)*8,0,1,1)</f>
        <v xml:space="preserve"> </v>
      </c>
      <c r="N449" s="57" t="str">
        <f ca="1">OFFSET($Z$3,ROW()-StartRow-1-$AA450*PanelHeight+$AA450*WellsInPlate+(COLUMN()-9)*8,0,1,1)</f>
        <v xml:space="preserve"> </v>
      </c>
      <c r="O449" s="57" t="str">
        <f ca="1">OFFSET($Z$3,ROW()-StartRow-1-$AA450*PanelHeight+$AA450*WellsInPlate+(COLUMN()-9)*8,0,1,1)</f>
        <v xml:space="preserve"> </v>
      </c>
      <c r="P449" s="57" t="str">
        <f ca="1">OFFSET($Z$3,ROW()-StartRow-1-$AA450*PanelHeight+$AA450*WellsInPlate+(COLUMN()-9)*8,0,1,1)</f>
        <v xml:space="preserve"> </v>
      </c>
      <c r="Q449" s="57" t="str">
        <f ca="1">OFFSET($Z$3,ROW()-StartRow-1-$AA450*PanelHeight+$AA450*WellsInPlate+(COLUMN()-9)*8,0,1,1)</f>
        <v xml:space="preserve"> </v>
      </c>
      <c r="R449" s="57" t="str">
        <f ca="1">OFFSET($Z$3,ROW()-StartRow-1-$AA450*PanelHeight+$AA450*WellsInPlate+(COLUMN()-9)*8,0,1,1)</f>
        <v xml:space="preserve"> </v>
      </c>
      <c r="S449" s="57" t="str">
        <f ca="1">OFFSET($Z$3,ROW()-StartRow-1-$AA450*PanelHeight+$AA450*WellsInPlate+(COLUMN()-9)*8,0,1,1)</f>
        <v xml:space="preserve"> </v>
      </c>
      <c r="T449" s="57" t="str">
        <f t="shared" ref="T449:T454" ca="1" si="74">IF(T448="","","leave empty")</f>
        <v>leave empty</v>
      </c>
      <c r="Z449" s="108" t="str">
        <f>IF(LEN(INDEX($1:$1048576,ROW(),4))&gt;0,INDEX($1:$1048576,ROW(),4)," ")</f>
        <v xml:space="preserve"> </v>
      </c>
      <c r="AA449" s="108">
        <f t="shared" si="70"/>
        <v>34</v>
      </c>
      <c r="AB449" s="108">
        <f ca="1">COUNTBLANK(OFFSET(INDEX($2:$1048576,2,4),AA449*WellsInPlate,0,WellsInPlate,1))</f>
        <v>86</v>
      </c>
      <c r="AC449" s="108">
        <f t="shared" ca="1" si="71"/>
        <v>0</v>
      </c>
      <c r="AE449" s="108" t="b">
        <f>IF(COUNTBLANK(D449)=0,A449)</f>
        <v>0</v>
      </c>
    </row>
    <row r="450" spans="1:31" ht="12.75" x14ac:dyDescent="0.2">
      <c r="A450" s="94" t="str">
        <f>IF(D450="","",CONCATENATE('Address and samples info'!$B$8," #",'Samples 96'!C450))</f>
        <v/>
      </c>
      <c r="B450" s="95" t="s">
        <v>16</v>
      </c>
      <c r="C450" s="150">
        <v>6</v>
      </c>
      <c r="D450" s="5"/>
      <c r="E450" s="98">
        <v>0.01</v>
      </c>
      <c r="F450" s="53"/>
      <c r="G450" s="59"/>
      <c r="H450" s="104" t="str">
        <f ca="1">IF(AC451=1,"D","")</f>
        <v/>
      </c>
      <c r="I450" s="57" t="str">
        <f ca="1">OFFSET($Z$3,ROW()-StartRow-1-$AA451*PanelHeight+$AA451*WellsInPlate+(COLUMN()-9)*8,0,1,1)</f>
        <v xml:space="preserve"> </v>
      </c>
      <c r="J450" s="57" t="str">
        <f ca="1">OFFSET($Z$3,ROW()-StartRow-1-$AA451*PanelHeight+$AA451*WellsInPlate+(COLUMN()-9)*8,0,1,1)</f>
        <v xml:space="preserve"> </v>
      </c>
      <c r="K450" s="57" t="str">
        <f ca="1">OFFSET($Z$3,ROW()-StartRow-1-$AA451*PanelHeight+$AA451*WellsInPlate+(COLUMN()-9)*8,0,1,1)</f>
        <v xml:space="preserve"> </v>
      </c>
      <c r="L450" s="57" t="str">
        <f ca="1">OFFSET($Z$3,ROW()-StartRow-1-$AA451*PanelHeight+$AA451*WellsInPlate+(COLUMN()-9)*8,0,1,1)</f>
        <v xml:space="preserve"> </v>
      </c>
      <c r="M450" s="57" t="str">
        <f ca="1">OFFSET($Z$3,ROW()-StartRow-1-$AA451*PanelHeight+$AA451*WellsInPlate+(COLUMN()-9)*8,0,1,1)</f>
        <v xml:space="preserve"> </v>
      </c>
      <c r="N450" s="57" t="str">
        <f ca="1">OFFSET($Z$3,ROW()-StartRow-1-$AA451*PanelHeight+$AA451*WellsInPlate+(COLUMN()-9)*8,0,1,1)</f>
        <v xml:space="preserve"> </v>
      </c>
      <c r="O450" s="57" t="str">
        <f ca="1">OFFSET($Z$3,ROW()-StartRow-1-$AA451*PanelHeight+$AA451*WellsInPlate+(COLUMN()-9)*8,0,1,1)</f>
        <v xml:space="preserve"> </v>
      </c>
      <c r="P450" s="57" t="str">
        <f ca="1">OFFSET($Z$3,ROW()-StartRow-1-$AA451*PanelHeight+$AA451*WellsInPlate+(COLUMN()-9)*8,0,1,1)</f>
        <v xml:space="preserve"> </v>
      </c>
      <c r="Q450" s="57" t="str">
        <f ca="1">OFFSET($Z$3,ROW()-StartRow-1-$AA451*PanelHeight+$AA451*WellsInPlate+(COLUMN()-9)*8,0,1,1)</f>
        <v xml:space="preserve"> </v>
      </c>
      <c r="R450" s="57" t="str">
        <f ca="1">OFFSET($Z$3,ROW()-StartRow-1-$AA451*PanelHeight+$AA451*WellsInPlate+(COLUMN()-9)*8,0,1,1)</f>
        <v xml:space="preserve"> </v>
      </c>
      <c r="S450" s="57" t="str">
        <f ca="1">OFFSET($Z$3,ROW()-StartRow-1-$AA451*PanelHeight+$AA451*WellsInPlate+(COLUMN()-9)*8,0,1,1)</f>
        <v xml:space="preserve"> </v>
      </c>
      <c r="T450" s="57" t="str">
        <f t="shared" ca="1" si="74"/>
        <v>leave empty</v>
      </c>
      <c r="Z450" s="108" t="str">
        <f>IF(LEN(INDEX($1:$1048576,ROW(),4))&gt;0,INDEX($1:$1048576,ROW(),4)," ")</f>
        <v xml:space="preserve"> </v>
      </c>
      <c r="AA450" s="108">
        <f t="shared" si="70"/>
        <v>34</v>
      </c>
      <c r="AB450" s="108">
        <f ca="1">COUNTBLANK(OFFSET(INDEX($2:$1048576,2,4),AA450*WellsInPlate,0,WellsInPlate,1))</f>
        <v>86</v>
      </c>
      <c r="AC450" s="108">
        <f t="shared" ca="1" si="71"/>
        <v>0</v>
      </c>
      <c r="AE450" s="108" t="b">
        <f>IF(COUNTBLANK(D450)=0,A450)</f>
        <v>0</v>
      </c>
    </row>
    <row r="451" spans="1:31" ht="12.75" x14ac:dyDescent="0.2">
      <c r="A451" s="94" t="str">
        <f>IF(D451="","",CONCATENATE('Address and samples info'!$B$8," #",'Samples 96'!C451))</f>
        <v/>
      </c>
      <c r="B451" s="95" t="s">
        <v>27</v>
      </c>
      <c r="C451" s="150">
        <v>6</v>
      </c>
      <c r="D451" s="5"/>
      <c r="E451" s="98">
        <v>0.01</v>
      </c>
      <c r="F451" s="53"/>
      <c r="G451" s="59"/>
      <c r="H451" s="104" t="str">
        <f ca="1">IF(AC452=1,"E","")</f>
        <v/>
      </c>
      <c r="I451" s="57" t="str">
        <f ca="1">OFFSET($Z$3,ROW()-StartRow-1-$AA452*PanelHeight+$AA452*WellsInPlate+(COLUMN()-9)*8,0,1,1)</f>
        <v xml:space="preserve"> </v>
      </c>
      <c r="J451" s="57" t="str">
        <f ca="1">OFFSET($Z$3,ROW()-StartRow-1-$AA452*PanelHeight+$AA452*WellsInPlate+(COLUMN()-9)*8,0,1,1)</f>
        <v xml:space="preserve"> </v>
      </c>
      <c r="K451" s="57" t="str">
        <f ca="1">OFFSET($Z$3,ROW()-StartRow-1-$AA452*PanelHeight+$AA452*WellsInPlate+(COLUMN()-9)*8,0,1,1)</f>
        <v xml:space="preserve"> </v>
      </c>
      <c r="L451" s="57" t="str">
        <f ca="1">OFFSET($Z$3,ROW()-StartRow-1-$AA452*PanelHeight+$AA452*WellsInPlate+(COLUMN()-9)*8,0,1,1)</f>
        <v xml:space="preserve"> </v>
      </c>
      <c r="M451" s="57" t="str">
        <f ca="1">OFFSET($Z$3,ROW()-StartRow-1-$AA452*PanelHeight+$AA452*WellsInPlate+(COLUMN()-9)*8,0,1,1)</f>
        <v xml:space="preserve"> </v>
      </c>
      <c r="N451" s="57" t="str">
        <f ca="1">OFFSET($Z$3,ROW()-StartRow-1-$AA452*PanelHeight+$AA452*WellsInPlate+(COLUMN()-9)*8,0,1,1)</f>
        <v xml:space="preserve"> </v>
      </c>
      <c r="O451" s="57" t="str">
        <f ca="1">OFFSET($Z$3,ROW()-StartRow-1-$AA452*PanelHeight+$AA452*WellsInPlate+(COLUMN()-9)*8,0,1,1)</f>
        <v xml:space="preserve"> </v>
      </c>
      <c r="P451" s="57" t="str">
        <f ca="1">OFFSET($Z$3,ROW()-StartRow-1-$AA452*PanelHeight+$AA452*WellsInPlate+(COLUMN()-9)*8,0,1,1)</f>
        <v xml:space="preserve"> </v>
      </c>
      <c r="Q451" s="57" t="str">
        <f ca="1">OFFSET($Z$3,ROW()-StartRow-1-$AA452*PanelHeight+$AA452*WellsInPlate+(COLUMN()-9)*8,0,1,1)</f>
        <v xml:space="preserve"> </v>
      </c>
      <c r="R451" s="57" t="str">
        <f ca="1">OFFSET($Z$3,ROW()-StartRow-1-$AA452*PanelHeight+$AA452*WellsInPlate+(COLUMN()-9)*8,0,1,1)</f>
        <v xml:space="preserve"> </v>
      </c>
      <c r="S451" s="57" t="str">
        <f ca="1">OFFSET($Z$3,ROW()-StartRow-1-$AA452*PanelHeight+$AA452*WellsInPlate+(COLUMN()-9)*8,0,1,1)</f>
        <v xml:space="preserve"> </v>
      </c>
      <c r="T451" s="57" t="str">
        <f t="shared" ca="1" si="74"/>
        <v>leave empty</v>
      </c>
      <c r="Z451" s="108" t="str">
        <f>IF(LEN(INDEX($1:$1048576,ROW(),4))&gt;0,INDEX($1:$1048576,ROW(),4)," ")</f>
        <v xml:space="preserve"> </v>
      </c>
      <c r="AA451" s="108">
        <f t="shared" si="70"/>
        <v>34</v>
      </c>
      <c r="AB451" s="108">
        <f ca="1">COUNTBLANK(OFFSET(INDEX($2:$1048576,2,4),AA451*WellsInPlate,0,WellsInPlate,1))</f>
        <v>86</v>
      </c>
      <c r="AC451" s="108">
        <f t="shared" ca="1" si="71"/>
        <v>0</v>
      </c>
      <c r="AE451" s="108" t="b">
        <f>IF(COUNTBLANK(D451)=0,A451)</f>
        <v>0</v>
      </c>
    </row>
    <row r="452" spans="1:31" ht="12.75" x14ac:dyDescent="0.2">
      <c r="A452" s="94" t="str">
        <f>IF(D452="","",CONCATENATE('Address and samples info'!$B$8," #",'Samples 96'!C452))</f>
        <v/>
      </c>
      <c r="B452" s="95" t="s">
        <v>38</v>
      </c>
      <c r="C452" s="150">
        <v>6</v>
      </c>
      <c r="D452" s="5"/>
      <c r="E452" s="98">
        <v>0.01</v>
      </c>
      <c r="F452" s="53"/>
      <c r="G452" s="59"/>
      <c r="H452" s="104" t="str">
        <f ca="1">IF(AC453=1,"F","")</f>
        <v/>
      </c>
      <c r="I452" s="57" t="str">
        <f ca="1">OFFSET($Z$3,ROW()-StartRow-1-$AA453*PanelHeight+$AA453*WellsInPlate+(COLUMN()-9)*8,0,1,1)</f>
        <v xml:space="preserve"> </v>
      </c>
      <c r="J452" s="57" t="str">
        <f ca="1">OFFSET($Z$3,ROW()-StartRow-1-$AA453*PanelHeight+$AA453*WellsInPlate+(COLUMN()-9)*8,0,1,1)</f>
        <v xml:space="preserve"> </v>
      </c>
      <c r="K452" s="57" t="str">
        <f ca="1">OFFSET($Z$3,ROW()-StartRow-1-$AA453*PanelHeight+$AA453*WellsInPlate+(COLUMN()-9)*8,0,1,1)</f>
        <v xml:space="preserve"> </v>
      </c>
      <c r="L452" s="57" t="str">
        <f ca="1">OFFSET($Z$3,ROW()-StartRow-1-$AA453*PanelHeight+$AA453*WellsInPlate+(COLUMN()-9)*8,0,1,1)</f>
        <v xml:space="preserve"> </v>
      </c>
      <c r="M452" s="57" t="str">
        <f ca="1">OFFSET($Z$3,ROW()-StartRow-1-$AA453*PanelHeight+$AA453*WellsInPlate+(COLUMN()-9)*8,0,1,1)</f>
        <v xml:space="preserve"> </v>
      </c>
      <c r="N452" s="57" t="str">
        <f ca="1">OFFSET($Z$3,ROW()-StartRow-1-$AA453*PanelHeight+$AA453*WellsInPlate+(COLUMN()-9)*8,0,1,1)</f>
        <v xml:space="preserve"> </v>
      </c>
      <c r="O452" s="57" t="str">
        <f ca="1">OFFSET($Z$3,ROW()-StartRow-1-$AA453*PanelHeight+$AA453*WellsInPlate+(COLUMN()-9)*8,0,1,1)</f>
        <v xml:space="preserve"> </v>
      </c>
      <c r="P452" s="57" t="str">
        <f ca="1">OFFSET($Z$3,ROW()-StartRow-1-$AA453*PanelHeight+$AA453*WellsInPlate+(COLUMN()-9)*8,0,1,1)</f>
        <v xml:space="preserve"> </v>
      </c>
      <c r="Q452" s="57" t="str">
        <f ca="1">OFFSET($Z$3,ROW()-StartRow-1-$AA453*PanelHeight+$AA453*WellsInPlate+(COLUMN()-9)*8,0,1,1)</f>
        <v xml:space="preserve"> </v>
      </c>
      <c r="R452" s="57" t="str">
        <f ca="1">OFFSET($Z$3,ROW()-StartRow-1-$AA453*PanelHeight+$AA453*WellsInPlate+(COLUMN()-9)*8,0,1,1)</f>
        <v xml:space="preserve"> </v>
      </c>
      <c r="S452" s="57" t="str">
        <f ca="1">OFFSET($Z$3,ROW()-StartRow-1-$AA453*PanelHeight+$AA453*WellsInPlate+(COLUMN()-9)*8,0,1,1)</f>
        <v xml:space="preserve"> </v>
      </c>
      <c r="T452" s="57" t="str">
        <f t="shared" ca="1" si="74"/>
        <v>leave empty</v>
      </c>
      <c r="Z452" s="108" t="str">
        <f>IF(LEN(INDEX($1:$1048576,ROW(),4))&gt;0,INDEX($1:$1048576,ROW(),4)," ")</f>
        <v xml:space="preserve"> </v>
      </c>
      <c r="AA452" s="108">
        <f t="shared" si="70"/>
        <v>34</v>
      </c>
      <c r="AB452" s="108">
        <f ca="1">COUNTBLANK(OFFSET(INDEX($2:$1048576,2,4),AA452*WellsInPlate,0,WellsInPlate,1))</f>
        <v>86</v>
      </c>
      <c r="AC452" s="108">
        <f t="shared" ca="1" si="71"/>
        <v>0</v>
      </c>
      <c r="AE452" s="108" t="b">
        <f>IF(COUNTBLANK(D452)=0,A452)</f>
        <v>0</v>
      </c>
    </row>
    <row r="453" spans="1:31" ht="12.75" x14ac:dyDescent="0.2">
      <c r="A453" s="94" t="str">
        <f>IF(D453="","",CONCATENATE('Address and samples info'!$B$8," #",'Samples 96'!C453))</f>
        <v/>
      </c>
      <c r="B453" s="95" t="s">
        <v>49</v>
      </c>
      <c r="C453" s="150">
        <v>6</v>
      </c>
      <c r="D453" s="5"/>
      <c r="E453" s="98">
        <v>0.01</v>
      </c>
      <c r="F453" s="53"/>
      <c r="G453" s="59"/>
      <c r="H453" s="104" t="str">
        <f ca="1">IF(AC454=1,"G","")</f>
        <v/>
      </c>
      <c r="I453" s="57" t="str">
        <f ca="1">OFFSET($Z$3,ROW()-StartRow-1-$AA454*PanelHeight+$AA454*WellsInPlate+(COLUMN()-9)*8,0,1,1)</f>
        <v xml:space="preserve"> </v>
      </c>
      <c r="J453" s="57" t="str">
        <f ca="1">OFFSET($Z$3,ROW()-StartRow-1-$AA454*PanelHeight+$AA454*WellsInPlate+(COLUMN()-9)*8,0,1,1)</f>
        <v xml:space="preserve"> </v>
      </c>
      <c r="K453" s="57" t="str">
        <f ca="1">OFFSET($Z$3,ROW()-StartRow-1-$AA454*PanelHeight+$AA454*WellsInPlate+(COLUMN()-9)*8,0,1,1)</f>
        <v xml:space="preserve"> </v>
      </c>
      <c r="L453" s="57" t="str">
        <f ca="1">OFFSET($Z$3,ROW()-StartRow-1-$AA454*PanelHeight+$AA454*WellsInPlate+(COLUMN()-9)*8,0,1,1)</f>
        <v xml:space="preserve"> </v>
      </c>
      <c r="M453" s="57" t="str">
        <f ca="1">OFFSET($Z$3,ROW()-StartRow-1-$AA454*PanelHeight+$AA454*WellsInPlate+(COLUMN()-9)*8,0,1,1)</f>
        <v xml:space="preserve"> </v>
      </c>
      <c r="N453" s="57" t="str">
        <f ca="1">OFFSET($Z$3,ROW()-StartRow-1-$AA454*PanelHeight+$AA454*WellsInPlate+(COLUMN()-9)*8,0,1,1)</f>
        <v xml:space="preserve"> </v>
      </c>
      <c r="O453" s="57" t="str">
        <f ca="1">OFFSET($Z$3,ROW()-StartRow-1-$AA454*PanelHeight+$AA454*WellsInPlate+(COLUMN()-9)*8,0,1,1)</f>
        <v xml:space="preserve"> </v>
      </c>
      <c r="P453" s="57" t="str">
        <f ca="1">OFFSET($Z$3,ROW()-StartRow-1-$AA454*PanelHeight+$AA454*WellsInPlate+(COLUMN()-9)*8,0,1,1)</f>
        <v xml:space="preserve"> </v>
      </c>
      <c r="Q453" s="57" t="str">
        <f ca="1">OFFSET($Z$3,ROW()-StartRow-1-$AA454*PanelHeight+$AA454*WellsInPlate+(COLUMN()-9)*8,0,1,1)</f>
        <v xml:space="preserve"> </v>
      </c>
      <c r="R453" s="57" t="str">
        <f ca="1">OFFSET($Z$3,ROW()-StartRow-1-$AA454*PanelHeight+$AA454*WellsInPlate+(COLUMN()-9)*8,0,1,1)</f>
        <v xml:space="preserve"> </v>
      </c>
      <c r="S453" s="57" t="str">
        <f ca="1">IF(S452="","","leave empty")</f>
        <v>leave empty</v>
      </c>
      <c r="T453" s="57" t="str">
        <f t="shared" ca="1" si="74"/>
        <v>leave empty</v>
      </c>
      <c r="Z453" s="108" t="str">
        <f>IF(LEN(INDEX($1:$1048576,ROW(),4))&gt;0,INDEX($1:$1048576,ROW(),4)," ")</f>
        <v xml:space="preserve"> </v>
      </c>
      <c r="AA453" s="108">
        <f t="shared" ref="AA453" si="75">CEILING((ROW()-StartRow+1)/PanelHeight,1)-1</f>
        <v>34</v>
      </c>
      <c r="AB453" s="108">
        <f ca="1">COUNTBLANK(OFFSET(INDEX($2:$1048576,2,4),AA453*WellsInPlate,0,WellsInPlate,1))</f>
        <v>86</v>
      </c>
      <c r="AC453" s="108">
        <f t="shared" ref="AC453" ca="1" si="76">IF(AB453=WellsInPlate,0,1)</f>
        <v>0</v>
      </c>
      <c r="AE453" s="108" t="b">
        <f>IF(COUNTBLANK(D453)=0,A453)</f>
        <v>0</v>
      </c>
    </row>
    <row r="454" spans="1:31" ht="12.75" x14ac:dyDescent="0.2">
      <c r="A454" s="94" t="str">
        <f>IF(D454="","",CONCATENATE('Address and samples info'!$B$8," #",'Samples 96'!C454))</f>
        <v/>
      </c>
      <c r="B454" s="95" t="s">
        <v>60</v>
      </c>
      <c r="C454" s="150">
        <v>6</v>
      </c>
      <c r="D454" s="5"/>
      <c r="E454" s="98">
        <v>0.01</v>
      </c>
      <c r="F454" s="53"/>
      <c r="G454" s="59"/>
      <c r="H454" s="104" t="str">
        <f ca="1">IF(AC455=1,"H","")</f>
        <v/>
      </c>
      <c r="I454" s="57" t="str">
        <f ca="1">OFFSET($Z$3,ROW()-StartRow-1-$AA455*PanelHeight+$AA455*WellsInPlate+(COLUMN()-9)*8,0,1,1)</f>
        <v xml:space="preserve"> </v>
      </c>
      <c r="J454" s="57" t="str">
        <f ca="1">OFFSET($Z$3,ROW()-StartRow-1-$AA455*PanelHeight+$AA455*WellsInPlate+(COLUMN()-9)*8,0,1,1)</f>
        <v xml:space="preserve"> </v>
      </c>
      <c r="K454" s="57" t="str">
        <f ca="1">OFFSET($Z$3,ROW()-StartRow-1-$AA455*PanelHeight+$AA455*WellsInPlate+(COLUMN()-9)*8,0,1,1)</f>
        <v xml:space="preserve"> </v>
      </c>
      <c r="L454" s="57" t="str">
        <f ca="1">OFFSET($Z$3,ROW()-StartRow-1-$AA455*PanelHeight+$AA455*WellsInPlate+(COLUMN()-9)*8,0,1,1)</f>
        <v xml:space="preserve"> </v>
      </c>
      <c r="M454" s="57" t="str">
        <f ca="1">OFFSET($Z$3,ROW()-StartRow-1-$AA455*PanelHeight+$AA455*WellsInPlate+(COLUMN()-9)*8,0,1,1)</f>
        <v xml:space="preserve"> </v>
      </c>
      <c r="N454" s="57" t="str">
        <f ca="1">OFFSET($Z$3,ROW()-StartRow-1-$AA455*PanelHeight+$AA455*WellsInPlate+(COLUMN()-9)*8,0,1,1)</f>
        <v xml:space="preserve"> </v>
      </c>
      <c r="O454" s="57" t="str">
        <f ca="1">OFFSET($Z$3,ROW()-StartRow-1-$AA455*PanelHeight+$AA455*WellsInPlate+(COLUMN()-9)*8,0,1,1)</f>
        <v xml:space="preserve"> </v>
      </c>
      <c r="P454" s="57" t="str">
        <f ca="1">OFFSET($Z$3,ROW()-StartRow-1-$AA455*PanelHeight+$AA455*WellsInPlate+(COLUMN()-9)*8,0,1,1)</f>
        <v xml:space="preserve"> </v>
      </c>
      <c r="Q454" s="57" t="str">
        <f ca="1">OFFSET($Z$3,ROW()-StartRow-1-$AA455*PanelHeight+$AA455*WellsInPlate+(COLUMN()-9)*8,0,1,1)</f>
        <v xml:space="preserve"> </v>
      </c>
      <c r="R454" s="57" t="str">
        <f ca="1">OFFSET($Z$3,ROW()-StartRow-1-$AA455*PanelHeight+$AA455*WellsInPlate+(COLUMN()-9)*8,0,1,1)</f>
        <v xml:space="preserve"> </v>
      </c>
      <c r="S454" s="57" t="str">
        <f ca="1">IF(S453="","","leave empty")</f>
        <v>leave empty</v>
      </c>
      <c r="T454" s="57" t="str">
        <f t="shared" ca="1" si="74"/>
        <v>leave empty</v>
      </c>
      <c r="Z454" s="108" t="str">
        <f>IF(LEN(INDEX($1:$1048576,ROW(),4))&gt;0,INDEX($1:$1048576,ROW(),4)," ")</f>
        <v xml:space="preserve"> </v>
      </c>
      <c r="AA454" s="108">
        <f t="shared" ref="AA454:AA485" si="77">CEILING((ROW()-StartRow+1)/PanelHeight,1)-1</f>
        <v>34</v>
      </c>
      <c r="AB454" s="108">
        <f ca="1">COUNTBLANK(OFFSET(INDEX($2:$1048576,2,4),AA454*WellsInPlate,0,WellsInPlate,1))</f>
        <v>86</v>
      </c>
      <c r="AC454" s="108">
        <f t="shared" ref="AC454:AC485" ca="1" si="78">IF(AB454=WellsInPlate,0,1)</f>
        <v>0</v>
      </c>
      <c r="AE454" s="108" t="b">
        <f>IF(COUNTBLANK(D454)=0,A454)</f>
        <v>0</v>
      </c>
    </row>
    <row r="455" spans="1:31" ht="12.75" x14ac:dyDescent="0.2">
      <c r="A455" s="94" t="str">
        <f>IF(D455="","",CONCATENATE('Address and samples info'!$B$8," #",'Samples 96'!C455))</f>
        <v/>
      </c>
      <c r="B455" s="95" t="s">
        <v>71</v>
      </c>
      <c r="C455" s="150">
        <v>6</v>
      </c>
      <c r="D455" s="5"/>
      <c r="E455" s="98">
        <v>0.01</v>
      </c>
      <c r="F455" s="53"/>
      <c r="G455" s="59"/>
      <c r="Z455" s="108" t="str">
        <f>IF(LEN(INDEX($1:$1048576,ROW(),4))&gt;0,INDEX($1:$1048576,ROW(),4)," ")</f>
        <v xml:space="preserve"> </v>
      </c>
      <c r="AA455" s="108">
        <f t="shared" si="77"/>
        <v>34</v>
      </c>
      <c r="AB455" s="108">
        <f ca="1">COUNTBLANK(OFFSET(INDEX($2:$1048576,2,4),AA455*WellsInPlate,0,WellsInPlate,1))</f>
        <v>86</v>
      </c>
      <c r="AC455" s="108">
        <f t="shared" ca="1" si="78"/>
        <v>0</v>
      </c>
      <c r="AE455" s="108" t="b">
        <f>IF(COUNTBLANK(D455)=0,A455)</f>
        <v>0</v>
      </c>
    </row>
    <row r="456" spans="1:31" ht="12.75" x14ac:dyDescent="0.2">
      <c r="A456" s="94" t="str">
        <f>IF(D456="","",CONCATENATE('Address and samples info'!$B$8," #",'Samples 96'!C456))</f>
        <v/>
      </c>
      <c r="B456" s="95" t="s">
        <v>81</v>
      </c>
      <c r="C456" s="150">
        <v>6</v>
      </c>
      <c r="D456" s="5"/>
      <c r="E456" s="98">
        <v>0.01</v>
      </c>
      <c r="F456" s="53"/>
      <c r="G456" s="59"/>
      <c r="Z456" s="108" t="str">
        <f>IF(LEN(INDEX($1:$1048576,ROW(),4))&gt;0,INDEX($1:$1048576,ROW(),4)," ")</f>
        <v xml:space="preserve"> </v>
      </c>
      <c r="AA456" s="108">
        <f t="shared" si="77"/>
        <v>34</v>
      </c>
      <c r="AB456" s="108">
        <f ca="1">COUNTBLANK(OFFSET(INDEX($2:$1048576,2,4),AA456*WellsInPlate,0,WellsInPlate,1))</f>
        <v>86</v>
      </c>
      <c r="AC456" s="108">
        <f t="shared" ca="1" si="78"/>
        <v>0</v>
      </c>
      <c r="AE456" s="108" t="b">
        <f>IF(COUNTBLANK(D456)=0,A456)</f>
        <v>0</v>
      </c>
    </row>
    <row r="457" spans="1:31" ht="12.75" x14ac:dyDescent="0.2">
      <c r="A457" s="94" t="str">
        <f>IF(D457="","",CONCATENATE('Address and samples info'!$B$8," #",'Samples 96'!C457))</f>
        <v/>
      </c>
      <c r="B457" s="95" t="s">
        <v>6</v>
      </c>
      <c r="C457" s="150">
        <v>6</v>
      </c>
      <c r="D457" s="5"/>
      <c r="E457" s="98">
        <v>0.01</v>
      </c>
      <c r="F457" s="53"/>
      <c r="G457" s="59"/>
      <c r="Z457" s="108" t="str">
        <f>IF(LEN(INDEX($1:$1048576,ROW(),4))&gt;0,INDEX($1:$1048576,ROW(),4)," ")</f>
        <v xml:space="preserve"> </v>
      </c>
      <c r="AA457" s="108">
        <f t="shared" si="77"/>
        <v>34</v>
      </c>
      <c r="AB457" s="108">
        <f ca="1">COUNTBLANK(OFFSET(INDEX($2:$1048576,2,4),AA457*WellsInPlate,0,WellsInPlate,1))</f>
        <v>86</v>
      </c>
      <c r="AC457" s="108">
        <f t="shared" ca="1" si="78"/>
        <v>0</v>
      </c>
      <c r="AE457" s="108" t="b">
        <f>IF(COUNTBLANK(D457)=0,A457)</f>
        <v>0</v>
      </c>
    </row>
    <row r="458" spans="1:31" ht="12.75" x14ac:dyDescent="0.2">
      <c r="A458" s="94" t="str">
        <f>IF(D458="","",CONCATENATE('Address and samples info'!$B$8," #",'Samples 96'!C458))</f>
        <v/>
      </c>
      <c r="B458" s="95" t="s">
        <v>17</v>
      </c>
      <c r="C458" s="150">
        <v>6</v>
      </c>
      <c r="D458" s="5"/>
      <c r="E458" s="98">
        <v>0.01</v>
      </c>
      <c r="F458" s="53"/>
      <c r="G458" s="59"/>
      <c r="I458" s="55" t="str">
        <f ca="1">IF(AC460=1,"Plate "&amp;TEXT(AA460+1,"0"),"")</f>
        <v/>
      </c>
      <c r="Z458" s="108" t="str">
        <f>IF(LEN(INDEX($1:$1048576,ROW(),4))&gt;0,INDEX($1:$1048576,ROW(),4)," ")</f>
        <v xml:space="preserve"> </v>
      </c>
      <c r="AA458" s="108">
        <f t="shared" si="77"/>
        <v>34</v>
      </c>
      <c r="AB458" s="108">
        <f ca="1">COUNTBLANK(OFFSET(INDEX($2:$1048576,2,4),AA458*WellsInPlate,0,WellsInPlate,1))</f>
        <v>86</v>
      </c>
      <c r="AC458" s="108">
        <f t="shared" ca="1" si="78"/>
        <v>0</v>
      </c>
      <c r="AE458" s="108" t="b">
        <f>IF(COUNTBLANK(D458)=0,A458)</f>
        <v>0</v>
      </c>
    </row>
    <row r="459" spans="1:31" ht="12.75" x14ac:dyDescent="0.2">
      <c r="A459" s="94" t="str">
        <f>IF(D459="","",CONCATENATE('Address and samples info'!$B$8," #",'Samples 96'!C459))</f>
        <v/>
      </c>
      <c r="B459" s="95" t="s">
        <v>28</v>
      </c>
      <c r="C459" s="150">
        <v>6</v>
      </c>
      <c r="D459" s="5"/>
      <c r="E459" s="98">
        <v>0.01</v>
      </c>
      <c r="F459" s="53"/>
      <c r="G459" s="59"/>
      <c r="H459" s="106"/>
      <c r="I459" s="56" t="str">
        <f ca="1">IF($AC460=1,"1","")</f>
        <v/>
      </c>
      <c r="J459" s="56" t="str">
        <f ca="1">IF($AC460=1,"2","")</f>
        <v/>
      </c>
      <c r="K459" s="56" t="str">
        <f ca="1">IF($AC460=1,"3","")</f>
        <v/>
      </c>
      <c r="L459" s="56" t="str">
        <f ca="1">IF($AC460=1,"4","")</f>
        <v/>
      </c>
      <c r="M459" s="56" t="str">
        <f ca="1">IF($AC460=1,"5","")</f>
        <v/>
      </c>
      <c r="N459" s="56" t="str">
        <f ca="1">IF($AC460=1,"6","")</f>
        <v/>
      </c>
      <c r="O459" s="56" t="str">
        <f ca="1">IF($AC460=1,"7","")</f>
        <v/>
      </c>
      <c r="P459" s="56" t="str">
        <f ca="1">IF($AC460=1,"8","")</f>
        <v/>
      </c>
      <c r="Q459" s="56" t="str">
        <f ca="1">IF($AC460=1,"9","")</f>
        <v/>
      </c>
      <c r="R459" s="56" t="str">
        <f ca="1">IF($AC460=1,"10","")</f>
        <v/>
      </c>
      <c r="S459" s="56" t="str">
        <f ca="1">IF($AC460=1,"11","")</f>
        <v/>
      </c>
      <c r="T459" s="56" t="str">
        <f ca="1">IF($AC460=1,"12","")</f>
        <v/>
      </c>
      <c r="Z459" s="108" t="str">
        <f>IF(LEN(INDEX($1:$1048576,ROW(),4))&gt;0,INDEX($1:$1048576,ROW(),4)," ")</f>
        <v xml:space="preserve"> </v>
      </c>
      <c r="AA459" s="108">
        <f t="shared" si="77"/>
        <v>35</v>
      </c>
      <c r="AB459" s="108">
        <f ca="1">COUNTBLANK(OFFSET(INDEX($2:$1048576,2,4),AA459*WellsInPlate,0,WellsInPlate,1))</f>
        <v>86</v>
      </c>
      <c r="AC459" s="108">
        <f t="shared" ca="1" si="78"/>
        <v>0</v>
      </c>
      <c r="AE459" s="108" t="b">
        <f>IF(COUNTBLANK(D459)=0,A459)</f>
        <v>0</v>
      </c>
    </row>
    <row r="460" spans="1:31" ht="12.75" x14ac:dyDescent="0.2">
      <c r="A460" s="94" t="str">
        <f>IF(D460="","",CONCATENATE('Address and samples info'!$B$8," #",'Samples 96'!C460))</f>
        <v/>
      </c>
      <c r="B460" s="95" t="s">
        <v>39</v>
      </c>
      <c r="C460" s="150">
        <v>6</v>
      </c>
      <c r="D460" s="5"/>
      <c r="E460" s="98">
        <v>0.01</v>
      </c>
      <c r="F460" s="53"/>
      <c r="G460" s="59"/>
      <c r="H460" s="104" t="str">
        <f ca="1">IF(AC461=1,"A","")</f>
        <v/>
      </c>
      <c r="I460" s="57" t="str">
        <f ca="1">OFFSET($Z$3,ROW()-StartRow-1-$AA461*PanelHeight+$AA461*WellsInPlate+(COLUMN()-9)*8,0,1,1)</f>
        <v xml:space="preserve"> </v>
      </c>
      <c r="J460" s="57" t="str">
        <f ca="1">OFFSET($Z$3,ROW()-StartRow-1-$AA461*PanelHeight+$AA461*WellsInPlate+(COLUMN()-9)*8,0,1,1)</f>
        <v xml:space="preserve"> </v>
      </c>
      <c r="K460" s="57" t="str">
        <f ca="1">OFFSET($Z$3,ROW()-StartRow-1-$AA461*PanelHeight+$AA461*WellsInPlate+(COLUMN()-9)*8,0,1,1)</f>
        <v xml:space="preserve"> </v>
      </c>
      <c r="L460" s="57" t="str">
        <f ca="1">OFFSET($Z$3,ROW()-StartRow-1-$AA461*PanelHeight+$AA461*WellsInPlate+(COLUMN()-9)*8,0,1,1)</f>
        <v xml:space="preserve"> </v>
      </c>
      <c r="M460" s="57" t="str">
        <f ca="1">OFFSET($Z$3,ROW()-StartRow-1-$AA461*PanelHeight+$AA461*WellsInPlate+(COLUMN()-9)*8,0,1,1)</f>
        <v xml:space="preserve"> </v>
      </c>
      <c r="N460" s="57" t="str">
        <f ca="1">OFFSET($Z$3,ROW()-StartRow-1-$AA461*PanelHeight+$AA461*WellsInPlate+(COLUMN()-9)*8,0,1,1)</f>
        <v xml:space="preserve"> </v>
      </c>
      <c r="O460" s="57" t="str">
        <f ca="1">OFFSET($Z$3,ROW()-StartRow-1-$AA461*PanelHeight+$AA461*WellsInPlate+(COLUMN()-9)*8,0,1,1)</f>
        <v xml:space="preserve"> </v>
      </c>
      <c r="P460" s="57" t="str">
        <f ca="1">OFFSET($Z$3,ROW()-StartRow-1-$AA461*PanelHeight+$AA461*WellsInPlate+(COLUMN()-9)*8,0,1,1)</f>
        <v xml:space="preserve"> </v>
      </c>
      <c r="Q460" s="57" t="str">
        <f ca="1">OFFSET($Z$3,ROW()-StartRow-1-$AA461*PanelHeight+$AA461*WellsInPlate+(COLUMN()-9)*8,0,1,1)</f>
        <v xml:space="preserve"> </v>
      </c>
      <c r="R460" s="57" t="str">
        <f ca="1">OFFSET($Z$3,ROW()-StartRow-1-$AA461*PanelHeight+$AA461*WellsInPlate+(COLUMN()-9)*8,0,1,1)</f>
        <v xml:space="preserve"> </v>
      </c>
      <c r="S460" s="57" t="str">
        <f ca="1">OFFSET($Z$3,ROW()-StartRow-1-$AA461*PanelHeight+$AA461*WellsInPlate+(COLUMN()-9)*8,0,1,1)</f>
        <v xml:space="preserve"> </v>
      </c>
      <c r="T460" s="58" t="str">
        <f ca="1">IF(COUNTIF(I460:S467," ")&lt;88,"leave empty","")</f>
        <v>leave empty</v>
      </c>
      <c r="Z460" s="108" t="str">
        <f>IF(LEN(INDEX($1:$1048576,ROW(),4))&gt;0,INDEX($1:$1048576,ROW(),4)," ")</f>
        <v xml:space="preserve"> </v>
      </c>
      <c r="AA460" s="108">
        <f t="shared" si="77"/>
        <v>35</v>
      </c>
      <c r="AB460" s="108">
        <f ca="1">COUNTBLANK(OFFSET(INDEX($2:$1048576,2,4),AA460*WellsInPlate,0,WellsInPlate,1))</f>
        <v>86</v>
      </c>
      <c r="AC460" s="108">
        <f t="shared" ca="1" si="78"/>
        <v>0</v>
      </c>
      <c r="AE460" s="108" t="b">
        <f>IF(COUNTBLANK(D460)=0,A460)</f>
        <v>0</v>
      </c>
    </row>
    <row r="461" spans="1:31" ht="12.75" x14ac:dyDescent="0.2">
      <c r="A461" s="94" t="str">
        <f>IF(D461="","",CONCATENATE('Address and samples info'!$B$8," #",'Samples 96'!C461))</f>
        <v/>
      </c>
      <c r="B461" s="95" t="s">
        <v>50</v>
      </c>
      <c r="C461" s="150">
        <v>6</v>
      </c>
      <c r="D461" s="5"/>
      <c r="E461" s="98">
        <v>0.01</v>
      </c>
      <c r="F461" s="53"/>
      <c r="G461" s="59"/>
      <c r="H461" s="104" t="str">
        <f ca="1">IF(AC462=1,"B","")</f>
        <v/>
      </c>
      <c r="I461" s="57" t="str">
        <f ca="1">OFFSET($Z$3,ROW()-StartRow-1-$AA462*PanelHeight+$AA462*WellsInPlate+(COLUMN()-9)*8,0,1,1)</f>
        <v xml:space="preserve"> </v>
      </c>
      <c r="J461" s="57" t="str">
        <f ca="1">OFFSET($Z$3,ROW()-StartRow-1-$AA462*PanelHeight+$AA462*WellsInPlate+(COLUMN()-9)*8,0,1,1)</f>
        <v xml:space="preserve"> </v>
      </c>
      <c r="K461" s="57" t="str">
        <f ca="1">OFFSET($Z$3,ROW()-StartRow-1-$AA462*PanelHeight+$AA462*WellsInPlate+(COLUMN()-9)*8,0,1,1)</f>
        <v xml:space="preserve"> </v>
      </c>
      <c r="L461" s="57" t="str">
        <f ca="1">OFFSET($Z$3,ROW()-StartRow-1-$AA462*PanelHeight+$AA462*WellsInPlate+(COLUMN()-9)*8,0,1,1)</f>
        <v xml:space="preserve"> </v>
      </c>
      <c r="M461" s="57" t="str">
        <f ca="1">OFFSET($Z$3,ROW()-StartRow-1-$AA462*PanelHeight+$AA462*WellsInPlate+(COLUMN()-9)*8,0,1,1)</f>
        <v xml:space="preserve"> </v>
      </c>
      <c r="N461" s="57" t="str">
        <f ca="1">OFFSET($Z$3,ROW()-StartRow-1-$AA462*PanelHeight+$AA462*WellsInPlate+(COLUMN()-9)*8,0,1,1)</f>
        <v xml:space="preserve"> </v>
      </c>
      <c r="O461" s="57" t="str">
        <f ca="1">OFFSET($Z$3,ROW()-StartRow-1-$AA462*PanelHeight+$AA462*WellsInPlate+(COLUMN()-9)*8,0,1,1)</f>
        <v xml:space="preserve"> </v>
      </c>
      <c r="P461" s="57" t="str">
        <f ca="1">OFFSET($Z$3,ROW()-StartRow-1-$AA462*PanelHeight+$AA462*WellsInPlate+(COLUMN()-9)*8,0,1,1)</f>
        <v xml:space="preserve"> </v>
      </c>
      <c r="Q461" s="57" t="str">
        <f ca="1">OFFSET($Z$3,ROW()-StartRow-1-$AA462*PanelHeight+$AA462*WellsInPlate+(COLUMN()-9)*8,0,1,1)</f>
        <v xml:space="preserve"> </v>
      </c>
      <c r="R461" s="57" t="str">
        <f ca="1">OFFSET($Z$3,ROW()-StartRow-1-$AA462*PanelHeight+$AA462*WellsInPlate+(COLUMN()-9)*8,0,1,1)</f>
        <v xml:space="preserve"> </v>
      </c>
      <c r="S461" s="57" t="str">
        <f ca="1">OFFSET($Z$3,ROW()-StartRow-1-$AA462*PanelHeight+$AA462*WellsInPlate+(COLUMN()-9)*8,0,1,1)</f>
        <v xml:space="preserve"> </v>
      </c>
      <c r="T461" s="57" t="str">
        <f ca="1">IF(T460="","","leave empty")</f>
        <v>leave empty</v>
      </c>
      <c r="Z461" s="108" t="str">
        <f>IF(LEN(INDEX($1:$1048576,ROW(),4))&gt;0,INDEX($1:$1048576,ROW(),4)," ")</f>
        <v xml:space="preserve"> </v>
      </c>
      <c r="AA461" s="108">
        <f t="shared" si="77"/>
        <v>35</v>
      </c>
      <c r="AB461" s="108">
        <f ca="1">COUNTBLANK(OFFSET(INDEX($2:$1048576,2,4),AA461*WellsInPlate,0,WellsInPlate,1))</f>
        <v>86</v>
      </c>
      <c r="AC461" s="108">
        <f t="shared" ca="1" si="78"/>
        <v>0</v>
      </c>
      <c r="AE461" s="108" t="b">
        <f>IF(COUNTBLANK(D461)=0,A461)</f>
        <v>0</v>
      </c>
    </row>
    <row r="462" spans="1:31" ht="12.75" x14ac:dyDescent="0.2">
      <c r="A462" s="94" t="str">
        <f>IF(D462="","",CONCATENATE('Address and samples info'!$B$8," #",'Samples 96'!C462))</f>
        <v/>
      </c>
      <c r="B462" s="95" t="s">
        <v>61</v>
      </c>
      <c r="C462" s="150">
        <v>6</v>
      </c>
      <c r="D462" s="5"/>
      <c r="E462" s="98">
        <v>0.01</v>
      </c>
      <c r="F462" s="53"/>
      <c r="G462" s="59"/>
      <c r="H462" s="104" t="str">
        <f ca="1">IF(AC463=1,"C","")</f>
        <v/>
      </c>
      <c r="I462" s="57" t="str">
        <f ca="1">OFFSET($Z$3,ROW()-StartRow-1-$AA463*PanelHeight+$AA463*WellsInPlate+(COLUMN()-9)*8,0,1,1)</f>
        <v xml:space="preserve"> </v>
      </c>
      <c r="J462" s="57" t="str">
        <f ca="1">OFFSET($Z$3,ROW()-StartRow-1-$AA463*PanelHeight+$AA463*WellsInPlate+(COLUMN()-9)*8,0,1,1)</f>
        <v xml:space="preserve"> </v>
      </c>
      <c r="K462" s="57" t="str">
        <f ca="1">OFFSET($Z$3,ROW()-StartRow-1-$AA463*PanelHeight+$AA463*WellsInPlate+(COLUMN()-9)*8,0,1,1)</f>
        <v xml:space="preserve"> </v>
      </c>
      <c r="L462" s="57" t="str">
        <f ca="1">OFFSET($Z$3,ROW()-StartRow-1-$AA463*PanelHeight+$AA463*WellsInPlate+(COLUMN()-9)*8,0,1,1)</f>
        <v xml:space="preserve"> </v>
      </c>
      <c r="M462" s="57" t="str">
        <f ca="1">OFFSET($Z$3,ROW()-StartRow-1-$AA463*PanelHeight+$AA463*WellsInPlate+(COLUMN()-9)*8,0,1,1)</f>
        <v xml:space="preserve"> </v>
      </c>
      <c r="N462" s="57" t="str">
        <f ca="1">OFFSET($Z$3,ROW()-StartRow-1-$AA463*PanelHeight+$AA463*WellsInPlate+(COLUMN()-9)*8,0,1,1)</f>
        <v xml:space="preserve"> </v>
      </c>
      <c r="O462" s="57" t="str">
        <f ca="1">OFFSET($Z$3,ROW()-StartRow-1-$AA463*PanelHeight+$AA463*WellsInPlate+(COLUMN()-9)*8,0,1,1)</f>
        <v xml:space="preserve"> </v>
      </c>
      <c r="P462" s="57" t="str">
        <f ca="1">OFFSET($Z$3,ROW()-StartRow-1-$AA463*PanelHeight+$AA463*WellsInPlate+(COLUMN()-9)*8,0,1,1)</f>
        <v xml:space="preserve"> </v>
      </c>
      <c r="Q462" s="57" t="str">
        <f ca="1">OFFSET($Z$3,ROW()-StartRow-1-$AA463*PanelHeight+$AA463*WellsInPlate+(COLUMN()-9)*8,0,1,1)</f>
        <v xml:space="preserve"> </v>
      </c>
      <c r="R462" s="57" t="str">
        <f ca="1">OFFSET($Z$3,ROW()-StartRow-1-$AA463*PanelHeight+$AA463*WellsInPlate+(COLUMN()-9)*8,0,1,1)</f>
        <v xml:space="preserve"> </v>
      </c>
      <c r="S462" s="57" t="str">
        <f ca="1">OFFSET($Z$3,ROW()-StartRow-1-$AA463*PanelHeight+$AA463*WellsInPlate+(COLUMN()-9)*8,0,1,1)</f>
        <v xml:space="preserve"> </v>
      </c>
      <c r="T462" s="57" t="str">
        <f t="shared" ref="T462:T467" ca="1" si="79">IF(T461="","","leave empty")</f>
        <v>leave empty</v>
      </c>
      <c r="Z462" s="108" t="str">
        <f>IF(LEN(INDEX($1:$1048576,ROW(),4))&gt;0,INDEX($1:$1048576,ROW(),4)," ")</f>
        <v xml:space="preserve"> </v>
      </c>
      <c r="AA462" s="108">
        <f t="shared" si="77"/>
        <v>35</v>
      </c>
      <c r="AB462" s="108">
        <f ca="1">COUNTBLANK(OFFSET(INDEX($2:$1048576,2,4),AA462*WellsInPlate,0,WellsInPlate,1))</f>
        <v>86</v>
      </c>
      <c r="AC462" s="108">
        <f t="shared" ca="1" si="78"/>
        <v>0</v>
      </c>
      <c r="AE462" s="108" t="b">
        <f>IF(COUNTBLANK(D462)=0,A462)</f>
        <v>0</v>
      </c>
    </row>
    <row r="463" spans="1:31" ht="12.75" x14ac:dyDescent="0.2">
      <c r="A463" s="94" t="str">
        <f>IF(D463="","",CONCATENATE('Address and samples info'!$B$8," #",'Samples 96'!C463))</f>
        <v/>
      </c>
      <c r="B463" s="95" t="s">
        <v>72</v>
      </c>
      <c r="C463" s="150">
        <v>6</v>
      </c>
      <c r="D463" s="5"/>
      <c r="E463" s="98">
        <v>0.01</v>
      </c>
      <c r="F463" s="53"/>
      <c r="G463" s="59"/>
      <c r="H463" s="104" t="str">
        <f ca="1">IF(AC464=1,"D","")</f>
        <v/>
      </c>
      <c r="I463" s="57" t="str">
        <f ca="1">OFFSET($Z$3,ROW()-StartRow-1-$AA464*PanelHeight+$AA464*WellsInPlate+(COLUMN()-9)*8,0,1,1)</f>
        <v xml:space="preserve"> </v>
      </c>
      <c r="J463" s="57" t="str">
        <f ca="1">OFFSET($Z$3,ROW()-StartRow-1-$AA464*PanelHeight+$AA464*WellsInPlate+(COLUMN()-9)*8,0,1,1)</f>
        <v xml:space="preserve"> </v>
      </c>
      <c r="K463" s="57" t="str">
        <f ca="1">OFFSET($Z$3,ROW()-StartRow-1-$AA464*PanelHeight+$AA464*WellsInPlate+(COLUMN()-9)*8,0,1,1)</f>
        <v xml:space="preserve"> </v>
      </c>
      <c r="L463" s="57" t="str">
        <f ca="1">OFFSET($Z$3,ROW()-StartRow-1-$AA464*PanelHeight+$AA464*WellsInPlate+(COLUMN()-9)*8,0,1,1)</f>
        <v xml:space="preserve"> </v>
      </c>
      <c r="M463" s="57" t="str">
        <f ca="1">OFFSET($Z$3,ROW()-StartRow-1-$AA464*PanelHeight+$AA464*WellsInPlate+(COLUMN()-9)*8,0,1,1)</f>
        <v xml:space="preserve"> </v>
      </c>
      <c r="N463" s="57" t="str">
        <f ca="1">OFFSET($Z$3,ROW()-StartRow-1-$AA464*PanelHeight+$AA464*WellsInPlate+(COLUMN()-9)*8,0,1,1)</f>
        <v xml:space="preserve"> </v>
      </c>
      <c r="O463" s="57" t="str">
        <f ca="1">OFFSET($Z$3,ROW()-StartRow-1-$AA464*PanelHeight+$AA464*WellsInPlate+(COLUMN()-9)*8,0,1,1)</f>
        <v xml:space="preserve"> </v>
      </c>
      <c r="P463" s="57" t="str">
        <f ca="1">OFFSET($Z$3,ROW()-StartRow-1-$AA464*PanelHeight+$AA464*WellsInPlate+(COLUMN()-9)*8,0,1,1)</f>
        <v xml:space="preserve"> </v>
      </c>
      <c r="Q463" s="57" t="str">
        <f ca="1">OFFSET($Z$3,ROW()-StartRow-1-$AA464*PanelHeight+$AA464*WellsInPlate+(COLUMN()-9)*8,0,1,1)</f>
        <v xml:space="preserve"> </v>
      </c>
      <c r="R463" s="57" t="str">
        <f ca="1">OFFSET($Z$3,ROW()-StartRow-1-$AA464*PanelHeight+$AA464*WellsInPlate+(COLUMN()-9)*8,0,1,1)</f>
        <v xml:space="preserve"> </v>
      </c>
      <c r="S463" s="57" t="str">
        <f ca="1">OFFSET($Z$3,ROW()-StartRow-1-$AA464*PanelHeight+$AA464*WellsInPlate+(COLUMN()-9)*8,0,1,1)</f>
        <v xml:space="preserve"> </v>
      </c>
      <c r="T463" s="57" t="str">
        <f t="shared" ca="1" si="79"/>
        <v>leave empty</v>
      </c>
      <c r="Z463" s="108" t="str">
        <f>IF(LEN(INDEX($1:$1048576,ROW(),4))&gt;0,INDEX($1:$1048576,ROW(),4)," ")</f>
        <v xml:space="preserve"> </v>
      </c>
      <c r="AA463" s="108">
        <f t="shared" si="77"/>
        <v>35</v>
      </c>
      <c r="AB463" s="108">
        <f ca="1">COUNTBLANK(OFFSET(INDEX($2:$1048576,2,4),AA463*WellsInPlate,0,WellsInPlate,1))</f>
        <v>86</v>
      </c>
      <c r="AC463" s="108">
        <f t="shared" ca="1" si="78"/>
        <v>0</v>
      </c>
      <c r="AE463" s="108" t="b">
        <f>IF(COUNTBLANK(D463)=0,A463)</f>
        <v>0</v>
      </c>
    </row>
    <row r="464" spans="1:31" ht="12.75" x14ac:dyDescent="0.2">
      <c r="A464" s="94" t="str">
        <f>IF(D464="","",CONCATENATE('Address and samples info'!$B$8," #",'Samples 96'!C464))</f>
        <v/>
      </c>
      <c r="B464" s="95" t="s">
        <v>82</v>
      </c>
      <c r="C464" s="150">
        <v>6</v>
      </c>
      <c r="D464" s="5"/>
      <c r="E464" s="98">
        <v>0.01</v>
      </c>
      <c r="F464" s="53"/>
      <c r="G464" s="59"/>
      <c r="H464" s="104" t="str">
        <f ca="1">IF(AC465=1,"E","")</f>
        <v/>
      </c>
      <c r="I464" s="57" t="str">
        <f ca="1">OFFSET($Z$3,ROW()-StartRow-1-$AA465*PanelHeight+$AA465*WellsInPlate+(COLUMN()-9)*8,0,1,1)</f>
        <v xml:space="preserve"> </v>
      </c>
      <c r="J464" s="57" t="str">
        <f ca="1">OFFSET($Z$3,ROW()-StartRow-1-$AA465*PanelHeight+$AA465*WellsInPlate+(COLUMN()-9)*8,0,1,1)</f>
        <v xml:space="preserve"> </v>
      </c>
      <c r="K464" s="57" t="str">
        <f ca="1">OFFSET($Z$3,ROW()-StartRow-1-$AA465*PanelHeight+$AA465*WellsInPlate+(COLUMN()-9)*8,0,1,1)</f>
        <v xml:space="preserve"> </v>
      </c>
      <c r="L464" s="57" t="str">
        <f ca="1">OFFSET($Z$3,ROW()-StartRow-1-$AA465*PanelHeight+$AA465*WellsInPlate+(COLUMN()-9)*8,0,1,1)</f>
        <v xml:space="preserve"> </v>
      </c>
      <c r="M464" s="57" t="str">
        <f ca="1">OFFSET($Z$3,ROW()-StartRow-1-$AA465*PanelHeight+$AA465*WellsInPlate+(COLUMN()-9)*8,0,1,1)</f>
        <v xml:space="preserve"> </v>
      </c>
      <c r="N464" s="57" t="str">
        <f ca="1">OFFSET($Z$3,ROW()-StartRow-1-$AA465*PanelHeight+$AA465*WellsInPlate+(COLUMN()-9)*8,0,1,1)</f>
        <v xml:space="preserve"> </v>
      </c>
      <c r="O464" s="57" t="str">
        <f ca="1">OFFSET($Z$3,ROW()-StartRow-1-$AA465*PanelHeight+$AA465*WellsInPlate+(COLUMN()-9)*8,0,1,1)</f>
        <v xml:space="preserve"> </v>
      </c>
      <c r="P464" s="57" t="str">
        <f ca="1">OFFSET($Z$3,ROW()-StartRow-1-$AA465*PanelHeight+$AA465*WellsInPlate+(COLUMN()-9)*8,0,1,1)</f>
        <v xml:space="preserve"> </v>
      </c>
      <c r="Q464" s="57" t="str">
        <f ca="1">OFFSET($Z$3,ROW()-StartRow-1-$AA465*PanelHeight+$AA465*WellsInPlate+(COLUMN()-9)*8,0,1,1)</f>
        <v xml:space="preserve"> </v>
      </c>
      <c r="R464" s="57" t="str">
        <f ca="1">OFFSET($Z$3,ROW()-StartRow-1-$AA465*PanelHeight+$AA465*WellsInPlate+(COLUMN()-9)*8,0,1,1)</f>
        <v xml:space="preserve"> </v>
      </c>
      <c r="S464" s="57" t="str">
        <f ca="1">OFFSET($Z$3,ROW()-StartRow-1-$AA465*PanelHeight+$AA465*WellsInPlate+(COLUMN()-9)*8,0,1,1)</f>
        <v xml:space="preserve"> </v>
      </c>
      <c r="T464" s="57" t="str">
        <f t="shared" ca="1" si="79"/>
        <v>leave empty</v>
      </c>
      <c r="Z464" s="108" t="str">
        <f>IF(LEN(INDEX($1:$1048576,ROW(),4))&gt;0,INDEX($1:$1048576,ROW(),4)," ")</f>
        <v xml:space="preserve"> </v>
      </c>
      <c r="AA464" s="108">
        <f t="shared" si="77"/>
        <v>35</v>
      </c>
      <c r="AB464" s="108">
        <f ca="1">COUNTBLANK(OFFSET(INDEX($2:$1048576,2,4),AA464*WellsInPlate,0,WellsInPlate,1))</f>
        <v>86</v>
      </c>
      <c r="AC464" s="108">
        <f t="shared" ca="1" si="78"/>
        <v>0</v>
      </c>
      <c r="AE464" s="108" t="b">
        <f>IF(COUNTBLANK(D464)=0,A464)</f>
        <v>0</v>
      </c>
    </row>
    <row r="465" spans="1:31" ht="12.75" x14ac:dyDescent="0.2">
      <c r="A465" s="94" t="str">
        <f>IF(D465="","",CONCATENATE('Address and samples info'!$B$8," #",'Samples 96'!C465))</f>
        <v/>
      </c>
      <c r="B465" s="95" t="s">
        <v>7</v>
      </c>
      <c r="C465" s="150">
        <v>6</v>
      </c>
      <c r="D465" s="5"/>
      <c r="E465" s="98">
        <v>0.01</v>
      </c>
      <c r="F465" s="53"/>
      <c r="G465" s="59"/>
      <c r="H465" s="104" t="str">
        <f ca="1">IF(AC466=1,"F","")</f>
        <v/>
      </c>
      <c r="I465" s="57" t="str">
        <f ca="1">OFFSET($Z$3,ROW()-StartRow-1-$AA466*PanelHeight+$AA466*WellsInPlate+(COLUMN()-9)*8,0,1,1)</f>
        <v xml:space="preserve"> </v>
      </c>
      <c r="J465" s="57" t="str">
        <f ca="1">OFFSET($Z$3,ROW()-StartRow-1-$AA466*PanelHeight+$AA466*WellsInPlate+(COLUMN()-9)*8,0,1,1)</f>
        <v xml:space="preserve"> </v>
      </c>
      <c r="K465" s="57" t="str">
        <f ca="1">OFFSET($Z$3,ROW()-StartRow-1-$AA466*PanelHeight+$AA466*WellsInPlate+(COLUMN()-9)*8,0,1,1)</f>
        <v xml:space="preserve"> </v>
      </c>
      <c r="L465" s="57" t="str">
        <f ca="1">OFFSET($Z$3,ROW()-StartRow-1-$AA466*PanelHeight+$AA466*WellsInPlate+(COLUMN()-9)*8,0,1,1)</f>
        <v xml:space="preserve"> </v>
      </c>
      <c r="M465" s="57" t="str">
        <f ca="1">OFFSET($Z$3,ROW()-StartRow-1-$AA466*PanelHeight+$AA466*WellsInPlate+(COLUMN()-9)*8,0,1,1)</f>
        <v xml:space="preserve"> </v>
      </c>
      <c r="N465" s="57" t="str">
        <f ca="1">OFFSET($Z$3,ROW()-StartRow-1-$AA466*PanelHeight+$AA466*WellsInPlate+(COLUMN()-9)*8,0,1,1)</f>
        <v xml:space="preserve"> </v>
      </c>
      <c r="O465" s="57" t="str">
        <f ca="1">OFFSET($Z$3,ROW()-StartRow-1-$AA466*PanelHeight+$AA466*WellsInPlate+(COLUMN()-9)*8,0,1,1)</f>
        <v xml:space="preserve"> </v>
      </c>
      <c r="P465" s="57" t="str">
        <f ca="1">OFFSET($Z$3,ROW()-StartRow-1-$AA466*PanelHeight+$AA466*WellsInPlate+(COLUMN()-9)*8,0,1,1)</f>
        <v xml:space="preserve"> </v>
      </c>
      <c r="Q465" s="57" t="str">
        <f ca="1">OFFSET($Z$3,ROW()-StartRow-1-$AA466*PanelHeight+$AA466*WellsInPlate+(COLUMN()-9)*8,0,1,1)</f>
        <v xml:space="preserve"> </v>
      </c>
      <c r="R465" s="57" t="str">
        <f ca="1">OFFSET($Z$3,ROW()-StartRow-1-$AA466*PanelHeight+$AA466*WellsInPlate+(COLUMN()-9)*8,0,1,1)</f>
        <v xml:space="preserve"> </v>
      </c>
      <c r="S465" s="57" t="str">
        <f ca="1">OFFSET($Z$3,ROW()-StartRow-1-$AA466*PanelHeight+$AA466*WellsInPlate+(COLUMN()-9)*8,0,1,1)</f>
        <v xml:space="preserve"> </v>
      </c>
      <c r="T465" s="57" t="str">
        <f t="shared" ca="1" si="79"/>
        <v>leave empty</v>
      </c>
      <c r="Z465" s="108" t="str">
        <f>IF(LEN(INDEX($1:$1048576,ROW(),4))&gt;0,INDEX($1:$1048576,ROW(),4)," ")</f>
        <v xml:space="preserve"> </v>
      </c>
      <c r="AA465" s="108">
        <f t="shared" si="77"/>
        <v>35</v>
      </c>
      <c r="AB465" s="108">
        <f ca="1">COUNTBLANK(OFFSET(INDEX($2:$1048576,2,4),AA465*WellsInPlate,0,WellsInPlate,1))</f>
        <v>86</v>
      </c>
      <c r="AC465" s="108">
        <f t="shared" ca="1" si="78"/>
        <v>0</v>
      </c>
      <c r="AE465" s="108" t="b">
        <f>IF(COUNTBLANK(D465)=0,A465)</f>
        <v>0</v>
      </c>
    </row>
    <row r="466" spans="1:31" ht="12.75" x14ac:dyDescent="0.2">
      <c r="A466" s="94" t="str">
        <f>IF(D466="","",CONCATENATE('Address and samples info'!$B$8," #",'Samples 96'!C466))</f>
        <v/>
      </c>
      <c r="B466" s="95" t="s">
        <v>18</v>
      </c>
      <c r="C466" s="150">
        <v>6</v>
      </c>
      <c r="D466" s="5"/>
      <c r="E466" s="98">
        <v>0.01</v>
      </c>
      <c r="F466" s="53"/>
      <c r="G466" s="59"/>
      <c r="H466" s="104" t="str">
        <f ca="1">IF(AC467=1,"G","")</f>
        <v/>
      </c>
      <c r="I466" s="57" t="str">
        <f ca="1">OFFSET($Z$3,ROW()-StartRow-1-$AA467*PanelHeight+$AA467*WellsInPlate+(COLUMN()-9)*8,0,1,1)</f>
        <v xml:space="preserve"> </v>
      </c>
      <c r="J466" s="57" t="str">
        <f ca="1">OFFSET($Z$3,ROW()-StartRow-1-$AA467*PanelHeight+$AA467*WellsInPlate+(COLUMN()-9)*8,0,1,1)</f>
        <v xml:space="preserve"> </v>
      </c>
      <c r="K466" s="57" t="str">
        <f ca="1">OFFSET($Z$3,ROW()-StartRow-1-$AA467*PanelHeight+$AA467*WellsInPlate+(COLUMN()-9)*8,0,1,1)</f>
        <v xml:space="preserve"> </v>
      </c>
      <c r="L466" s="57" t="str">
        <f ca="1">OFFSET($Z$3,ROW()-StartRow-1-$AA467*PanelHeight+$AA467*WellsInPlate+(COLUMN()-9)*8,0,1,1)</f>
        <v xml:space="preserve"> </v>
      </c>
      <c r="M466" s="57" t="str">
        <f ca="1">OFFSET($Z$3,ROW()-StartRow-1-$AA467*PanelHeight+$AA467*WellsInPlate+(COLUMN()-9)*8,0,1,1)</f>
        <v xml:space="preserve"> </v>
      </c>
      <c r="N466" s="57" t="str">
        <f ca="1">OFFSET($Z$3,ROW()-StartRow-1-$AA467*PanelHeight+$AA467*WellsInPlate+(COLUMN()-9)*8,0,1,1)</f>
        <v xml:space="preserve"> </v>
      </c>
      <c r="O466" s="57" t="str">
        <f ca="1">OFFSET($Z$3,ROW()-StartRow-1-$AA467*PanelHeight+$AA467*WellsInPlate+(COLUMN()-9)*8,0,1,1)</f>
        <v xml:space="preserve"> </v>
      </c>
      <c r="P466" s="57" t="str">
        <f ca="1">OFFSET($Z$3,ROW()-StartRow-1-$AA467*PanelHeight+$AA467*WellsInPlate+(COLUMN()-9)*8,0,1,1)</f>
        <v xml:space="preserve"> </v>
      </c>
      <c r="Q466" s="57" t="str">
        <f ca="1">OFFSET($Z$3,ROW()-StartRow-1-$AA467*PanelHeight+$AA467*WellsInPlate+(COLUMN()-9)*8,0,1,1)</f>
        <v xml:space="preserve"> </v>
      </c>
      <c r="R466" s="57" t="str">
        <f ca="1">OFFSET($Z$3,ROW()-StartRow-1-$AA467*PanelHeight+$AA467*WellsInPlate+(COLUMN()-9)*8,0,1,1)</f>
        <v xml:space="preserve"> </v>
      </c>
      <c r="S466" s="57" t="str">
        <f ca="1">IF(S465="","","leave empty")</f>
        <v>leave empty</v>
      </c>
      <c r="T466" s="57" t="str">
        <f t="shared" ca="1" si="79"/>
        <v>leave empty</v>
      </c>
      <c r="Z466" s="108" t="str">
        <f>IF(LEN(INDEX($1:$1048576,ROW(),4))&gt;0,INDEX($1:$1048576,ROW(),4)," ")</f>
        <v xml:space="preserve"> </v>
      </c>
      <c r="AA466" s="108">
        <f t="shared" si="77"/>
        <v>35</v>
      </c>
      <c r="AB466" s="108">
        <f ca="1">COUNTBLANK(OFFSET(INDEX($2:$1048576,2,4),AA466*WellsInPlate,0,WellsInPlate,1))</f>
        <v>86</v>
      </c>
      <c r="AC466" s="108">
        <f t="shared" ca="1" si="78"/>
        <v>0</v>
      </c>
      <c r="AE466" s="108" t="b">
        <f>IF(COUNTBLANK(D466)=0,A466)</f>
        <v>0</v>
      </c>
    </row>
    <row r="467" spans="1:31" ht="12.75" x14ac:dyDescent="0.2">
      <c r="A467" s="94" t="str">
        <f>IF(D467="","",CONCATENATE('Address and samples info'!$B$8," #",'Samples 96'!C467))</f>
        <v/>
      </c>
      <c r="B467" s="95" t="s">
        <v>29</v>
      </c>
      <c r="C467" s="150">
        <v>6</v>
      </c>
      <c r="D467" s="5"/>
      <c r="E467" s="98">
        <v>0.01</v>
      </c>
      <c r="F467" s="53"/>
      <c r="G467" s="59"/>
      <c r="H467" s="104" t="str">
        <f ca="1">IF(AC468=1,"H","")</f>
        <v/>
      </c>
      <c r="I467" s="57" t="str">
        <f ca="1">OFFSET($Z$3,ROW()-StartRow-1-$AA468*PanelHeight+$AA468*WellsInPlate+(COLUMN()-9)*8,0,1,1)</f>
        <v xml:space="preserve"> </v>
      </c>
      <c r="J467" s="57" t="str">
        <f ca="1">OFFSET($Z$3,ROW()-StartRow-1-$AA468*PanelHeight+$AA468*WellsInPlate+(COLUMN()-9)*8,0,1,1)</f>
        <v xml:space="preserve"> </v>
      </c>
      <c r="K467" s="57" t="str">
        <f ca="1">OFFSET($Z$3,ROW()-StartRow-1-$AA468*PanelHeight+$AA468*WellsInPlate+(COLUMN()-9)*8,0,1,1)</f>
        <v xml:space="preserve"> </v>
      </c>
      <c r="L467" s="57" t="str">
        <f ca="1">OFFSET($Z$3,ROW()-StartRow-1-$AA468*PanelHeight+$AA468*WellsInPlate+(COLUMN()-9)*8,0,1,1)</f>
        <v xml:space="preserve"> </v>
      </c>
      <c r="M467" s="57" t="str">
        <f ca="1">OFFSET($Z$3,ROW()-StartRow-1-$AA468*PanelHeight+$AA468*WellsInPlate+(COLUMN()-9)*8,0,1,1)</f>
        <v xml:space="preserve"> </v>
      </c>
      <c r="N467" s="57" t="str">
        <f ca="1">OFFSET($Z$3,ROW()-StartRow-1-$AA468*PanelHeight+$AA468*WellsInPlate+(COLUMN()-9)*8,0,1,1)</f>
        <v xml:space="preserve"> </v>
      </c>
      <c r="O467" s="57" t="str">
        <f ca="1">OFFSET($Z$3,ROW()-StartRow-1-$AA468*PanelHeight+$AA468*WellsInPlate+(COLUMN()-9)*8,0,1,1)</f>
        <v xml:space="preserve"> </v>
      </c>
      <c r="P467" s="57" t="str">
        <f ca="1">OFFSET($Z$3,ROW()-StartRow-1-$AA468*PanelHeight+$AA468*WellsInPlate+(COLUMN()-9)*8,0,1,1)</f>
        <v xml:space="preserve"> </v>
      </c>
      <c r="Q467" s="57" t="str">
        <f ca="1">OFFSET($Z$3,ROW()-StartRow-1-$AA468*PanelHeight+$AA468*WellsInPlate+(COLUMN()-9)*8,0,1,1)</f>
        <v xml:space="preserve"> </v>
      </c>
      <c r="R467" s="57" t="str">
        <f ca="1">OFFSET($Z$3,ROW()-StartRow-1-$AA468*PanelHeight+$AA468*WellsInPlate+(COLUMN()-9)*8,0,1,1)</f>
        <v xml:space="preserve"> </v>
      </c>
      <c r="S467" s="57" t="str">
        <f ca="1">IF(S466="","","leave empty")</f>
        <v>leave empty</v>
      </c>
      <c r="T467" s="57" t="str">
        <f t="shared" ca="1" si="79"/>
        <v>leave empty</v>
      </c>
      <c r="Z467" s="108" t="str">
        <f>IF(LEN(INDEX($1:$1048576,ROW(),4))&gt;0,INDEX($1:$1048576,ROW(),4)," ")</f>
        <v xml:space="preserve"> </v>
      </c>
      <c r="AA467" s="108">
        <f t="shared" si="77"/>
        <v>35</v>
      </c>
      <c r="AB467" s="108">
        <f ca="1">COUNTBLANK(OFFSET(INDEX($2:$1048576,2,4),AA467*WellsInPlate,0,WellsInPlate,1))</f>
        <v>86</v>
      </c>
      <c r="AC467" s="108">
        <f t="shared" ca="1" si="78"/>
        <v>0</v>
      </c>
      <c r="AE467" s="108" t="b">
        <f>IF(COUNTBLANK(D467)=0,A467)</f>
        <v>0</v>
      </c>
    </row>
    <row r="468" spans="1:31" ht="12.75" x14ac:dyDescent="0.2">
      <c r="A468" s="94" t="str">
        <f>IF(D468="","",CONCATENATE('Address and samples info'!$B$8," #",'Samples 96'!C468))</f>
        <v/>
      </c>
      <c r="B468" s="95" t="s">
        <v>40</v>
      </c>
      <c r="C468" s="150">
        <v>6</v>
      </c>
      <c r="D468" s="5"/>
      <c r="E468" s="98">
        <v>0.01</v>
      </c>
      <c r="F468" s="53"/>
      <c r="G468" s="59"/>
      <c r="Z468" s="108" t="str">
        <f>IF(LEN(INDEX($1:$1048576,ROW(),4))&gt;0,INDEX($1:$1048576,ROW(),4)," ")</f>
        <v xml:space="preserve"> </v>
      </c>
      <c r="AA468" s="108">
        <f t="shared" si="77"/>
        <v>35</v>
      </c>
      <c r="AB468" s="108">
        <f ca="1">COUNTBLANK(OFFSET(INDEX($2:$1048576,2,4),AA468*WellsInPlate,0,WellsInPlate,1))</f>
        <v>86</v>
      </c>
      <c r="AC468" s="108">
        <f t="shared" ca="1" si="78"/>
        <v>0</v>
      </c>
      <c r="AE468" s="108" t="b">
        <f>IF(COUNTBLANK(D468)=0,A468)</f>
        <v>0</v>
      </c>
    </row>
    <row r="469" spans="1:31" ht="12.75" x14ac:dyDescent="0.2">
      <c r="A469" s="94" t="str">
        <f>IF(D469="","",CONCATENATE('Address and samples info'!$B$8," #",'Samples 96'!C469))</f>
        <v/>
      </c>
      <c r="B469" s="95" t="s">
        <v>51</v>
      </c>
      <c r="C469" s="150">
        <v>6</v>
      </c>
      <c r="D469" s="5"/>
      <c r="E469" s="98">
        <v>0.01</v>
      </c>
      <c r="F469" s="53"/>
      <c r="G469" s="59"/>
      <c r="Z469" s="108" t="str">
        <f>IF(LEN(INDEX($1:$1048576,ROW(),4))&gt;0,INDEX($1:$1048576,ROW(),4)," ")</f>
        <v xml:space="preserve"> </v>
      </c>
      <c r="AA469" s="108">
        <f t="shared" si="77"/>
        <v>35</v>
      </c>
      <c r="AB469" s="108">
        <f ca="1">COUNTBLANK(OFFSET(INDEX($2:$1048576,2,4),AA469*WellsInPlate,0,WellsInPlate,1))</f>
        <v>86</v>
      </c>
      <c r="AC469" s="108">
        <f t="shared" ca="1" si="78"/>
        <v>0</v>
      </c>
      <c r="AE469" s="108" t="b">
        <f>IF(COUNTBLANK(D469)=0,A469)</f>
        <v>0</v>
      </c>
    </row>
    <row r="470" spans="1:31" ht="12.75" x14ac:dyDescent="0.2">
      <c r="A470" s="94" t="str">
        <f>IF(D470="","",CONCATENATE('Address and samples info'!$B$8," #",'Samples 96'!C470))</f>
        <v/>
      </c>
      <c r="B470" s="95" t="s">
        <v>62</v>
      </c>
      <c r="C470" s="150">
        <v>6</v>
      </c>
      <c r="D470" s="5"/>
      <c r="E470" s="98">
        <v>0.01</v>
      </c>
      <c r="F470" s="53"/>
      <c r="G470" s="59"/>
      <c r="Z470" s="108" t="str">
        <f>IF(LEN(INDEX($1:$1048576,ROW(),4))&gt;0,INDEX($1:$1048576,ROW(),4)," ")</f>
        <v xml:space="preserve"> </v>
      </c>
      <c r="AA470" s="108">
        <f t="shared" si="77"/>
        <v>35</v>
      </c>
      <c r="AB470" s="108">
        <f ca="1">COUNTBLANK(OFFSET(INDEX($2:$1048576,2,4),AA470*WellsInPlate,0,WellsInPlate,1))</f>
        <v>86</v>
      </c>
      <c r="AC470" s="108">
        <f t="shared" ca="1" si="78"/>
        <v>0</v>
      </c>
      <c r="AE470" s="108" t="b">
        <f>IF(COUNTBLANK(D470)=0,A470)</f>
        <v>0</v>
      </c>
    </row>
    <row r="471" spans="1:31" ht="12.75" x14ac:dyDescent="0.2">
      <c r="A471" s="94" t="str">
        <f>IF(D471="","",CONCATENATE('Address and samples info'!$B$8," #",'Samples 96'!C471))</f>
        <v/>
      </c>
      <c r="B471" s="95" t="s">
        <v>73</v>
      </c>
      <c r="C471" s="150">
        <v>6</v>
      </c>
      <c r="D471" s="5"/>
      <c r="E471" s="98">
        <v>0.01</v>
      </c>
      <c r="F471" s="53"/>
      <c r="G471" s="59"/>
      <c r="I471" s="55" t="str">
        <f ca="1">IF(AC473=1,"Plate "&amp;TEXT(AA473+1,"0"),"")</f>
        <v/>
      </c>
      <c r="Z471" s="108" t="str">
        <f>IF(LEN(INDEX($1:$1048576,ROW(),4))&gt;0,INDEX($1:$1048576,ROW(),4)," ")</f>
        <v xml:space="preserve"> </v>
      </c>
      <c r="AA471" s="108">
        <f t="shared" si="77"/>
        <v>35</v>
      </c>
      <c r="AB471" s="108">
        <f ca="1">COUNTBLANK(OFFSET(INDEX($2:$1048576,2,4),AA471*WellsInPlate,0,WellsInPlate,1))</f>
        <v>86</v>
      </c>
      <c r="AC471" s="108">
        <f t="shared" ca="1" si="78"/>
        <v>0</v>
      </c>
      <c r="AE471" s="108" t="b">
        <f>IF(COUNTBLANK(D471)=0,A471)</f>
        <v>0</v>
      </c>
    </row>
    <row r="472" spans="1:31" ht="12.75" x14ac:dyDescent="0.2">
      <c r="A472" s="94" t="str">
        <f>IF(D472="","",CONCATENATE('Address and samples info'!$B$8," #",'Samples 96'!C472))</f>
        <v/>
      </c>
      <c r="B472" s="95" t="s">
        <v>83</v>
      </c>
      <c r="C472" s="150">
        <v>6</v>
      </c>
      <c r="D472" s="5"/>
      <c r="E472" s="98">
        <v>0.01</v>
      </c>
      <c r="F472" s="53"/>
      <c r="G472" s="59"/>
      <c r="H472" s="106"/>
      <c r="I472" s="56" t="str">
        <f ca="1">IF($AC473=1,"1","")</f>
        <v/>
      </c>
      <c r="J472" s="56" t="str">
        <f ca="1">IF($AC473=1,"2","")</f>
        <v/>
      </c>
      <c r="K472" s="56" t="str">
        <f ca="1">IF($AC473=1,"3","")</f>
        <v/>
      </c>
      <c r="L472" s="56" t="str">
        <f ca="1">IF($AC473=1,"4","")</f>
        <v/>
      </c>
      <c r="M472" s="56" t="str">
        <f ca="1">IF($AC473=1,"5","")</f>
        <v/>
      </c>
      <c r="N472" s="56" t="str">
        <f ca="1">IF($AC473=1,"6","")</f>
        <v/>
      </c>
      <c r="O472" s="56" t="str">
        <f ca="1">IF($AC473=1,"7","")</f>
        <v/>
      </c>
      <c r="P472" s="56" t="str">
        <f ca="1">IF($AC473=1,"8","")</f>
        <v/>
      </c>
      <c r="Q472" s="56" t="str">
        <f ca="1">IF($AC473=1,"9","")</f>
        <v/>
      </c>
      <c r="R472" s="56" t="str">
        <f ca="1">IF($AC473=1,"10","")</f>
        <v/>
      </c>
      <c r="S472" s="56" t="str">
        <f ca="1">IF($AC473=1,"11","")</f>
        <v/>
      </c>
      <c r="T472" s="56" t="str">
        <f ca="1">IF($AC473=1,"12","")</f>
        <v/>
      </c>
      <c r="Z472" s="108" t="str">
        <f>IF(LEN(INDEX($1:$1048576,ROW(),4))&gt;0,INDEX($1:$1048576,ROW(),4)," ")</f>
        <v xml:space="preserve"> </v>
      </c>
      <c r="AA472" s="108">
        <f t="shared" si="77"/>
        <v>36</v>
      </c>
      <c r="AB472" s="108">
        <f ca="1">COUNTBLANK(OFFSET(INDEX($2:$1048576,2,4),AA472*WellsInPlate,0,WellsInPlate,1))</f>
        <v>86</v>
      </c>
      <c r="AC472" s="108">
        <f t="shared" ca="1" si="78"/>
        <v>0</v>
      </c>
      <c r="AE472" s="108" t="b">
        <f>IF(COUNTBLANK(D472)=0,A472)</f>
        <v>0</v>
      </c>
    </row>
    <row r="473" spans="1:31" ht="12.75" x14ac:dyDescent="0.2">
      <c r="A473" s="94" t="str">
        <f>IF(D473="","",CONCATENATE('Address and samples info'!$B$8," #",'Samples 96'!C473))</f>
        <v/>
      </c>
      <c r="B473" s="95" t="s">
        <v>8</v>
      </c>
      <c r="C473" s="150">
        <v>6</v>
      </c>
      <c r="D473" s="5"/>
      <c r="E473" s="98">
        <v>0.01</v>
      </c>
      <c r="F473" s="53"/>
      <c r="G473" s="59"/>
      <c r="H473" s="104" t="str">
        <f ca="1">IF(AC474=1,"A","")</f>
        <v/>
      </c>
      <c r="I473" s="57" t="str">
        <f ca="1">OFFSET($Z$3,ROW()-StartRow-1-$AA474*PanelHeight+$AA474*WellsInPlate+(COLUMN()-9)*8,0,1,1)</f>
        <v xml:space="preserve"> </v>
      </c>
      <c r="J473" s="57" t="str">
        <f ca="1">OFFSET($Z$3,ROW()-StartRow-1-$AA474*PanelHeight+$AA474*WellsInPlate+(COLUMN()-9)*8,0,1,1)</f>
        <v xml:space="preserve"> </v>
      </c>
      <c r="K473" s="57" t="str">
        <f ca="1">OFFSET($Z$3,ROW()-StartRow-1-$AA474*PanelHeight+$AA474*WellsInPlate+(COLUMN()-9)*8,0,1,1)</f>
        <v xml:space="preserve"> </v>
      </c>
      <c r="L473" s="57" t="str">
        <f ca="1">OFFSET($Z$3,ROW()-StartRow-1-$AA474*PanelHeight+$AA474*WellsInPlate+(COLUMN()-9)*8,0,1,1)</f>
        <v xml:space="preserve"> </v>
      </c>
      <c r="M473" s="57" t="str">
        <f ca="1">OFFSET($Z$3,ROW()-StartRow-1-$AA474*PanelHeight+$AA474*WellsInPlate+(COLUMN()-9)*8,0,1,1)</f>
        <v xml:space="preserve"> </v>
      </c>
      <c r="N473" s="57" t="str">
        <f ca="1">OFFSET($Z$3,ROW()-StartRow-1-$AA474*PanelHeight+$AA474*WellsInPlate+(COLUMN()-9)*8,0,1,1)</f>
        <v xml:space="preserve"> </v>
      </c>
      <c r="O473" s="57" t="str">
        <f ca="1">OFFSET($Z$3,ROW()-StartRow-1-$AA474*PanelHeight+$AA474*WellsInPlate+(COLUMN()-9)*8,0,1,1)</f>
        <v xml:space="preserve"> </v>
      </c>
      <c r="P473" s="57" t="str">
        <f ca="1">OFFSET($Z$3,ROW()-StartRow-1-$AA474*PanelHeight+$AA474*WellsInPlate+(COLUMN()-9)*8,0,1,1)</f>
        <v xml:space="preserve"> </v>
      </c>
      <c r="Q473" s="57" t="str">
        <f ca="1">OFFSET($Z$3,ROW()-StartRow-1-$AA474*PanelHeight+$AA474*WellsInPlate+(COLUMN()-9)*8,0,1,1)</f>
        <v xml:space="preserve"> </v>
      </c>
      <c r="R473" s="57" t="str">
        <f ca="1">OFFSET($Z$3,ROW()-StartRow-1-$AA474*PanelHeight+$AA474*WellsInPlate+(COLUMN()-9)*8,0,1,1)</f>
        <v xml:space="preserve"> </v>
      </c>
      <c r="S473" s="57" t="str">
        <f ca="1">OFFSET($Z$3,ROW()-StartRow-1-$AA474*PanelHeight+$AA474*WellsInPlate+(COLUMN()-9)*8,0,1,1)</f>
        <v xml:space="preserve"> </v>
      </c>
      <c r="T473" s="58" t="str">
        <f ca="1">IF(COUNTIF(I473:S480," ")&lt;88,"leave empty","")</f>
        <v>leave empty</v>
      </c>
      <c r="Z473" s="108" t="str">
        <f>IF(LEN(INDEX($1:$1048576,ROW(),4))&gt;0,INDEX($1:$1048576,ROW(),4)," ")</f>
        <v xml:space="preserve"> </v>
      </c>
      <c r="AA473" s="108">
        <f t="shared" si="77"/>
        <v>36</v>
      </c>
      <c r="AB473" s="108">
        <f ca="1">COUNTBLANK(OFFSET(INDEX($2:$1048576,2,4),AA473*WellsInPlate,0,WellsInPlate,1))</f>
        <v>86</v>
      </c>
      <c r="AC473" s="108">
        <f t="shared" ca="1" si="78"/>
        <v>0</v>
      </c>
      <c r="AE473" s="108" t="b">
        <f>IF(COUNTBLANK(D473)=0,A473)</f>
        <v>0</v>
      </c>
    </row>
    <row r="474" spans="1:31" ht="12.75" x14ac:dyDescent="0.2">
      <c r="A474" s="94" t="str">
        <f>IF(D474="","",CONCATENATE('Address and samples info'!$B$8," #",'Samples 96'!C474))</f>
        <v/>
      </c>
      <c r="B474" s="95" t="s">
        <v>19</v>
      </c>
      <c r="C474" s="150">
        <v>6</v>
      </c>
      <c r="D474" s="5"/>
      <c r="E474" s="98">
        <v>0.01</v>
      </c>
      <c r="F474" s="53"/>
      <c r="G474" s="59"/>
      <c r="H474" s="104" t="str">
        <f ca="1">IF(AC475=1,"B","")</f>
        <v/>
      </c>
      <c r="I474" s="57" t="str">
        <f ca="1">OFFSET($Z$3,ROW()-StartRow-1-$AA475*PanelHeight+$AA475*WellsInPlate+(COLUMN()-9)*8,0,1,1)</f>
        <v xml:space="preserve"> </v>
      </c>
      <c r="J474" s="57" t="str">
        <f ca="1">OFFSET($Z$3,ROW()-StartRow-1-$AA475*PanelHeight+$AA475*WellsInPlate+(COLUMN()-9)*8,0,1,1)</f>
        <v xml:space="preserve"> </v>
      </c>
      <c r="K474" s="57" t="str">
        <f ca="1">OFFSET($Z$3,ROW()-StartRow-1-$AA475*PanelHeight+$AA475*WellsInPlate+(COLUMN()-9)*8,0,1,1)</f>
        <v xml:space="preserve"> </v>
      </c>
      <c r="L474" s="57" t="str">
        <f ca="1">OFFSET($Z$3,ROW()-StartRow-1-$AA475*PanelHeight+$AA475*WellsInPlate+(COLUMN()-9)*8,0,1,1)</f>
        <v xml:space="preserve"> </v>
      </c>
      <c r="M474" s="57" t="str">
        <f ca="1">OFFSET($Z$3,ROW()-StartRow-1-$AA475*PanelHeight+$AA475*WellsInPlate+(COLUMN()-9)*8,0,1,1)</f>
        <v xml:space="preserve"> </v>
      </c>
      <c r="N474" s="57" t="str">
        <f ca="1">OFFSET($Z$3,ROW()-StartRow-1-$AA475*PanelHeight+$AA475*WellsInPlate+(COLUMN()-9)*8,0,1,1)</f>
        <v xml:space="preserve"> </v>
      </c>
      <c r="O474" s="57" t="str">
        <f ca="1">OFFSET($Z$3,ROW()-StartRow-1-$AA475*PanelHeight+$AA475*WellsInPlate+(COLUMN()-9)*8,0,1,1)</f>
        <v xml:space="preserve"> </v>
      </c>
      <c r="P474" s="57" t="str">
        <f ca="1">OFFSET($Z$3,ROW()-StartRow-1-$AA475*PanelHeight+$AA475*WellsInPlate+(COLUMN()-9)*8,0,1,1)</f>
        <v xml:space="preserve"> </v>
      </c>
      <c r="Q474" s="57" t="str">
        <f ca="1">OFFSET($Z$3,ROW()-StartRow-1-$AA475*PanelHeight+$AA475*WellsInPlate+(COLUMN()-9)*8,0,1,1)</f>
        <v xml:space="preserve"> </v>
      </c>
      <c r="R474" s="57" t="str">
        <f ca="1">OFFSET($Z$3,ROW()-StartRow-1-$AA475*PanelHeight+$AA475*WellsInPlate+(COLUMN()-9)*8,0,1,1)</f>
        <v xml:space="preserve"> </v>
      </c>
      <c r="S474" s="57" t="str">
        <f ca="1">OFFSET($Z$3,ROW()-StartRow-1-$AA475*PanelHeight+$AA475*WellsInPlate+(COLUMN()-9)*8,0,1,1)</f>
        <v xml:space="preserve"> </v>
      </c>
      <c r="T474" s="57" t="str">
        <f ca="1">IF(T473="","","leave empty")</f>
        <v>leave empty</v>
      </c>
      <c r="Z474" s="108" t="str">
        <f>IF(LEN(INDEX($1:$1048576,ROW(),4))&gt;0,INDEX($1:$1048576,ROW(),4)," ")</f>
        <v xml:space="preserve"> </v>
      </c>
      <c r="AA474" s="108">
        <f t="shared" si="77"/>
        <v>36</v>
      </c>
      <c r="AB474" s="108">
        <f ca="1">COUNTBLANK(OFFSET(INDEX($2:$1048576,2,4),AA474*WellsInPlate,0,WellsInPlate,1))</f>
        <v>86</v>
      </c>
      <c r="AC474" s="108">
        <f t="shared" ca="1" si="78"/>
        <v>0</v>
      </c>
      <c r="AE474" s="108" t="b">
        <f>IF(COUNTBLANK(D474)=0,A474)</f>
        <v>0</v>
      </c>
    </row>
    <row r="475" spans="1:31" ht="12.75" x14ac:dyDescent="0.2">
      <c r="A475" s="94" t="str">
        <f>IF(D475="","",CONCATENATE('Address and samples info'!$B$8," #",'Samples 96'!C475))</f>
        <v/>
      </c>
      <c r="B475" s="95" t="s">
        <v>30</v>
      </c>
      <c r="C475" s="150">
        <v>6</v>
      </c>
      <c r="D475" s="5"/>
      <c r="E475" s="98">
        <v>0.01</v>
      </c>
      <c r="F475" s="53"/>
      <c r="G475" s="59"/>
      <c r="H475" s="104" t="str">
        <f ca="1">IF(AC476=1,"C","")</f>
        <v/>
      </c>
      <c r="I475" s="57" t="str">
        <f ca="1">OFFSET($Z$3,ROW()-StartRow-1-$AA476*PanelHeight+$AA476*WellsInPlate+(COLUMN()-9)*8,0,1,1)</f>
        <v xml:space="preserve"> </v>
      </c>
      <c r="J475" s="57" t="str">
        <f ca="1">OFFSET($Z$3,ROW()-StartRow-1-$AA476*PanelHeight+$AA476*WellsInPlate+(COLUMN()-9)*8,0,1,1)</f>
        <v xml:space="preserve"> </v>
      </c>
      <c r="K475" s="57" t="str">
        <f ca="1">OFFSET($Z$3,ROW()-StartRow-1-$AA476*PanelHeight+$AA476*WellsInPlate+(COLUMN()-9)*8,0,1,1)</f>
        <v xml:space="preserve"> </v>
      </c>
      <c r="L475" s="57" t="str">
        <f ca="1">OFFSET($Z$3,ROW()-StartRow-1-$AA476*PanelHeight+$AA476*WellsInPlate+(COLUMN()-9)*8,0,1,1)</f>
        <v xml:space="preserve"> </v>
      </c>
      <c r="M475" s="57" t="str">
        <f ca="1">OFFSET($Z$3,ROW()-StartRow-1-$AA476*PanelHeight+$AA476*WellsInPlate+(COLUMN()-9)*8,0,1,1)</f>
        <v xml:space="preserve"> </v>
      </c>
      <c r="N475" s="57" t="str">
        <f ca="1">OFFSET($Z$3,ROW()-StartRow-1-$AA476*PanelHeight+$AA476*WellsInPlate+(COLUMN()-9)*8,0,1,1)</f>
        <v xml:space="preserve"> </v>
      </c>
      <c r="O475" s="57" t="str">
        <f ca="1">OFFSET($Z$3,ROW()-StartRow-1-$AA476*PanelHeight+$AA476*WellsInPlate+(COLUMN()-9)*8,0,1,1)</f>
        <v xml:space="preserve"> </v>
      </c>
      <c r="P475" s="57" t="str">
        <f ca="1">OFFSET($Z$3,ROW()-StartRow-1-$AA476*PanelHeight+$AA476*WellsInPlate+(COLUMN()-9)*8,0,1,1)</f>
        <v xml:space="preserve"> </v>
      </c>
      <c r="Q475" s="57" t="str">
        <f ca="1">OFFSET($Z$3,ROW()-StartRow-1-$AA476*PanelHeight+$AA476*WellsInPlate+(COLUMN()-9)*8,0,1,1)</f>
        <v xml:space="preserve"> </v>
      </c>
      <c r="R475" s="57" t="str">
        <f ca="1">OFFSET($Z$3,ROW()-StartRow-1-$AA476*PanelHeight+$AA476*WellsInPlate+(COLUMN()-9)*8,0,1,1)</f>
        <v xml:space="preserve"> </v>
      </c>
      <c r="S475" s="57" t="str">
        <f ca="1">OFFSET($Z$3,ROW()-StartRow-1-$AA476*PanelHeight+$AA476*WellsInPlate+(COLUMN()-9)*8,0,1,1)</f>
        <v xml:space="preserve"> </v>
      </c>
      <c r="T475" s="57" t="str">
        <f t="shared" ref="T475:T480" ca="1" si="80">IF(T474="","","leave empty")</f>
        <v>leave empty</v>
      </c>
      <c r="Z475" s="108" t="str">
        <f>IF(LEN(INDEX($1:$1048576,ROW(),4))&gt;0,INDEX($1:$1048576,ROW(),4)," ")</f>
        <v xml:space="preserve"> </v>
      </c>
      <c r="AA475" s="108">
        <f t="shared" si="77"/>
        <v>36</v>
      </c>
      <c r="AB475" s="108">
        <f ca="1">COUNTBLANK(OFFSET(INDEX($2:$1048576,2,4),AA475*WellsInPlate,0,WellsInPlate,1))</f>
        <v>86</v>
      </c>
      <c r="AC475" s="108">
        <f t="shared" ca="1" si="78"/>
        <v>0</v>
      </c>
      <c r="AE475" s="108" t="b">
        <f>IF(COUNTBLANK(D475)=0,A475)</f>
        <v>0</v>
      </c>
    </row>
    <row r="476" spans="1:31" ht="12.75" x14ac:dyDescent="0.2">
      <c r="A476" s="94" t="str">
        <f>IF(D476="","",CONCATENATE('Address and samples info'!$B$8," #",'Samples 96'!C476))</f>
        <v/>
      </c>
      <c r="B476" s="95" t="s">
        <v>41</v>
      </c>
      <c r="C476" s="150">
        <v>6</v>
      </c>
      <c r="D476" s="5"/>
      <c r="E476" s="98">
        <v>0.01</v>
      </c>
      <c r="F476" s="53"/>
      <c r="G476" s="59"/>
      <c r="H476" s="104" t="str">
        <f ca="1">IF(AC477=1,"D","")</f>
        <v/>
      </c>
      <c r="I476" s="57" t="str">
        <f ca="1">OFFSET($Z$3,ROW()-StartRow-1-$AA477*PanelHeight+$AA477*WellsInPlate+(COLUMN()-9)*8,0,1,1)</f>
        <v xml:space="preserve"> </v>
      </c>
      <c r="J476" s="57" t="str">
        <f ca="1">OFFSET($Z$3,ROW()-StartRow-1-$AA477*PanelHeight+$AA477*WellsInPlate+(COLUMN()-9)*8,0,1,1)</f>
        <v xml:space="preserve"> </v>
      </c>
      <c r="K476" s="57" t="str">
        <f ca="1">OFFSET($Z$3,ROW()-StartRow-1-$AA477*PanelHeight+$AA477*WellsInPlate+(COLUMN()-9)*8,0,1,1)</f>
        <v xml:space="preserve"> </v>
      </c>
      <c r="L476" s="57" t="str">
        <f ca="1">OFFSET($Z$3,ROW()-StartRow-1-$AA477*PanelHeight+$AA477*WellsInPlate+(COLUMN()-9)*8,0,1,1)</f>
        <v xml:space="preserve"> </v>
      </c>
      <c r="M476" s="57" t="str">
        <f ca="1">OFFSET($Z$3,ROW()-StartRow-1-$AA477*PanelHeight+$AA477*WellsInPlate+(COLUMN()-9)*8,0,1,1)</f>
        <v xml:space="preserve"> </v>
      </c>
      <c r="N476" s="57" t="str">
        <f ca="1">OFFSET($Z$3,ROW()-StartRow-1-$AA477*PanelHeight+$AA477*WellsInPlate+(COLUMN()-9)*8,0,1,1)</f>
        <v xml:space="preserve"> </v>
      </c>
      <c r="O476" s="57" t="str">
        <f ca="1">OFFSET($Z$3,ROW()-StartRow-1-$AA477*PanelHeight+$AA477*WellsInPlate+(COLUMN()-9)*8,0,1,1)</f>
        <v xml:space="preserve"> </v>
      </c>
      <c r="P476" s="57" t="str">
        <f ca="1">OFFSET($Z$3,ROW()-StartRow-1-$AA477*PanelHeight+$AA477*WellsInPlate+(COLUMN()-9)*8,0,1,1)</f>
        <v xml:space="preserve"> </v>
      </c>
      <c r="Q476" s="57" t="str">
        <f ca="1">OFFSET($Z$3,ROW()-StartRow-1-$AA477*PanelHeight+$AA477*WellsInPlate+(COLUMN()-9)*8,0,1,1)</f>
        <v xml:space="preserve"> </v>
      </c>
      <c r="R476" s="57" t="str">
        <f ca="1">OFFSET($Z$3,ROW()-StartRow-1-$AA477*PanelHeight+$AA477*WellsInPlate+(COLUMN()-9)*8,0,1,1)</f>
        <v xml:space="preserve"> </v>
      </c>
      <c r="S476" s="57" t="str">
        <f ca="1">OFFSET($Z$3,ROW()-StartRow-1-$AA477*PanelHeight+$AA477*WellsInPlate+(COLUMN()-9)*8,0,1,1)</f>
        <v xml:space="preserve"> </v>
      </c>
      <c r="T476" s="57" t="str">
        <f t="shared" ca="1" si="80"/>
        <v>leave empty</v>
      </c>
      <c r="Z476" s="108" t="str">
        <f>IF(LEN(INDEX($1:$1048576,ROW(),4))&gt;0,INDEX($1:$1048576,ROW(),4)," ")</f>
        <v xml:space="preserve"> </v>
      </c>
      <c r="AA476" s="108">
        <f t="shared" si="77"/>
        <v>36</v>
      </c>
      <c r="AB476" s="108">
        <f ca="1">COUNTBLANK(OFFSET(INDEX($2:$1048576,2,4),AA476*WellsInPlate,0,WellsInPlate,1))</f>
        <v>86</v>
      </c>
      <c r="AC476" s="108">
        <f t="shared" ca="1" si="78"/>
        <v>0</v>
      </c>
      <c r="AE476" s="108" t="b">
        <f>IF(COUNTBLANK(D476)=0,A476)</f>
        <v>0</v>
      </c>
    </row>
    <row r="477" spans="1:31" ht="12.75" x14ac:dyDescent="0.2">
      <c r="A477" s="94" t="str">
        <f>IF(D477="","",CONCATENATE('Address and samples info'!$B$8," #",'Samples 96'!C477))</f>
        <v/>
      </c>
      <c r="B477" s="95" t="s">
        <v>52</v>
      </c>
      <c r="C477" s="150">
        <v>6</v>
      </c>
      <c r="D477" s="5"/>
      <c r="E477" s="98">
        <v>0.01</v>
      </c>
      <c r="F477" s="53"/>
      <c r="G477" s="59"/>
      <c r="H477" s="104" t="str">
        <f ca="1">IF(AC478=1,"E","")</f>
        <v/>
      </c>
      <c r="I477" s="57" t="str">
        <f ca="1">OFFSET($Z$3,ROW()-StartRow-1-$AA478*PanelHeight+$AA478*WellsInPlate+(COLUMN()-9)*8,0,1,1)</f>
        <v xml:space="preserve"> </v>
      </c>
      <c r="J477" s="57" t="str">
        <f ca="1">OFFSET($Z$3,ROW()-StartRow-1-$AA478*PanelHeight+$AA478*WellsInPlate+(COLUMN()-9)*8,0,1,1)</f>
        <v xml:space="preserve"> </v>
      </c>
      <c r="K477" s="57" t="str">
        <f ca="1">OFFSET($Z$3,ROW()-StartRow-1-$AA478*PanelHeight+$AA478*WellsInPlate+(COLUMN()-9)*8,0,1,1)</f>
        <v xml:space="preserve"> </v>
      </c>
      <c r="L477" s="57" t="str">
        <f ca="1">OFFSET($Z$3,ROW()-StartRow-1-$AA478*PanelHeight+$AA478*WellsInPlate+(COLUMN()-9)*8,0,1,1)</f>
        <v xml:space="preserve"> </v>
      </c>
      <c r="M477" s="57" t="str">
        <f ca="1">OFFSET($Z$3,ROW()-StartRow-1-$AA478*PanelHeight+$AA478*WellsInPlate+(COLUMN()-9)*8,0,1,1)</f>
        <v xml:space="preserve"> </v>
      </c>
      <c r="N477" s="57" t="str">
        <f ca="1">OFFSET($Z$3,ROW()-StartRow-1-$AA478*PanelHeight+$AA478*WellsInPlate+(COLUMN()-9)*8,0,1,1)</f>
        <v xml:space="preserve"> </v>
      </c>
      <c r="O477" s="57" t="str">
        <f ca="1">OFFSET($Z$3,ROW()-StartRow-1-$AA478*PanelHeight+$AA478*WellsInPlate+(COLUMN()-9)*8,0,1,1)</f>
        <v xml:space="preserve"> </v>
      </c>
      <c r="P477" s="57" t="str">
        <f ca="1">OFFSET($Z$3,ROW()-StartRow-1-$AA478*PanelHeight+$AA478*WellsInPlate+(COLUMN()-9)*8,0,1,1)</f>
        <v xml:space="preserve"> </v>
      </c>
      <c r="Q477" s="57" t="str">
        <f ca="1">OFFSET($Z$3,ROW()-StartRow-1-$AA478*PanelHeight+$AA478*WellsInPlate+(COLUMN()-9)*8,0,1,1)</f>
        <v xml:space="preserve"> </v>
      </c>
      <c r="R477" s="57" t="str">
        <f ca="1">OFFSET($Z$3,ROW()-StartRow-1-$AA478*PanelHeight+$AA478*WellsInPlate+(COLUMN()-9)*8,0,1,1)</f>
        <v xml:space="preserve"> </v>
      </c>
      <c r="S477" s="57" t="str">
        <f ca="1">OFFSET($Z$3,ROW()-StartRow-1-$AA478*PanelHeight+$AA478*WellsInPlate+(COLUMN()-9)*8,0,1,1)</f>
        <v xml:space="preserve"> </v>
      </c>
      <c r="T477" s="57" t="str">
        <f t="shared" ca="1" si="80"/>
        <v>leave empty</v>
      </c>
      <c r="Z477" s="108" t="str">
        <f>IF(LEN(INDEX($1:$1048576,ROW(),4))&gt;0,INDEX($1:$1048576,ROW(),4)," ")</f>
        <v xml:space="preserve"> </v>
      </c>
      <c r="AA477" s="108">
        <f t="shared" si="77"/>
        <v>36</v>
      </c>
      <c r="AB477" s="108">
        <f ca="1">COUNTBLANK(OFFSET(INDEX($2:$1048576,2,4),AA477*WellsInPlate,0,WellsInPlate,1))</f>
        <v>86</v>
      </c>
      <c r="AC477" s="108">
        <f t="shared" ca="1" si="78"/>
        <v>0</v>
      </c>
      <c r="AE477" s="108" t="b">
        <f>IF(COUNTBLANK(D477)=0,A477)</f>
        <v>0</v>
      </c>
    </row>
    <row r="478" spans="1:31" ht="12.75" x14ac:dyDescent="0.2">
      <c r="A478" s="94" t="str">
        <f>IF(D478="","",CONCATENATE('Address and samples info'!$B$8," #",'Samples 96'!C478))</f>
        <v/>
      </c>
      <c r="B478" s="95" t="s">
        <v>63</v>
      </c>
      <c r="C478" s="150">
        <v>6</v>
      </c>
      <c r="D478" s="5"/>
      <c r="E478" s="98">
        <v>0.01</v>
      </c>
      <c r="F478" s="53"/>
      <c r="G478" s="59"/>
      <c r="H478" s="104" t="str">
        <f ca="1">IF(AC479=1,"F","")</f>
        <v/>
      </c>
      <c r="I478" s="57" t="str">
        <f ca="1">OFFSET($Z$3,ROW()-StartRow-1-$AA479*PanelHeight+$AA479*WellsInPlate+(COLUMN()-9)*8,0,1,1)</f>
        <v xml:space="preserve"> </v>
      </c>
      <c r="J478" s="57" t="str">
        <f ca="1">OFFSET($Z$3,ROW()-StartRow-1-$AA479*PanelHeight+$AA479*WellsInPlate+(COLUMN()-9)*8,0,1,1)</f>
        <v xml:space="preserve"> </v>
      </c>
      <c r="K478" s="57" t="str">
        <f ca="1">OFFSET($Z$3,ROW()-StartRow-1-$AA479*PanelHeight+$AA479*WellsInPlate+(COLUMN()-9)*8,0,1,1)</f>
        <v xml:space="preserve"> </v>
      </c>
      <c r="L478" s="57" t="str">
        <f ca="1">OFFSET($Z$3,ROW()-StartRow-1-$AA479*PanelHeight+$AA479*WellsInPlate+(COLUMN()-9)*8,0,1,1)</f>
        <v xml:space="preserve"> </v>
      </c>
      <c r="M478" s="57" t="str">
        <f ca="1">OFFSET($Z$3,ROW()-StartRow-1-$AA479*PanelHeight+$AA479*WellsInPlate+(COLUMN()-9)*8,0,1,1)</f>
        <v xml:space="preserve"> </v>
      </c>
      <c r="N478" s="57" t="str">
        <f ca="1">OFFSET($Z$3,ROW()-StartRow-1-$AA479*PanelHeight+$AA479*WellsInPlate+(COLUMN()-9)*8,0,1,1)</f>
        <v xml:space="preserve"> </v>
      </c>
      <c r="O478" s="57" t="str">
        <f ca="1">OFFSET($Z$3,ROW()-StartRow-1-$AA479*PanelHeight+$AA479*WellsInPlate+(COLUMN()-9)*8,0,1,1)</f>
        <v xml:space="preserve"> </v>
      </c>
      <c r="P478" s="57" t="str">
        <f ca="1">OFFSET($Z$3,ROW()-StartRow-1-$AA479*PanelHeight+$AA479*WellsInPlate+(COLUMN()-9)*8,0,1,1)</f>
        <v xml:space="preserve"> </v>
      </c>
      <c r="Q478" s="57" t="str">
        <f ca="1">OFFSET($Z$3,ROW()-StartRow-1-$AA479*PanelHeight+$AA479*WellsInPlate+(COLUMN()-9)*8,0,1,1)</f>
        <v xml:space="preserve"> </v>
      </c>
      <c r="R478" s="57" t="str">
        <f ca="1">OFFSET($Z$3,ROW()-StartRow-1-$AA479*PanelHeight+$AA479*WellsInPlate+(COLUMN()-9)*8,0,1,1)</f>
        <v xml:space="preserve"> </v>
      </c>
      <c r="S478" s="57" t="str">
        <f ca="1">OFFSET($Z$3,ROW()-StartRow-1-$AA479*PanelHeight+$AA479*WellsInPlate+(COLUMN()-9)*8,0,1,1)</f>
        <v xml:space="preserve"> </v>
      </c>
      <c r="T478" s="57" t="str">
        <f t="shared" ca="1" si="80"/>
        <v>leave empty</v>
      </c>
      <c r="Z478" s="108" t="str">
        <f>IF(LEN(INDEX($1:$1048576,ROW(),4))&gt;0,INDEX($1:$1048576,ROW(),4)," ")</f>
        <v xml:space="preserve"> </v>
      </c>
      <c r="AA478" s="108">
        <f t="shared" si="77"/>
        <v>36</v>
      </c>
      <c r="AB478" s="108">
        <f ca="1">COUNTBLANK(OFFSET(INDEX($2:$1048576,2,4),AA478*WellsInPlate,0,WellsInPlate,1))</f>
        <v>86</v>
      </c>
      <c r="AC478" s="108">
        <f t="shared" ca="1" si="78"/>
        <v>0</v>
      </c>
      <c r="AE478" s="108" t="b">
        <f>IF(COUNTBLANK(D478)=0,A478)</f>
        <v>0</v>
      </c>
    </row>
    <row r="479" spans="1:31" ht="12.75" x14ac:dyDescent="0.2">
      <c r="A479" s="94" t="str">
        <f>IF(D479="","",CONCATENATE('Address and samples info'!$B$8," #",'Samples 96'!C479))</f>
        <v/>
      </c>
      <c r="B479" s="95" t="s">
        <v>74</v>
      </c>
      <c r="C479" s="150">
        <v>6</v>
      </c>
      <c r="D479" s="5"/>
      <c r="E479" s="98">
        <v>0.01</v>
      </c>
      <c r="F479" s="53"/>
      <c r="G479" s="59"/>
      <c r="H479" s="104" t="str">
        <f ca="1">IF(AC480=1,"G","")</f>
        <v/>
      </c>
      <c r="I479" s="57" t="str">
        <f ca="1">OFFSET($Z$3,ROW()-StartRow-1-$AA480*PanelHeight+$AA480*WellsInPlate+(COLUMN()-9)*8,0,1,1)</f>
        <v xml:space="preserve"> </v>
      </c>
      <c r="J479" s="57" t="str">
        <f ca="1">OFFSET($Z$3,ROW()-StartRow-1-$AA480*PanelHeight+$AA480*WellsInPlate+(COLUMN()-9)*8,0,1,1)</f>
        <v xml:space="preserve"> </v>
      </c>
      <c r="K479" s="57" t="str">
        <f ca="1">OFFSET($Z$3,ROW()-StartRow-1-$AA480*PanelHeight+$AA480*WellsInPlate+(COLUMN()-9)*8,0,1,1)</f>
        <v xml:space="preserve"> </v>
      </c>
      <c r="L479" s="57" t="str">
        <f ca="1">OFFSET($Z$3,ROW()-StartRow-1-$AA480*PanelHeight+$AA480*WellsInPlate+(COLUMN()-9)*8,0,1,1)</f>
        <v xml:space="preserve"> </v>
      </c>
      <c r="M479" s="57" t="str">
        <f ca="1">OFFSET($Z$3,ROW()-StartRow-1-$AA480*PanelHeight+$AA480*WellsInPlate+(COLUMN()-9)*8,0,1,1)</f>
        <v xml:space="preserve"> </v>
      </c>
      <c r="N479" s="57" t="str">
        <f ca="1">OFFSET($Z$3,ROW()-StartRow-1-$AA480*PanelHeight+$AA480*WellsInPlate+(COLUMN()-9)*8,0,1,1)</f>
        <v xml:space="preserve"> </v>
      </c>
      <c r="O479" s="57" t="str">
        <f ca="1">OFFSET($Z$3,ROW()-StartRow-1-$AA480*PanelHeight+$AA480*WellsInPlate+(COLUMN()-9)*8,0,1,1)</f>
        <v xml:space="preserve"> </v>
      </c>
      <c r="P479" s="57" t="str">
        <f ca="1">OFFSET($Z$3,ROW()-StartRow-1-$AA480*PanelHeight+$AA480*WellsInPlate+(COLUMN()-9)*8,0,1,1)</f>
        <v xml:space="preserve"> </v>
      </c>
      <c r="Q479" s="57" t="str">
        <f ca="1">OFFSET($Z$3,ROW()-StartRow-1-$AA480*PanelHeight+$AA480*WellsInPlate+(COLUMN()-9)*8,0,1,1)</f>
        <v xml:space="preserve"> </v>
      </c>
      <c r="R479" s="57" t="str">
        <f ca="1">OFFSET($Z$3,ROW()-StartRow-1-$AA480*PanelHeight+$AA480*WellsInPlate+(COLUMN()-9)*8,0,1,1)</f>
        <v xml:space="preserve"> </v>
      </c>
      <c r="S479" s="57" t="str">
        <f ca="1">IF(S478="","","leave empty")</f>
        <v>leave empty</v>
      </c>
      <c r="T479" s="57" t="str">
        <f t="shared" ca="1" si="80"/>
        <v>leave empty</v>
      </c>
      <c r="Z479" s="108" t="str">
        <f>IF(LEN(INDEX($1:$1048576,ROW(),4))&gt;0,INDEX($1:$1048576,ROW(),4)," ")</f>
        <v xml:space="preserve"> </v>
      </c>
      <c r="AA479" s="108">
        <f t="shared" si="77"/>
        <v>36</v>
      </c>
      <c r="AB479" s="108">
        <f ca="1">COUNTBLANK(OFFSET(INDEX($2:$1048576,2,4),AA479*WellsInPlate,0,WellsInPlate,1))</f>
        <v>86</v>
      </c>
      <c r="AC479" s="108">
        <f t="shared" ca="1" si="78"/>
        <v>0</v>
      </c>
      <c r="AE479" s="108" t="b">
        <f>IF(COUNTBLANK(D479)=0,A479)</f>
        <v>0</v>
      </c>
    </row>
    <row r="480" spans="1:31" ht="12.75" x14ac:dyDescent="0.2">
      <c r="A480" s="94" t="str">
        <f>IF(D480="","",CONCATENATE('Address and samples info'!$B$8," #",'Samples 96'!C480))</f>
        <v/>
      </c>
      <c r="B480" s="95" t="s">
        <v>84</v>
      </c>
      <c r="C480" s="150">
        <v>6</v>
      </c>
      <c r="D480" s="5"/>
      <c r="E480" s="98">
        <v>0.01</v>
      </c>
      <c r="F480" s="53"/>
      <c r="G480" s="59"/>
      <c r="H480" s="104" t="str">
        <f ca="1">IF(AC481=1,"H","")</f>
        <v/>
      </c>
      <c r="I480" s="57" t="str">
        <f ca="1">OFFSET($Z$3,ROW()-StartRow-1-$AA481*PanelHeight+$AA481*WellsInPlate+(COLUMN()-9)*8,0,1,1)</f>
        <v xml:space="preserve"> </v>
      </c>
      <c r="J480" s="57" t="str">
        <f ca="1">OFFSET($Z$3,ROW()-StartRow-1-$AA481*PanelHeight+$AA481*WellsInPlate+(COLUMN()-9)*8,0,1,1)</f>
        <v xml:space="preserve"> </v>
      </c>
      <c r="K480" s="57" t="str">
        <f ca="1">OFFSET($Z$3,ROW()-StartRow-1-$AA481*PanelHeight+$AA481*WellsInPlate+(COLUMN()-9)*8,0,1,1)</f>
        <v xml:space="preserve"> </v>
      </c>
      <c r="L480" s="57" t="str">
        <f ca="1">OFFSET($Z$3,ROW()-StartRow-1-$AA481*PanelHeight+$AA481*WellsInPlate+(COLUMN()-9)*8,0,1,1)</f>
        <v xml:space="preserve"> </v>
      </c>
      <c r="M480" s="57" t="str">
        <f ca="1">OFFSET($Z$3,ROW()-StartRow-1-$AA481*PanelHeight+$AA481*WellsInPlate+(COLUMN()-9)*8,0,1,1)</f>
        <v xml:space="preserve"> </v>
      </c>
      <c r="N480" s="57" t="str">
        <f ca="1">OFFSET($Z$3,ROW()-StartRow-1-$AA481*PanelHeight+$AA481*WellsInPlate+(COLUMN()-9)*8,0,1,1)</f>
        <v xml:space="preserve"> </v>
      </c>
      <c r="O480" s="57" t="str">
        <f ca="1">OFFSET($Z$3,ROW()-StartRow-1-$AA481*PanelHeight+$AA481*WellsInPlate+(COLUMN()-9)*8,0,1,1)</f>
        <v xml:space="preserve"> </v>
      </c>
      <c r="P480" s="57" t="str">
        <f ca="1">OFFSET($Z$3,ROW()-StartRow-1-$AA481*PanelHeight+$AA481*WellsInPlate+(COLUMN()-9)*8,0,1,1)</f>
        <v xml:space="preserve"> </v>
      </c>
      <c r="Q480" s="57" t="str">
        <f ca="1">OFFSET($Z$3,ROW()-StartRow-1-$AA481*PanelHeight+$AA481*WellsInPlate+(COLUMN()-9)*8,0,1,1)</f>
        <v xml:space="preserve"> </v>
      </c>
      <c r="R480" s="57" t="str">
        <f ca="1">OFFSET($Z$3,ROW()-StartRow-1-$AA481*PanelHeight+$AA481*WellsInPlate+(COLUMN()-9)*8,0,1,1)</f>
        <v xml:space="preserve"> </v>
      </c>
      <c r="S480" s="57" t="str">
        <f ca="1">IF(S479="","","leave empty")</f>
        <v>leave empty</v>
      </c>
      <c r="T480" s="57" t="str">
        <f t="shared" ca="1" si="80"/>
        <v>leave empty</v>
      </c>
      <c r="Z480" s="108" t="str">
        <f>IF(LEN(INDEX($1:$1048576,ROW(),4))&gt;0,INDEX($1:$1048576,ROW(),4)," ")</f>
        <v xml:space="preserve"> </v>
      </c>
      <c r="AA480" s="108">
        <f t="shared" si="77"/>
        <v>36</v>
      </c>
      <c r="AB480" s="108">
        <f ca="1">COUNTBLANK(OFFSET(INDEX($2:$1048576,2,4),AA480*WellsInPlate,0,WellsInPlate,1))</f>
        <v>86</v>
      </c>
      <c r="AC480" s="108">
        <f t="shared" ca="1" si="78"/>
        <v>0</v>
      </c>
      <c r="AE480" s="108" t="b">
        <f>IF(COUNTBLANK(D480)=0,A480)</f>
        <v>0</v>
      </c>
    </row>
    <row r="481" spans="1:31" ht="12.75" x14ac:dyDescent="0.2">
      <c r="A481" s="94" t="str">
        <f>IF(D481="","",CONCATENATE('Address and samples info'!$B$8," #",'Samples 96'!C481))</f>
        <v/>
      </c>
      <c r="B481" s="95" t="s">
        <v>9</v>
      </c>
      <c r="C481" s="150">
        <v>6</v>
      </c>
      <c r="D481" s="5"/>
      <c r="E481" s="98">
        <v>0.01</v>
      </c>
      <c r="F481" s="53"/>
      <c r="G481" s="59"/>
      <c r="Z481" s="108" t="str">
        <f>IF(LEN(INDEX($1:$1048576,ROW(),4))&gt;0,INDEX($1:$1048576,ROW(),4)," ")</f>
        <v xml:space="preserve"> </v>
      </c>
      <c r="AA481" s="108">
        <f t="shared" si="77"/>
        <v>36</v>
      </c>
      <c r="AB481" s="108">
        <f ca="1">COUNTBLANK(OFFSET(INDEX($2:$1048576,2,4),AA481*WellsInPlate,0,WellsInPlate,1))</f>
        <v>86</v>
      </c>
      <c r="AC481" s="108">
        <f t="shared" ca="1" si="78"/>
        <v>0</v>
      </c>
      <c r="AE481" s="108" t="b">
        <f>IF(COUNTBLANK(D481)=0,A481)</f>
        <v>0</v>
      </c>
    </row>
    <row r="482" spans="1:31" ht="12.75" x14ac:dyDescent="0.2">
      <c r="A482" s="94" t="str">
        <f>IF(D482="","",CONCATENATE('Address and samples info'!$B$8," #",'Samples 96'!C482))</f>
        <v/>
      </c>
      <c r="B482" s="95" t="s">
        <v>20</v>
      </c>
      <c r="C482" s="150">
        <v>6</v>
      </c>
      <c r="D482" s="5"/>
      <c r="E482" s="98">
        <v>0.01</v>
      </c>
      <c r="F482" s="53"/>
      <c r="G482" s="59"/>
      <c r="Z482" s="108" t="str">
        <f>IF(LEN(INDEX($1:$1048576,ROW(),4))&gt;0,INDEX($1:$1048576,ROW(),4)," ")</f>
        <v xml:space="preserve"> </v>
      </c>
      <c r="AA482" s="108">
        <f t="shared" si="77"/>
        <v>36</v>
      </c>
      <c r="AB482" s="108">
        <f ca="1">COUNTBLANK(OFFSET(INDEX($2:$1048576,2,4),AA482*WellsInPlate,0,WellsInPlate,1))</f>
        <v>86</v>
      </c>
      <c r="AC482" s="108">
        <f t="shared" ca="1" si="78"/>
        <v>0</v>
      </c>
      <c r="AE482" s="108" t="b">
        <f>IF(COUNTBLANK(D482)=0,A482)</f>
        <v>0</v>
      </c>
    </row>
    <row r="483" spans="1:31" ht="12.75" x14ac:dyDescent="0.2">
      <c r="A483" s="94" t="str">
        <f>IF(D483="","",CONCATENATE('Address and samples info'!$B$8," #",'Samples 96'!C483))</f>
        <v/>
      </c>
      <c r="B483" s="95" t="s">
        <v>31</v>
      </c>
      <c r="C483" s="150">
        <v>6</v>
      </c>
      <c r="D483" s="5"/>
      <c r="E483" s="98">
        <v>0.01</v>
      </c>
      <c r="F483" s="53"/>
      <c r="G483" s="59"/>
      <c r="Z483" s="108" t="str">
        <f>IF(LEN(INDEX($1:$1048576,ROW(),4))&gt;0,INDEX($1:$1048576,ROW(),4)," ")</f>
        <v xml:space="preserve"> </v>
      </c>
      <c r="AA483" s="108">
        <f t="shared" si="77"/>
        <v>36</v>
      </c>
      <c r="AB483" s="108">
        <f ca="1">COUNTBLANK(OFFSET(INDEX($2:$1048576,2,4),AA483*WellsInPlate,0,WellsInPlate,1))</f>
        <v>86</v>
      </c>
      <c r="AC483" s="108">
        <f t="shared" ca="1" si="78"/>
        <v>0</v>
      </c>
      <c r="AE483" s="108" t="b">
        <f>IF(COUNTBLANK(D483)=0,A483)</f>
        <v>0</v>
      </c>
    </row>
    <row r="484" spans="1:31" ht="12.75" x14ac:dyDescent="0.2">
      <c r="A484" s="94" t="str">
        <f>IF(D484="","",CONCATENATE('Address and samples info'!$B$8," #",'Samples 96'!C484))</f>
        <v/>
      </c>
      <c r="B484" s="95" t="s">
        <v>42</v>
      </c>
      <c r="C484" s="150">
        <v>6</v>
      </c>
      <c r="D484" s="5"/>
      <c r="E484" s="98">
        <v>0.01</v>
      </c>
      <c r="F484" s="53"/>
      <c r="G484" s="59"/>
      <c r="I484" s="55" t="str">
        <f ca="1">IF(AC486=1,"Plate "&amp;TEXT(AA486+1,"0"),"")</f>
        <v/>
      </c>
      <c r="Z484" s="108" t="str">
        <f>IF(LEN(INDEX($1:$1048576,ROW(),4))&gt;0,INDEX($1:$1048576,ROW(),4)," ")</f>
        <v xml:space="preserve"> </v>
      </c>
      <c r="AA484" s="108">
        <f t="shared" si="77"/>
        <v>36</v>
      </c>
      <c r="AB484" s="108">
        <f ca="1">COUNTBLANK(OFFSET(INDEX($2:$1048576,2,4),AA484*WellsInPlate,0,WellsInPlate,1))</f>
        <v>86</v>
      </c>
      <c r="AC484" s="108">
        <f t="shared" ca="1" si="78"/>
        <v>0</v>
      </c>
      <c r="AE484" s="108" t="b">
        <f>IF(COUNTBLANK(D484)=0,A484)</f>
        <v>0</v>
      </c>
    </row>
    <row r="485" spans="1:31" ht="12.75" x14ac:dyDescent="0.2">
      <c r="A485" s="94" t="str">
        <f>IF(D485="","",CONCATENATE('Address and samples info'!$B$8," #",'Samples 96'!C485))</f>
        <v/>
      </c>
      <c r="B485" s="95" t="s">
        <v>53</v>
      </c>
      <c r="C485" s="150">
        <v>6</v>
      </c>
      <c r="D485" s="5"/>
      <c r="E485" s="98">
        <v>0.01</v>
      </c>
      <c r="F485" s="53"/>
      <c r="G485" s="59"/>
      <c r="H485" s="106"/>
      <c r="I485" s="56" t="str">
        <f ca="1">IF($AC486=1,"1","")</f>
        <v/>
      </c>
      <c r="J485" s="56" t="str">
        <f ca="1">IF($AC486=1,"2","")</f>
        <v/>
      </c>
      <c r="K485" s="56" t="str">
        <f ca="1">IF($AC486=1,"3","")</f>
        <v/>
      </c>
      <c r="L485" s="56" t="str">
        <f ca="1">IF($AC486=1,"4","")</f>
        <v/>
      </c>
      <c r="M485" s="56" t="str">
        <f ca="1">IF($AC486=1,"5","")</f>
        <v/>
      </c>
      <c r="N485" s="56" t="str">
        <f ca="1">IF($AC486=1,"6","")</f>
        <v/>
      </c>
      <c r="O485" s="56" t="str">
        <f ca="1">IF($AC486=1,"7","")</f>
        <v/>
      </c>
      <c r="P485" s="56" t="str">
        <f ca="1">IF($AC486=1,"8","")</f>
        <v/>
      </c>
      <c r="Q485" s="56" t="str">
        <f ca="1">IF($AC486=1,"9","")</f>
        <v/>
      </c>
      <c r="R485" s="56" t="str">
        <f ca="1">IF($AC486=1,"10","")</f>
        <v/>
      </c>
      <c r="S485" s="56" t="str">
        <f ca="1">IF($AC486=1,"11","")</f>
        <v/>
      </c>
      <c r="T485" s="56" t="str">
        <f ca="1">IF($AC486=1,"12","")</f>
        <v/>
      </c>
      <c r="Z485" s="108" t="str">
        <f>IF(LEN(INDEX($1:$1048576,ROW(),4))&gt;0,INDEX($1:$1048576,ROW(),4)," ")</f>
        <v xml:space="preserve"> </v>
      </c>
      <c r="AA485" s="108">
        <f t="shared" si="77"/>
        <v>37</v>
      </c>
      <c r="AB485" s="108">
        <f ca="1">COUNTBLANK(OFFSET(INDEX($2:$1048576,2,4),AA485*WellsInPlate,0,WellsInPlate,1))</f>
        <v>86</v>
      </c>
      <c r="AC485" s="108">
        <f t="shared" ca="1" si="78"/>
        <v>0</v>
      </c>
      <c r="AE485" s="108" t="b">
        <f>IF(COUNTBLANK(D485)=0,A485)</f>
        <v>0</v>
      </c>
    </row>
    <row r="486" spans="1:31" ht="12.75" x14ac:dyDescent="0.2">
      <c r="A486" s="94" t="str">
        <f>IF(D486="","",CONCATENATE('Address and samples info'!$B$8," #",'Samples 96'!C486))</f>
        <v/>
      </c>
      <c r="B486" s="95" t="s">
        <v>64</v>
      </c>
      <c r="C486" s="150">
        <v>6</v>
      </c>
      <c r="D486" s="5"/>
      <c r="E486" s="98">
        <v>0.01</v>
      </c>
      <c r="F486" s="53"/>
      <c r="G486" s="59"/>
      <c r="H486" s="104" t="str">
        <f ca="1">IF(AC487=1,"A","")</f>
        <v/>
      </c>
      <c r="I486" s="57" t="str">
        <f ca="1">OFFSET($Z$3,ROW()-StartRow-1-$AA487*PanelHeight+$AA487*WellsInPlate+(COLUMN()-9)*8,0,1,1)</f>
        <v xml:space="preserve"> </v>
      </c>
      <c r="J486" s="57" t="str">
        <f ca="1">OFFSET($Z$3,ROW()-StartRow-1-$AA487*PanelHeight+$AA487*WellsInPlate+(COLUMN()-9)*8,0,1,1)</f>
        <v xml:space="preserve"> </v>
      </c>
      <c r="K486" s="57" t="str">
        <f ca="1">OFFSET($Z$3,ROW()-StartRow-1-$AA487*PanelHeight+$AA487*WellsInPlate+(COLUMN()-9)*8,0,1,1)</f>
        <v xml:space="preserve"> </v>
      </c>
      <c r="L486" s="57" t="str">
        <f ca="1">OFFSET($Z$3,ROW()-StartRow-1-$AA487*PanelHeight+$AA487*WellsInPlate+(COLUMN()-9)*8,0,1,1)</f>
        <v xml:space="preserve"> </v>
      </c>
      <c r="M486" s="57" t="str">
        <f ca="1">OFFSET($Z$3,ROW()-StartRow-1-$AA487*PanelHeight+$AA487*WellsInPlate+(COLUMN()-9)*8,0,1,1)</f>
        <v xml:space="preserve"> </v>
      </c>
      <c r="N486" s="57" t="str">
        <f ca="1">OFFSET($Z$3,ROW()-StartRow-1-$AA487*PanelHeight+$AA487*WellsInPlate+(COLUMN()-9)*8,0,1,1)</f>
        <v xml:space="preserve"> </v>
      </c>
      <c r="O486" s="57" t="str">
        <f ca="1">OFFSET($Z$3,ROW()-StartRow-1-$AA487*PanelHeight+$AA487*WellsInPlate+(COLUMN()-9)*8,0,1,1)</f>
        <v xml:space="preserve"> </v>
      </c>
      <c r="P486" s="57" t="str">
        <f ca="1">OFFSET($Z$3,ROW()-StartRow-1-$AA487*PanelHeight+$AA487*WellsInPlate+(COLUMN()-9)*8,0,1,1)</f>
        <v xml:space="preserve"> </v>
      </c>
      <c r="Q486" s="57" t="str">
        <f ca="1">OFFSET($Z$3,ROW()-StartRow-1-$AA487*PanelHeight+$AA487*WellsInPlate+(COLUMN()-9)*8,0,1,1)</f>
        <v xml:space="preserve"> </v>
      </c>
      <c r="R486" s="57" t="str">
        <f ca="1">OFFSET($Z$3,ROW()-StartRow-1-$AA487*PanelHeight+$AA487*WellsInPlate+(COLUMN()-9)*8,0,1,1)</f>
        <v xml:space="preserve"> </v>
      </c>
      <c r="S486" s="57" t="str">
        <f ca="1">OFFSET($Z$3,ROW()-StartRow-1-$AA487*PanelHeight+$AA487*WellsInPlate+(COLUMN()-9)*8,0,1,1)</f>
        <v xml:space="preserve"> </v>
      </c>
      <c r="T486" s="58" t="str">
        <f ca="1">IF(COUNTIF(I486:S493," ")&lt;88,"leave empty","")</f>
        <v>leave empty</v>
      </c>
      <c r="Z486" s="108" t="str">
        <f>IF(LEN(INDEX($1:$1048576,ROW(),4))&gt;0,INDEX($1:$1048576,ROW(),4)," ")</f>
        <v xml:space="preserve"> </v>
      </c>
      <c r="AA486" s="108">
        <f t="shared" ref="AA486:AA516" si="81">CEILING((ROW()-StartRow+1)/PanelHeight,1)-1</f>
        <v>37</v>
      </c>
      <c r="AB486" s="108">
        <f ca="1">COUNTBLANK(OFFSET(INDEX($2:$1048576,2,4),AA486*WellsInPlate,0,WellsInPlate,1))</f>
        <v>86</v>
      </c>
      <c r="AC486" s="108">
        <f t="shared" ref="AC486:AC516" ca="1" si="82">IF(AB486=WellsInPlate,0,1)</f>
        <v>0</v>
      </c>
      <c r="AE486" s="108" t="b">
        <f>IF(COUNTBLANK(D486)=0,A486)</f>
        <v>0</v>
      </c>
    </row>
    <row r="487" spans="1:31" ht="12.75" x14ac:dyDescent="0.2">
      <c r="A487" s="94" t="str">
        <f>IF(D487="","",CONCATENATE('Address and samples info'!$B$8," #",'Samples 96'!C487))</f>
        <v/>
      </c>
      <c r="B487" s="95" t="s">
        <v>75</v>
      </c>
      <c r="C487" s="150">
        <v>6</v>
      </c>
      <c r="D487" s="5"/>
      <c r="E487" s="98">
        <v>0.01</v>
      </c>
      <c r="F487" s="53"/>
      <c r="G487" s="59"/>
      <c r="H487" s="104" t="str">
        <f ca="1">IF(AC488=1,"B","")</f>
        <v/>
      </c>
      <c r="I487" s="57" t="str">
        <f ca="1">OFFSET($Z$3,ROW()-StartRow-1-$AA488*PanelHeight+$AA488*WellsInPlate+(COLUMN()-9)*8,0,1,1)</f>
        <v xml:space="preserve"> </v>
      </c>
      <c r="J487" s="57" t="str">
        <f ca="1">OFFSET($Z$3,ROW()-StartRow-1-$AA488*PanelHeight+$AA488*WellsInPlate+(COLUMN()-9)*8,0,1,1)</f>
        <v xml:space="preserve"> </v>
      </c>
      <c r="K487" s="57" t="str">
        <f ca="1">OFFSET($Z$3,ROW()-StartRow-1-$AA488*PanelHeight+$AA488*WellsInPlate+(COLUMN()-9)*8,0,1,1)</f>
        <v xml:space="preserve"> </v>
      </c>
      <c r="L487" s="57" t="str">
        <f ca="1">OFFSET($Z$3,ROW()-StartRow-1-$AA488*PanelHeight+$AA488*WellsInPlate+(COLUMN()-9)*8,0,1,1)</f>
        <v xml:space="preserve"> </v>
      </c>
      <c r="M487" s="57" t="str">
        <f ca="1">OFFSET($Z$3,ROW()-StartRow-1-$AA488*PanelHeight+$AA488*WellsInPlate+(COLUMN()-9)*8,0,1,1)</f>
        <v xml:space="preserve"> </v>
      </c>
      <c r="N487" s="57" t="str">
        <f ca="1">OFFSET($Z$3,ROW()-StartRow-1-$AA488*PanelHeight+$AA488*WellsInPlate+(COLUMN()-9)*8,0,1,1)</f>
        <v xml:space="preserve"> </v>
      </c>
      <c r="O487" s="57" t="str">
        <f ca="1">OFFSET($Z$3,ROW()-StartRow-1-$AA488*PanelHeight+$AA488*WellsInPlate+(COLUMN()-9)*8,0,1,1)</f>
        <v xml:space="preserve"> </v>
      </c>
      <c r="P487" s="57" t="str">
        <f ca="1">OFFSET($Z$3,ROW()-StartRow-1-$AA488*PanelHeight+$AA488*WellsInPlate+(COLUMN()-9)*8,0,1,1)</f>
        <v xml:space="preserve"> </v>
      </c>
      <c r="Q487" s="57" t="str">
        <f ca="1">OFFSET($Z$3,ROW()-StartRow-1-$AA488*PanelHeight+$AA488*WellsInPlate+(COLUMN()-9)*8,0,1,1)</f>
        <v xml:space="preserve"> </v>
      </c>
      <c r="R487" s="57" t="str">
        <f ca="1">OFFSET($Z$3,ROW()-StartRow-1-$AA488*PanelHeight+$AA488*WellsInPlate+(COLUMN()-9)*8,0,1,1)</f>
        <v xml:space="preserve"> </v>
      </c>
      <c r="S487" s="57" t="str">
        <f ca="1">OFFSET($Z$3,ROW()-StartRow-1-$AA488*PanelHeight+$AA488*WellsInPlate+(COLUMN()-9)*8,0,1,1)</f>
        <v xml:space="preserve"> </v>
      </c>
      <c r="T487" s="57" t="str">
        <f ca="1">IF(T486="","","leave empty")</f>
        <v>leave empty</v>
      </c>
      <c r="Z487" s="108" t="str">
        <f>IF(LEN(INDEX($1:$1048576,ROW(),4))&gt;0,INDEX($1:$1048576,ROW(),4)," ")</f>
        <v xml:space="preserve"> </v>
      </c>
      <c r="AA487" s="108">
        <f t="shared" si="81"/>
        <v>37</v>
      </c>
      <c r="AB487" s="108">
        <f ca="1">COUNTBLANK(OFFSET(INDEX($2:$1048576,2,4),AA487*WellsInPlate,0,WellsInPlate,1))</f>
        <v>86</v>
      </c>
      <c r="AC487" s="108">
        <f t="shared" ca="1" si="82"/>
        <v>0</v>
      </c>
      <c r="AE487" s="108" t="b">
        <f>IF(COUNTBLANK(D487)=0,A487)</f>
        <v>0</v>
      </c>
    </row>
    <row r="488" spans="1:31" ht="12.75" x14ac:dyDescent="0.2">
      <c r="A488" s="94" t="str">
        <f>IF(D488="","",CONCATENATE('Address and samples info'!$B$8," #",'Samples 96'!C488))</f>
        <v/>
      </c>
      <c r="B488" s="95" t="s">
        <v>85</v>
      </c>
      <c r="C488" s="150">
        <v>6</v>
      </c>
      <c r="D488" s="5"/>
      <c r="E488" s="98">
        <v>0.01</v>
      </c>
      <c r="F488" s="53"/>
      <c r="G488" s="59"/>
      <c r="H488" s="104" t="str">
        <f ca="1">IF(AC489=1,"C","")</f>
        <v/>
      </c>
      <c r="I488" s="57" t="str">
        <f ca="1">OFFSET($Z$3,ROW()-StartRow-1-$AA489*PanelHeight+$AA489*WellsInPlate+(COLUMN()-9)*8,0,1,1)</f>
        <v xml:space="preserve"> </v>
      </c>
      <c r="J488" s="57" t="str">
        <f ca="1">OFFSET($Z$3,ROW()-StartRow-1-$AA489*PanelHeight+$AA489*WellsInPlate+(COLUMN()-9)*8,0,1,1)</f>
        <v xml:space="preserve"> </v>
      </c>
      <c r="K488" s="57" t="str">
        <f ca="1">OFFSET($Z$3,ROW()-StartRow-1-$AA489*PanelHeight+$AA489*WellsInPlate+(COLUMN()-9)*8,0,1,1)</f>
        <v xml:space="preserve"> </v>
      </c>
      <c r="L488" s="57" t="str">
        <f ca="1">OFFSET($Z$3,ROW()-StartRow-1-$AA489*PanelHeight+$AA489*WellsInPlate+(COLUMN()-9)*8,0,1,1)</f>
        <v xml:space="preserve"> </v>
      </c>
      <c r="M488" s="57" t="str">
        <f ca="1">OFFSET($Z$3,ROW()-StartRow-1-$AA489*PanelHeight+$AA489*WellsInPlate+(COLUMN()-9)*8,0,1,1)</f>
        <v xml:space="preserve"> </v>
      </c>
      <c r="N488" s="57" t="str">
        <f ca="1">OFFSET($Z$3,ROW()-StartRow-1-$AA489*PanelHeight+$AA489*WellsInPlate+(COLUMN()-9)*8,0,1,1)</f>
        <v xml:space="preserve"> </v>
      </c>
      <c r="O488" s="57" t="str">
        <f ca="1">OFFSET($Z$3,ROW()-StartRow-1-$AA489*PanelHeight+$AA489*WellsInPlate+(COLUMN()-9)*8,0,1,1)</f>
        <v xml:space="preserve"> </v>
      </c>
      <c r="P488" s="57" t="str">
        <f ca="1">OFFSET($Z$3,ROW()-StartRow-1-$AA489*PanelHeight+$AA489*WellsInPlate+(COLUMN()-9)*8,0,1,1)</f>
        <v xml:space="preserve"> </v>
      </c>
      <c r="Q488" s="57" t="str">
        <f ca="1">OFFSET($Z$3,ROW()-StartRow-1-$AA489*PanelHeight+$AA489*WellsInPlate+(COLUMN()-9)*8,0,1,1)</f>
        <v xml:space="preserve"> </v>
      </c>
      <c r="R488" s="57" t="str">
        <f ca="1">OFFSET($Z$3,ROW()-StartRow-1-$AA489*PanelHeight+$AA489*WellsInPlate+(COLUMN()-9)*8,0,1,1)</f>
        <v xml:space="preserve"> </v>
      </c>
      <c r="S488" s="57" t="str">
        <f ca="1">OFFSET($Z$3,ROW()-StartRow-1-$AA489*PanelHeight+$AA489*WellsInPlate+(COLUMN()-9)*8,0,1,1)</f>
        <v xml:space="preserve"> </v>
      </c>
      <c r="T488" s="57" t="str">
        <f t="shared" ref="T488:T493" ca="1" si="83">IF(T487="","","leave empty")</f>
        <v>leave empty</v>
      </c>
      <c r="Z488" s="108" t="str">
        <f>IF(LEN(INDEX($1:$1048576,ROW(),4))&gt;0,INDEX($1:$1048576,ROW(),4)," ")</f>
        <v xml:space="preserve"> </v>
      </c>
      <c r="AA488" s="108">
        <f t="shared" si="81"/>
        <v>37</v>
      </c>
      <c r="AB488" s="108">
        <f ca="1">COUNTBLANK(OFFSET(INDEX($2:$1048576,2,4),AA488*WellsInPlate,0,WellsInPlate,1))</f>
        <v>86</v>
      </c>
      <c r="AC488" s="108">
        <f t="shared" ca="1" si="82"/>
        <v>0</v>
      </c>
      <c r="AE488" s="108" t="b">
        <f>IF(COUNTBLANK(D488)=0,A488)</f>
        <v>0</v>
      </c>
    </row>
    <row r="489" spans="1:31" ht="12.75" x14ac:dyDescent="0.2">
      <c r="A489" s="94" t="str">
        <f>IF(D489="","",CONCATENATE('Address and samples info'!$B$8," #",'Samples 96'!C489))</f>
        <v/>
      </c>
      <c r="B489" s="95" t="s">
        <v>10</v>
      </c>
      <c r="C489" s="150">
        <v>6</v>
      </c>
      <c r="D489" s="5"/>
      <c r="E489" s="98">
        <v>0.01</v>
      </c>
      <c r="F489" s="53"/>
      <c r="G489" s="59"/>
      <c r="H489" s="104" t="str">
        <f ca="1">IF(AC490=1,"D","")</f>
        <v/>
      </c>
      <c r="I489" s="57" t="str">
        <f ca="1">OFFSET($Z$3,ROW()-StartRow-1-$AA490*PanelHeight+$AA490*WellsInPlate+(COLUMN()-9)*8,0,1,1)</f>
        <v xml:space="preserve"> </v>
      </c>
      <c r="J489" s="57" t="str">
        <f ca="1">OFFSET($Z$3,ROW()-StartRow-1-$AA490*PanelHeight+$AA490*WellsInPlate+(COLUMN()-9)*8,0,1,1)</f>
        <v xml:space="preserve"> </v>
      </c>
      <c r="K489" s="57" t="str">
        <f ca="1">OFFSET($Z$3,ROW()-StartRow-1-$AA490*PanelHeight+$AA490*WellsInPlate+(COLUMN()-9)*8,0,1,1)</f>
        <v xml:space="preserve"> </v>
      </c>
      <c r="L489" s="57" t="str">
        <f ca="1">OFFSET($Z$3,ROW()-StartRow-1-$AA490*PanelHeight+$AA490*WellsInPlate+(COLUMN()-9)*8,0,1,1)</f>
        <v xml:space="preserve"> </v>
      </c>
      <c r="M489" s="57" t="str">
        <f ca="1">OFFSET($Z$3,ROW()-StartRow-1-$AA490*PanelHeight+$AA490*WellsInPlate+(COLUMN()-9)*8,0,1,1)</f>
        <v xml:space="preserve"> </v>
      </c>
      <c r="N489" s="57" t="str">
        <f ca="1">OFFSET($Z$3,ROW()-StartRow-1-$AA490*PanelHeight+$AA490*WellsInPlate+(COLUMN()-9)*8,0,1,1)</f>
        <v xml:space="preserve"> </v>
      </c>
      <c r="O489" s="57" t="str">
        <f ca="1">OFFSET($Z$3,ROW()-StartRow-1-$AA490*PanelHeight+$AA490*WellsInPlate+(COLUMN()-9)*8,0,1,1)</f>
        <v xml:space="preserve"> </v>
      </c>
      <c r="P489" s="57" t="str">
        <f ca="1">OFFSET($Z$3,ROW()-StartRow-1-$AA490*PanelHeight+$AA490*WellsInPlate+(COLUMN()-9)*8,0,1,1)</f>
        <v xml:space="preserve"> </v>
      </c>
      <c r="Q489" s="57" t="str">
        <f ca="1">OFFSET($Z$3,ROW()-StartRow-1-$AA490*PanelHeight+$AA490*WellsInPlate+(COLUMN()-9)*8,0,1,1)</f>
        <v xml:space="preserve"> </v>
      </c>
      <c r="R489" s="57" t="str">
        <f ca="1">OFFSET($Z$3,ROW()-StartRow-1-$AA490*PanelHeight+$AA490*WellsInPlate+(COLUMN()-9)*8,0,1,1)</f>
        <v xml:space="preserve"> </v>
      </c>
      <c r="S489" s="57" t="str">
        <f ca="1">OFFSET($Z$3,ROW()-StartRow-1-$AA490*PanelHeight+$AA490*WellsInPlate+(COLUMN()-9)*8,0,1,1)</f>
        <v xml:space="preserve"> </v>
      </c>
      <c r="T489" s="57" t="str">
        <f t="shared" ca="1" si="83"/>
        <v>leave empty</v>
      </c>
      <c r="Z489" s="108" t="str">
        <f>IF(LEN(INDEX($1:$1048576,ROW(),4))&gt;0,INDEX($1:$1048576,ROW(),4)," ")</f>
        <v xml:space="preserve"> </v>
      </c>
      <c r="AA489" s="108">
        <f t="shared" si="81"/>
        <v>37</v>
      </c>
      <c r="AB489" s="108">
        <f ca="1">COUNTBLANK(OFFSET(INDEX($2:$1048576,2,4),AA489*WellsInPlate,0,WellsInPlate,1))</f>
        <v>86</v>
      </c>
      <c r="AC489" s="108">
        <f t="shared" ca="1" si="82"/>
        <v>0</v>
      </c>
      <c r="AE489" s="108" t="b">
        <f>IF(COUNTBLANK(D489)=0,A489)</f>
        <v>0</v>
      </c>
    </row>
    <row r="490" spans="1:31" ht="12.75" x14ac:dyDescent="0.2">
      <c r="A490" s="94" t="str">
        <f>IF(D490="","",CONCATENATE('Address and samples info'!$B$8," #",'Samples 96'!C490))</f>
        <v/>
      </c>
      <c r="B490" s="95" t="s">
        <v>21</v>
      </c>
      <c r="C490" s="150">
        <v>6</v>
      </c>
      <c r="D490" s="5"/>
      <c r="E490" s="98">
        <v>0.01</v>
      </c>
      <c r="F490" s="53"/>
      <c r="G490" s="59"/>
      <c r="H490" s="104" t="str">
        <f ca="1">IF(AC491=1,"E","")</f>
        <v/>
      </c>
      <c r="I490" s="57" t="str">
        <f ca="1">OFFSET($Z$3,ROW()-StartRow-1-$AA491*PanelHeight+$AA491*WellsInPlate+(COLUMN()-9)*8,0,1,1)</f>
        <v xml:space="preserve"> </v>
      </c>
      <c r="J490" s="57" t="str">
        <f ca="1">OFFSET($Z$3,ROW()-StartRow-1-$AA491*PanelHeight+$AA491*WellsInPlate+(COLUMN()-9)*8,0,1,1)</f>
        <v xml:space="preserve"> </v>
      </c>
      <c r="K490" s="57" t="str">
        <f ca="1">OFFSET($Z$3,ROW()-StartRow-1-$AA491*PanelHeight+$AA491*WellsInPlate+(COLUMN()-9)*8,0,1,1)</f>
        <v xml:space="preserve"> </v>
      </c>
      <c r="L490" s="57" t="str">
        <f ca="1">OFFSET($Z$3,ROW()-StartRow-1-$AA491*PanelHeight+$AA491*WellsInPlate+(COLUMN()-9)*8,0,1,1)</f>
        <v xml:space="preserve"> </v>
      </c>
      <c r="M490" s="57" t="str">
        <f ca="1">OFFSET($Z$3,ROW()-StartRow-1-$AA491*PanelHeight+$AA491*WellsInPlate+(COLUMN()-9)*8,0,1,1)</f>
        <v xml:space="preserve"> </v>
      </c>
      <c r="N490" s="57" t="str">
        <f ca="1">OFFSET($Z$3,ROW()-StartRow-1-$AA491*PanelHeight+$AA491*WellsInPlate+(COLUMN()-9)*8,0,1,1)</f>
        <v xml:space="preserve"> </v>
      </c>
      <c r="O490" s="57" t="str">
        <f ca="1">OFFSET($Z$3,ROW()-StartRow-1-$AA491*PanelHeight+$AA491*WellsInPlate+(COLUMN()-9)*8,0,1,1)</f>
        <v xml:space="preserve"> </v>
      </c>
      <c r="P490" s="57" t="str">
        <f ca="1">OFFSET($Z$3,ROW()-StartRow-1-$AA491*PanelHeight+$AA491*WellsInPlate+(COLUMN()-9)*8,0,1,1)</f>
        <v xml:space="preserve"> </v>
      </c>
      <c r="Q490" s="57" t="str">
        <f ca="1">OFFSET($Z$3,ROW()-StartRow-1-$AA491*PanelHeight+$AA491*WellsInPlate+(COLUMN()-9)*8,0,1,1)</f>
        <v xml:space="preserve"> </v>
      </c>
      <c r="R490" s="57" t="str">
        <f ca="1">OFFSET($Z$3,ROW()-StartRow-1-$AA491*PanelHeight+$AA491*WellsInPlate+(COLUMN()-9)*8,0,1,1)</f>
        <v xml:space="preserve"> </v>
      </c>
      <c r="S490" s="57" t="str">
        <f ca="1">OFFSET($Z$3,ROW()-StartRow-1-$AA491*PanelHeight+$AA491*WellsInPlate+(COLUMN()-9)*8,0,1,1)</f>
        <v xml:space="preserve"> </v>
      </c>
      <c r="T490" s="57" t="str">
        <f t="shared" ca="1" si="83"/>
        <v>leave empty</v>
      </c>
      <c r="Z490" s="108" t="str">
        <f>IF(LEN(INDEX($1:$1048576,ROW(),4))&gt;0,INDEX($1:$1048576,ROW(),4)," ")</f>
        <v xml:space="preserve"> </v>
      </c>
      <c r="AA490" s="108">
        <f t="shared" si="81"/>
        <v>37</v>
      </c>
      <c r="AB490" s="108">
        <f ca="1">COUNTBLANK(OFFSET(INDEX($2:$1048576,2,4),AA490*WellsInPlate,0,WellsInPlate,1))</f>
        <v>86</v>
      </c>
      <c r="AC490" s="108">
        <f t="shared" ca="1" si="82"/>
        <v>0</v>
      </c>
      <c r="AE490" s="108" t="b">
        <f>IF(COUNTBLANK(D490)=0,A490)</f>
        <v>0</v>
      </c>
    </row>
    <row r="491" spans="1:31" ht="12.75" x14ac:dyDescent="0.2">
      <c r="A491" s="94" t="str">
        <f>IF(D491="","",CONCATENATE('Address and samples info'!$B$8," #",'Samples 96'!C491))</f>
        <v/>
      </c>
      <c r="B491" s="95" t="s">
        <v>32</v>
      </c>
      <c r="C491" s="150">
        <v>6</v>
      </c>
      <c r="D491" s="5"/>
      <c r="E491" s="98">
        <v>0.01</v>
      </c>
      <c r="F491" s="53"/>
      <c r="G491" s="59"/>
      <c r="H491" s="104" t="str">
        <f ca="1">IF(AC492=1,"F","")</f>
        <v/>
      </c>
      <c r="I491" s="57" t="str">
        <f ca="1">OFFSET($Z$3,ROW()-StartRow-1-$AA492*PanelHeight+$AA492*WellsInPlate+(COLUMN()-9)*8,0,1,1)</f>
        <v xml:space="preserve"> </v>
      </c>
      <c r="J491" s="57" t="str">
        <f ca="1">OFFSET($Z$3,ROW()-StartRow-1-$AA492*PanelHeight+$AA492*WellsInPlate+(COLUMN()-9)*8,0,1,1)</f>
        <v xml:space="preserve"> </v>
      </c>
      <c r="K491" s="57" t="str">
        <f ca="1">OFFSET($Z$3,ROW()-StartRow-1-$AA492*PanelHeight+$AA492*WellsInPlate+(COLUMN()-9)*8,0,1,1)</f>
        <v xml:space="preserve"> </v>
      </c>
      <c r="L491" s="57" t="str">
        <f ca="1">OFFSET($Z$3,ROW()-StartRow-1-$AA492*PanelHeight+$AA492*WellsInPlate+(COLUMN()-9)*8,0,1,1)</f>
        <v xml:space="preserve"> </v>
      </c>
      <c r="M491" s="57" t="str">
        <f ca="1">OFFSET($Z$3,ROW()-StartRow-1-$AA492*PanelHeight+$AA492*WellsInPlate+(COLUMN()-9)*8,0,1,1)</f>
        <v xml:space="preserve"> </v>
      </c>
      <c r="N491" s="57" t="str">
        <f ca="1">OFFSET($Z$3,ROW()-StartRow-1-$AA492*PanelHeight+$AA492*WellsInPlate+(COLUMN()-9)*8,0,1,1)</f>
        <v xml:space="preserve"> </v>
      </c>
      <c r="O491" s="57" t="str">
        <f ca="1">OFFSET($Z$3,ROW()-StartRow-1-$AA492*PanelHeight+$AA492*WellsInPlate+(COLUMN()-9)*8,0,1,1)</f>
        <v xml:space="preserve"> </v>
      </c>
      <c r="P491" s="57" t="str">
        <f ca="1">OFFSET($Z$3,ROW()-StartRow-1-$AA492*PanelHeight+$AA492*WellsInPlate+(COLUMN()-9)*8,0,1,1)</f>
        <v xml:space="preserve"> </v>
      </c>
      <c r="Q491" s="57" t="str">
        <f ca="1">OFFSET($Z$3,ROW()-StartRow-1-$AA492*PanelHeight+$AA492*WellsInPlate+(COLUMN()-9)*8,0,1,1)</f>
        <v xml:space="preserve"> </v>
      </c>
      <c r="R491" s="57" t="str">
        <f ca="1">OFFSET($Z$3,ROW()-StartRow-1-$AA492*PanelHeight+$AA492*WellsInPlate+(COLUMN()-9)*8,0,1,1)</f>
        <v xml:space="preserve"> </v>
      </c>
      <c r="S491" s="57" t="str">
        <f ca="1">OFFSET($Z$3,ROW()-StartRow-1-$AA492*PanelHeight+$AA492*WellsInPlate+(COLUMN()-9)*8,0,1,1)</f>
        <v xml:space="preserve"> </v>
      </c>
      <c r="T491" s="57" t="str">
        <f t="shared" ca="1" si="83"/>
        <v>leave empty</v>
      </c>
      <c r="Z491" s="108" t="str">
        <f>IF(LEN(INDEX($1:$1048576,ROW(),4))&gt;0,INDEX($1:$1048576,ROW(),4)," ")</f>
        <v xml:space="preserve"> </v>
      </c>
      <c r="AA491" s="108">
        <f t="shared" si="81"/>
        <v>37</v>
      </c>
      <c r="AB491" s="108">
        <f ca="1">COUNTBLANK(OFFSET(INDEX($2:$1048576,2,4),AA491*WellsInPlate,0,WellsInPlate,1))</f>
        <v>86</v>
      </c>
      <c r="AC491" s="108">
        <f t="shared" ca="1" si="82"/>
        <v>0</v>
      </c>
      <c r="AE491" s="108" t="b">
        <f>IF(COUNTBLANK(D491)=0,A491)</f>
        <v>0</v>
      </c>
    </row>
    <row r="492" spans="1:31" ht="12.75" x14ac:dyDescent="0.2">
      <c r="A492" s="94" t="str">
        <f>IF(D492="","",CONCATENATE('Address and samples info'!$B$8," #",'Samples 96'!C492))</f>
        <v/>
      </c>
      <c r="B492" s="95" t="s">
        <v>43</v>
      </c>
      <c r="C492" s="150">
        <v>6</v>
      </c>
      <c r="D492" s="5"/>
      <c r="E492" s="98">
        <v>0.01</v>
      </c>
      <c r="F492" s="53"/>
      <c r="G492" s="59"/>
      <c r="H492" s="104" t="str">
        <f ca="1">IF(AC493=1,"G","")</f>
        <v/>
      </c>
      <c r="I492" s="57" t="str">
        <f ca="1">OFFSET($Z$3,ROW()-StartRow-1-$AA493*PanelHeight+$AA493*WellsInPlate+(COLUMN()-9)*8,0,1,1)</f>
        <v xml:space="preserve"> </v>
      </c>
      <c r="J492" s="57" t="str">
        <f ca="1">OFFSET($Z$3,ROW()-StartRow-1-$AA493*PanelHeight+$AA493*WellsInPlate+(COLUMN()-9)*8,0,1,1)</f>
        <v xml:space="preserve"> </v>
      </c>
      <c r="K492" s="57" t="str">
        <f ca="1">OFFSET($Z$3,ROW()-StartRow-1-$AA493*PanelHeight+$AA493*WellsInPlate+(COLUMN()-9)*8,0,1,1)</f>
        <v xml:space="preserve"> </v>
      </c>
      <c r="L492" s="57" t="str">
        <f ca="1">OFFSET($Z$3,ROW()-StartRow-1-$AA493*PanelHeight+$AA493*WellsInPlate+(COLUMN()-9)*8,0,1,1)</f>
        <v xml:space="preserve"> </v>
      </c>
      <c r="M492" s="57" t="str">
        <f ca="1">OFFSET($Z$3,ROW()-StartRow-1-$AA493*PanelHeight+$AA493*WellsInPlate+(COLUMN()-9)*8,0,1,1)</f>
        <v xml:space="preserve"> </v>
      </c>
      <c r="N492" s="57" t="str">
        <f ca="1">OFFSET($Z$3,ROW()-StartRow-1-$AA493*PanelHeight+$AA493*WellsInPlate+(COLUMN()-9)*8,0,1,1)</f>
        <v xml:space="preserve"> </v>
      </c>
      <c r="O492" s="57" t="str">
        <f ca="1">OFFSET($Z$3,ROW()-StartRow-1-$AA493*PanelHeight+$AA493*WellsInPlate+(COLUMN()-9)*8,0,1,1)</f>
        <v xml:space="preserve"> </v>
      </c>
      <c r="P492" s="57" t="str">
        <f ca="1">OFFSET($Z$3,ROW()-StartRow-1-$AA493*PanelHeight+$AA493*WellsInPlate+(COLUMN()-9)*8,0,1,1)</f>
        <v xml:space="preserve"> </v>
      </c>
      <c r="Q492" s="57" t="str">
        <f ca="1">OFFSET($Z$3,ROW()-StartRow-1-$AA493*PanelHeight+$AA493*WellsInPlate+(COLUMN()-9)*8,0,1,1)</f>
        <v xml:space="preserve"> </v>
      </c>
      <c r="R492" s="57" t="str">
        <f ca="1">OFFSET($Z$3,ROW()-StartRow-1-$AA493*PanelHeight+$AA493*WellsInPlate+(COLUMN()-9)*8,0,1,1)</f>
        <v xml:space="preserve"> </v>
      </c>
      <c r="S492" s="57" t="str">
        <f ca="1">IF(S491="","","leave empty")</f>
        <v>leave empty</v>
      </c>
      <c r="T492" s="57" t="str">
        <f t="shared" ca="1" si="83"/>
        <v>leave empty</v>
      </c>
      <c r="Z492" s="108" t="str">
        <f>IF(LEN(INDEX($1:$1048576,ROW(),4))&gt;0,INDEX($1:$1048576,ROW(),4)," ")</f>
        <v xml:space="preserve"> </v>
      </c>
      <c r="AA492" s="108">
        <f t="shared" si="81"/>
        <v>37</v>
      </c>
      <c r="AB492" s="108">
        <f ca="1">COUNTBLANK(OFFSET(INDEX($2:$1048576,2,4),AA492*WellsInPlate,0,WellsInPlate,1))</f>
        <v>86</v>
      </c>
      <c r="AC492" s="108">
        <f t="shared" ca="1" si="82"/>
        <v>0</v>
      </c>
      <c r="AE492" s="108" t="b">
        <f>IF(COUNTBLANK(D492)=0,A492)</f>
        <v>0</v>
      </c>
    </row>
    <row r="493" spans="1:31" ht="12.75" x14ac:dyDescent="0.2">
      <c r="A493" s="94" t="str">
        <f>IF(D493="","",CONCATENATE('Address and samples info'!$B$8," #",'Samples 96'!C493))</f>
        <v/>
      </c>
      <c r="B493" s="95" t="s">
        <v>54</v>
      </c>
      <c r="C493" s="150">
        <v>6</v>
      </c>
      <c r="D493" s="5"/>
      <c r="E493" s="98">
        <v>0.01</v>
      </c>
      <c r="F493" s="53"/>
      <c r="G493" s="59"/>
      <c r="H493" s="104" t="str">
        <f ca="1">IF(AC494=1,"H","")</f>
        <v/>
      </c>
      <c r="I493" s="57" t="str">
        <f ca="1">OFFSET($Z$3,ROW()-StartRow-1-$AA494*PanelHeight+$AA494*WellsInPlate+(COLUMN()-9)*8,0,1,1)</f>
        <v xml:space="preserve"> </v>
      </c>
      <c r="J493" s="57" t="str">
        <f ca="1">OFFSET($Z$3,ROW()-StartRow-1-$AA494*PanelHeight+$AA494*WellsInPlate+(COLUMN()-9)*8,0,1,1)</f>
        <v xml:space="preserve"> </v>
      </c>
      <c r="K493" s="57" t="str">
        <f ca="1">OFFSET($Z$3,ROW()-StartRow-1-$AA494*PanelHeight+$AA494*WellsInPlate+(COLUMN()-9)*8,0,1,1)</f>
        <v xml:space="preserve"> </v>
      </c>
      <c r="L493" s="57" t="str">
        <f ca="1">OFFSET($Z$3,ROW()-StartRow-1-$AA494*PanelHeight+$AA494*WellsInPlate+(COLUMN()-9)*8,0,1,1)</f>
        <v xml:space="preserve"> </v>
      </c>
      <c r="M493" s="57" t="str">
        <f ca="1">OFFSET($Z$3,ROW()-StartRow-1-$AA494*PanelHeight+$AA494*WellsInPlate+(COLUMN()-9)*8,0,1,1)</f>
        <v xml:space="preserve"> </v>
      </c>
      <c r="N493" s="57" t="str">
        <f ca="1">OFFSET($Z$3,ROW()-StartRow-1-$AA494*PanelHeight+$AA494*WellsInPlate+(COLUMN()-9)*8,0,1,1)</f>
        <v xml:space="preserve"> </v>
      </c>
      <c r="O493" s="57" t="str">
        <f ca="1">OFFSET($Z$3,ROW()-StartRow-1-$AA494*PanelHeight+$AA494*WellsInPlate+(COLUMN()-9)*8,0,1,1)</f>
        <v xml:space="preserve"> </v>
      </c>
      <c r="P493" s="57" t="str">
        <f ca="1">OFFSET($Z$3,ROW()-StartRow-1-$AA494*PanelHeight+$AA494*WellsInPlate+(COLUMN()-9)*8,0,1,1)</f>
        <v xml:space="preserve"> </v>
      </c>
      <c r="Q493" s="57" t="str">
        <f ca="1">OFFSET($Z$3,ROW()-StartRow-1-$AA494*PanelHeight+$AA494*WellsInPlate+(COLUMN()-9)*8,0,1,1)</f>
        <v xml:space="preserve"> </v>
      </c>
      <c r="R493" s="57" t="str">
        <f ca="1">OFFSET($Z$3,ROW()-StartRow-1-$AA494*PanelHeight+$AA494*WellsInPlate+(COLUMN()-9)*8,0,1,1)</f>
        <v xml:space="preserve"> </v>
      </c>
      <c r="S493" s="57" t="str">
        <f ca="1">IF(S492="","","leave empty")</f>
        <v>leave empty</v>
      </c>
      <c r="T493" s="57" t="str">
        <f t="shared" ca="1" si="83"/>
        <v>leave empty</v>
      </c>
      <c r="Z493" s="108" t="str">
        <f>IF(LEN(INDEX($1:$1048576,ROW(),4))&gt;0,INDEX($1:$1048576,ROW(),4)," ")</f>
        <v xml:space="preserve"> </v>
      </c>
      <c r="AA493" s="108">
        <f t="shared" si="81"/>
        <v>37</v>
      </c>
      <c r="AB493" s="108">
        <f ca="1">COUNTBLANK(OFFSET(INDEX($2:$1048576,2,4),AA493*WellsInPlate,0,WellsInPlate,1))</f>
        <v>86</v>
      </c>
      <c r="AC493" s="108">
        <f t="shared" ca="1" si="82"/>
        <v>0</v>
      </c>
      <c r="AE493" s="108" t="b">
        <f>IF(COUNTBLANK(D493)=0,A493)</f>
        <v>0</v>
      </c>
    </row>
    <row r="494" spans="1:31" ht="12.75" x14ac:dyDescent="0.2">
      <c r="A494" s="94" t="str">
        <f>IF(D494="","",CONCATENATE('Address and samples info'!$B$8," #",'Samples 96'!C494))</f>
        <v/>
      </c>
      <c r="B494" s="95" t="s">
        <v>65</v>
      </c>
      <c r="C494" s="150">
        <v>6</v>
      </c>
      <c r="D494" s="5"/>
      <c r="E494" s="98">
        <v>0.01</v>
      </c>
      <c r="F494" s="53"/>
      <c r="G494" s="59"/>
      <c r="Z494" s="108" t="str">
        <f>IF(LEN(INDEX($1:$1048576,ROW(),4))&gt;0,INDEX($1:$1048576,ROW(),4)," ")</f>
        <v xml:space="preserve"> </v>
      </c>
      <c r="AA494" s="108">
        <f t="shared" si="81"/>
        <v>37</v>
      </c>
      <c r="AB494" s="108">
        <f ca="1">COUNTBLANK(OFFSET(INDEX($2:$1048576,2,4),AA494*WellsInPlate,0,WellsInPlate,1))</f>
        <v>86</v>
      </c>
      <c r="AC494" s="108">
        <f t="shared" ca="1" si="82"/>
        <v>0</v>
      </c>
      <c r="AE494" s="108" t="b">
        <f>IF(COUNTBLANK(D494)=0,A494)</f>
        <v>0</v>
      </c>
    </row>
    <row r="495" spans="1:31" ht="12.75" x14ac:dyDescent="0.2">
      <c r="A495" s="94" t="str">
        <f>IF(D495="","",CONCATENATE('Address and samples info'!$B$8," #",'Samples 96'!C495))</f>
        <v/>
      </c>
      <c r="B495" s="95" t="s">
        <v>76</v>
      </c>
      <c r="C495" s="150">
        <v>6</v>
      </c>
      <c r="D495" s="5"/>
      <c r="E495" s="98">
        <v>0.01</v>
      </c>
      <c r="F495" s="53"/>
      <c r="G495" s="59"/>
      <c r="Z495" s="108" t="str">
        <f>IF(LEN(INDEX($1:$1048576,ROW(),4))&gt;0,INDEX($1:$1048576,ROW(),4)," ")</f>
        <v xml:space="preserve"> </v>
      </c>
      <c r="AA495" s="108">
        <f t="shared" si="81"/>
        <v>37</v>
      </c>
      <c r="AB495" s="108">
        <f ca="1">COUNTBLANK(OFFSET(INDEX($2:$1048576,2,4),AA495*WellsInPlate,0,WellsInPlate,1))</f>
        <v>86</v>
      </c>
      <c r="AC495" s="108">
        <f t="shared" ca="1" si="82"/>
        <v>0</v>
      </c>
      <c r="AE495" s="108" t="b">
        <f>IF(COUNTBLANK(D495)=0,A495)</f>
        <v>0</v>
      </c>
    </row>
    <row r="496" spans="1:31" ht="12.75" x14ac:dyDescent="0.2">
      <c r="A496" s="94" t="str">
        <f>IF(D496="","",CONCATENATE('Address and samples info'!$B$8," #",'Samples 96'!C496))</f>
        <v/>
      </c>
      <c r="B496" s="95" t="s">
        <v>86</v>
      </c>
      <c r="C496" s="150">
        <v>6</v>
      </c>
      <c r="D496" s="5"/>
      <c r="E496" s="98">
        <v>0.01</v>
      </c>
      <c r="F496" s="53"/>
      <c r="G496" s="59"/>
      <c r="Z496" s="108" t="str">
        <f>IF(LEN(INDEX($1:$1048576,ROW(),4))&gt;0,INDEX($1:$1048576,ROW(),4)," ")</f>
        <v xml:space="preserve"> </v>
      </c>
      <c r="AA496" s="108">
        <f t="shared" si="81"/>
        <v>37</v>
      </c>
      <c r="AB496" s="108">
        <f ca="1">COUNTBLANK(OFFSET(INDEX($2:$1048576,2,4),AA496*WellsInPlate,0,WellsInPlate,1))</f>
        <v>86</v>
      </c>
      <c r="AC496" s="108">
        <f t="shared" ca="1" si="82"/>
        <v>0</v>
      </c>
      <c r="AE496" s="108" t="b">
        <f>IF(COUNTBLANK(D496)=0,A496)</f>
        <v>0</v>
      </c>
    </row>
    <row r="497" spans="1:31" ht="12.75" x14ac:dyDescent="0.2">
      <c r="A497" s="94" t="str">
        <f>IF(D497="","",CONCATENATE('Address and samples info'!$B$8," #",'Samples 96'!C497))</f>
        <v/>
      </c>
      <c r="B497" s="95" t="s">
        <v>11</v>
      </c>
      <c r="C497" s="150">
        <v>6</v>
      </c>
      <c r="D497" s="5"/>
      <c r="E497" s="98">
        <v>0.01</v>
      </c>
      <c r="F497" s="53"/>
      <c r="G497" s="59"/>
      <c r="I497" s="55" t="str">
        <f ca="1">IF(AC499=1,"Plate "&amp;TEXT(AA499+1,"0"),"")</f>
        <v/>
      </c>
      <c r="Z497" s="108" t="str">
        <f>IF(LEN(INDEX($1:$1048576,ROW(),4))&gt;0,INDEX($1:$1048576,ROW(),4)," ")</f>
        <v xml:space="preserve"> </v>
      </c>
      <c r="AA497" s="108">
        <f t="shared" si="81"/>
        <v>37</v>
      </c>
      <c r="AB497" s="108">
        <f ca="1">COUNTBLANK(OFFSET(INDEX($2:$1048576,2,4),AA497*WellsInPlate,0,WellsInPlate,1))</f>
        <v>86</v>
      </c>
      <c r="AC497" s="108">
        <f t="shared" ca="1" si="82"/>
        <v>0</v>
      </c>
      <c r="AE497" s="108" t="b">
        <f>IF(COUNTBLANK(D497)=0,A497)</f>
        <v>0</v>
      </c>
    </row>
    <row r="498" spans="1:31" ht="12.75" x14ac:dyDescent="0.2">
      <c r="A498" s="94" t="str">
        <f>IF(D498="","",CONCATENATE('Address and samples info'!$B$8," #",'Samples 96'!C498))</f>
        <v/>
      </c>
      <c r="B498" s="95" t="s">
        <v>22</v>
      </c>
      <c r="C498" s="150">
        <v>6</v>
      </c>
      <c r="D498" s="5"/>
      <c r="E498" s="98">
        <v>0.01</v>
      </c>
      <c r="F498" s="53"/>
      <c r="G498" s="59"/>
      <c r="H498" s="106"/>
      <c r="I498" s="56" t="str">
        <f ca="1">IF($AC499=1,"1","")</f>
        <v/>
      </c>
      <c r="J498" s="56" t="str">
        <f ca="1">IF($AC499=1,"2","")</f>
        <v/>
      </c>
      <c r="K498" s="56" t="str">
        <f ca="1">IF($AC499=1,"3","")</f>
        <v/>
      </c>
      <c r="L498" s="56" t="str">
        <f ca="1">IF($AC499=1,"4","")</f>
        <v/>
      </c>
      <c r="M498" s="56" t="str">
        <f ca="1">IF($AC499=1,"5","")</f>
        <v/>
      </c>
      <c r="N498" s="56" t="str">
        <f ca="1">IF($AC499=1,"6","")</f>
        <v/>
      </c>
      <c r="O498" s="56" t="str">
        <f ca="1">IF($AC499=1,"7","")</f>
        <v/>
      </c>
      <c r="P498" s="56" t="str">
        <f ca="1">IF($AC499=1,"8","")</f>
        <v/>
      </c>
      <c r="Q498" s="56" t="str">
        <f ca="1">IF($AC499=1,"9","")</f>
        <v/>
      </c>
      <c r="R498" s="56" t="str">
        <f ca="1">IF($AC499=1,"10","")</f>
        <v/>
      </c>
      <c r="S498" s="56" t="str">
        <f ca="1">IF($AC499=1,"11","")</f>
        <v/>
      </c>
      <c r="T498" s="56" t="str">
        <f ca="1">IF($AC499=1,"12","")</f>
        <v/>
      </c>
      <c r="Z498" s="108" t="str">
        <f>IF(LEN(INDEX($1:$1048576,ROW(),4))&gt;0,INDEX($1:$1048576,ROW(),4)," ")</f>
        <v xml:space="preserve"> </v>
      </c>
      <c r="AA498" s="108">
        <f t="shared" si="81"/>
        <v>38</v>
      </c>
      <c r="AB498" s="108">
        <f ca="1">COUNTBLANK(OFFSET(INDEX($2:$1048576,2,4),AA498*WellsInPlate,0,WellsInPlate,1))</f>
        <v>86</v>
      </c>
      <c r="AC498" s="108">
        <f t="shared" ca="1" si="82"/>
        <v>0</v>
      </c>
      <c r="AE498" s="108" t="b">
        <f>IF(COUNTBLANK(D498)=0,A498)</f>
        <v>0</v>
      </c>
    </row>
    <row r="499" spans="1:31" ht="12.75" x14ac:dyDescent="0.2">
      <c r="A499" s="94" t="str">
        <f>IF(D499="","",CONCATENATE('Address and samples info'!$B$8," #",'Samples 96'!C499))</f>
        <v/>
      </c>
      <c r="B499" s="95" t="s">
        <v>33</v>
      </c>
      <c r="C499" s="150">
        <v>6</v>
      </c>
      <c r="D499" s="5"/>
      <c r="E499" s="98">
        <v>0.01</v>
      </c>
      <c r="F499" s="53"/>
      <c r="G499" s="59"/>
      <c r="H499" s="104" t="str">
        <f ca="1">IF(AC500=1,"A","")</f>
        <v/>
      </c>
      <c r="I499" s="57" t="str">
        <f ca="1">OFFSET($Z$3,ROW()-StartRow-1-$AA500*PanelHeight+$AA500*WellsInPlate+(COLUMN()-9)*8,0,1,1)</f>
        <v xml:space="preserve"> </v>
      </c>
      <c r="J499" s="57" t="str">
        <f ca="1">OFFSET($Z$3,ROW()-StartRow-1-$AA500*PanelHeight+$AA500*WellsInPlate+(COLUMN()-9)*8,0,1,1)</f>
        <v xml:space="preserve"> </v>
      </c>
      <c r="K499" s="57" t="str">
        <f ca="1">OFFSET($Z$3,ROW()-StartRow-1-$AA500*PanelHeight+$AA500*WellsInPlate+(COLUMN()-9)*8,0,1,1)</f>
        <v xml:space="preserve"> </v>
      </c>
      <c r="L499" s="57" t="str">
        <f ca="1">OFFSET($Z$3,ROW()-StartRow-1-$AA500*PanelHeight+$AA500*WellsInPlate+(COLUMN()-9)*8,0,1,1)</f>
        <v xml:space="preserve"> </v>
      </c>
      <c r="M499" s="57" t="str">
        <f ca="1">OFFSET($Z$3,ROW()-StartRow-1-$AA500*PanelHeight+$AA500*WellsInPlate+(COLUMN()-9)*8,0,1,1)</f>
        <v xml:space="preserve"> </v>
      </c>
      <c r="N499" s="57" t="str">
        <f ca="1">OFFSET($Z$3,ROW()-StartRow-1-$AA500*PanelHeight+$AA500*WellsInPlate+(COLUMN()-9)*8,0,1,1)</f>
        <v xml:space="preserve"> </v>
      </c>
      <c r="O499" s="57" t="str">
        <f ca="1">OFFSET($Z$3,ROW()-StartRow-1-$AA500*PanelHeight+$AA500*WellsInPlate+(COLUMN()-9)*8,0,1,1)</f>
        <v xml:space="preserve"> </v>
      </c>
      <c r="P499" s="57" t="str">
        <f ca="1">OFFSET($Z$3,ROW()-StartRow-1-$AA500*PanelHeight+$AA500*WellsInPlate+(COLUMN()-9)*8,0,1,1)</f>
        <v xml:space="preserve"> </v>
      </c>
      <c r="Q499" s="57" t="str">
        <f ca="1">OFFSET($Z$3,ROW()-StartRow-1-$AA500*PanelHeight+$AA500*WellsInPlate+(COLUMN()-9)*8,0,1,1)</f>
        <v xml:space="preserve"> </v>
      </c>
      <c r="R499" s="57" t="str">
        <f ca="1">OFFSET($Z$3,ROW()-StartRow-1-$AA500*PanelHeight+$AA500*WellsInPlate+(COLUMN()-9)*8,0,1,1)</f>
        <v xml:space="preserve"> </v>
      </c>
      <c r="S499" s="57" t="str">
        <f ca="1">OFFSET($Z$3,ROW()-StartRow-1-$AA500*PanelHeight+$AA500*WellsInPlate+(COLUMN()-9)*8,0,1,1)</f>
        <v xml:space="preserve"> </v>
      </c>
      <c r="T499" s="58" t="str">
        <f ca="1">IF(COUNTIF(I499:S506," ")&lt;88,"leave empty","")</f>
        <v>leave empty</v>
      </c>
      <c r="Z499" s="108" t="str">
        <f>IF(LEN(INDEX($1:$1048576,ROW(),4))&gt;0,INDEX($1:$1048576,ROW(),4)," ")</f>
        <v xml:space="preserve"> </v>
      </c>
      <c r="AA499" s="108">
        <f t="shared" si="81"/>
        <v>38</v>
      </c>
      <c r="AB499" s="108">
        <f ca="1">COUNTBLANK(OFFSET(INDEX($2:$1048576,2,4),AA499*WellsInPlate,0,WellsInPlate,1))</f>
        <v>86</v>
      </c>
      <c r="AC499" s="108">
        <f t="shared" ca="1" si="82"/>
        <v>0</v>
      </c>
      <c r="AE499" s="108" t="b">
        <f>IF(COUNTBLANK(D499)=0,A499)</f>
        <v>0</v>
      </c>
    </row>
    <row r="500" spans="1:31" ht="12.75" x14ac:dyDescent="0.2">
      <c r="A500" s="94" t="str">
        <f>IF(D500="","",CONCATENATE('Address and samples info'!$B$8," #",'Samples 96'!C500))</f>
        <v/>
      </c>
      <c r="B500" s="95" t="s">
        <v>44</v>
      </c>
      <c r="C500" s="150">
        <v>6</v>
      </c>
      <c r="D500" s="5"/>
      <c r="E500" s="98">
        <v>0.01</v>
      </c>
      <c r="F500" s="53"/>
      <c r="G500" s="59"/>
      <c r="H500" s="104" t="str">
        <f ca="1">IF(AC501=1,"B","")</f>
        <v/>
      </c>
      <c r="I500" s="57" t="str">
        <f ca="1">OFFSET($Z$3,ROW()-StartRow-1-$AA501*PanelHeight+$AA501*WellsInPlate+(COLUMN()-9)*8,0,1,1)</f>
        <v xml:space="preserve"> </v>
      </c>
      <c r="J500" s="57" t="str">
        <f ca="1">OFFSET($Z$3,ROW()-StartRow-1-$AA501*PanelHeight+$AA501*WellsInPlate+(COLUMN()-9)*8,0,1,1)</f>
        <v xml:space="preserve"> </v>
      </c>
      <c r="K500" s="57" t="str">
        <f ca="1">OFFSET($Z$3,ROW()-StartRow-1-$AA501*PanelHeight+$AA501*WellsInPlate+(COLUMN()-9)*8,0,1,1)</f>
        <v xml:space="preserve"> </v>
      </c>
      <c r="L500" s="57" t="str">
        <f ca="1">OFFSET($Z$3,ROW()-StartRow-1-$AA501*PanelHeight+$AA501*WellsInPlate+(COLUMN()-9)*8,0,1,1)</f>
        <v xml:space="preserve"> </v>
      </c>
      <c r="M500" s="57" t="str">
        <f ca="1">OFFSET($Z$3,ROW()-StartRow-1-$AA501*PanelHeight+$AA501*WellsInPlate+(COLUMN()-9)*8,0,1,1)</f>
        <v xml:space="preserve"> </v>
      </c>
      <c r="N500" s="57" t="str">
        <f ca="1">OFFSET($Z$3,ROW()-StartRow-1-$AA501*PanelHeight+$AA501*WellsInPlate+(COLUMN()-9)*8,0,1,1)</f>
        <v xml:space="preserve"> </v>
      </c>
      <c r="O500" s="57" t="str">
        <f ca="1">OFFSET($Z$3,ROW()-StartRow-1-$AA501*PanelHeight+$AA501*WellsInPlate+(COLUMN()-9)*8,0,1,1)</f>
        <v xml:space="preserve"> </v>
      </c>
      <c r="P500" s="57" t="str">
        <f ca="1">OFFSET($Z$3,ROW()-StartRow-1-$AA501*PanelHeight+$AA501*WellsInPlate+(COLUMN()-9)*8,0,1,1)</f>
        <v xml:space="preserve"> </v>
      </c>
      <c r="Q500" s="57" t="str">
        <f ca="1">OFFSET($Z$3,ROW()-StartRow-1-$AA501*PanelHeight+$AA501*WellsInPlate+(COLUMN()-9)*8,0,1,1)</f>
        <v xml:space="preserve"> </v>
      </c>
      <c r="R500" s="57" t="str">
        <f ca="1">OFFSET($Z$3,ROW()-StartRow-1-$AA501*PanelHeight+$AA501*WellsInPlate+(COLUMN()-9)*8,0,1,1)</f>
        <v xml:space="preserve"> </v>
      </c>
      <c r="S500" s="57" t="str">
        <f ca="1">OFFSET($Z$3,ROW()-StartRow-1-$AA501*PanelHeight+$AA501*WellsInPlate+(COLUMN()-9)*8,0,1,1)</f>
        <v xml:space="preserve"> </v>
      </c>
      <c r="T500" s="57" t="str">
        <f ca="1">IF(T499="","","leave empty")</f>
        <v>leave empty</v>
      </c>
      <c r="Z500" s="108" t="str">
        <f>IF(LEN(INDEX($1:$1048576,ROW(),4))&gt;0,INDEX($1:$1048576,ROW(),4)," ")</f>
        <v xml:space="preserve"> </v>
      </c>
      <c r="AA500" s="108">
        <f t="shared" si="81"/>
        <v>38</v>
      </c>
      <c r="AB500" s="108">
        <f ca="1">COUNTBLANK(OFFSET(INDEX($2:$1048576,2,4),AA500*WellsInPlate,0,WellsInPlate,1))</f>
        <v>86</v>
      </c>
      <c r="AC500" s="108">
        <f t="shared" ca="1" si="82"/>
        <v>0</v>
      </c>
      <c r="AE500" s="108" t="b">
        <f>IF(COUNTBLANK(D500)=0,A500)</f>
        <v>0</v>
      </c>
    </row>
    <row r="501" spans="1:31" ht="12.75" x14ac:dyDescent="0.2">
      <c r="A501" s="94" t="str">
        <f>IF(D501="","",CONCATENATE('Address and samples info'!$B$8," #",'Samples 96'!C501))</f>
        <v/>
      </c>
      <c r="B501" s="95" t="s">
        <v>55</v>
      </c>
      <c r="C501" s="150">
        <v>6</v>
      </c>
      <c r="D501" s="5"/>
      <c r="E501" s="98">
        <v>0.01</v>
      </c>
      <c r="F501" s="53"/>
      <c r="G501" s="59"/>
      <c r="H501" s="104" t="str">
        <f ca="1">IF(AC502=1,"C","")</f>
        <v/>
      </c>
      <c r="I501" s="57" t="str">
        <f ca="1">OFFSET($Z$3,ROW()-StartRow-1-$AA502*PanelHeight+$AA502*WellsInPlate+(COLUMN()-9)*8,0,1,1)</f>
        <v xml:space="preserve"> </v>
      </c>
      <c r="J501" s="57" t="str">
        <f ca="1">OFFSET($Z$3,ROW()-StartRow-1-$AA502*PanelHeight+$AA502*WellsInPlate+(COLUMN()-9)*8,0,1,1)</f>
        <v xml:space="preserve"> </v>
      </c>
      <c r="K501" s="57" t="str">
        <f ca="1">OFFSET($Z$3,ROW()-StartRow-1-$AA502*PanelHeight+$AA502*WellsInPlate+(COLUMN()-9)*8,0,1,1)</f>
        <v xml:space="preserve"> </v>
      </c>
      <c r="L501" s="57" t="str">
        <f ca="1">OFFSET($Z$3,ROW()-StartRow-1-$AA502*PanelHeight+$AA502*WellsInPlate+(COLUMN()-9)*8,0,1,1)</f>
        <v xml:space="preserve"> </v>
      </c>
      <c r="M501" s="57" t="str">
        <f ca="1">OFFSET($Z$3,ROW()-StartRow-1-$AA502*PanelHeight+$AA502*WellsInPlate+(COLUMN()-9)*8,0,1,1)</f>
        <v xml:space="preserve"> </v>
      </c>
      <c r="N501" s="57" t="str">
        <f ca="1">OFFSET($Z$3,ROW()-StartRow-1-$AA502*PanelHeight+$AA502*WellsInPlate+(COLUMN()-9)*8,0,1,1)</f>
        <v xml:space="preserve"> </v>
      </c>
      <c r="O501" s="57" t="str">
        <f ca="1">OFFSET($Z$3,ROW()-StartRow-1-$AA502*PanelHeight+$AA502*WellsInPlate+(COLUMN()-9)*8,0,1,1)</f>
        <v xml:space="preserve"> </v>
      </c>
      <c r="P501" s="57" t="str">
        <f ca="1">OFFSET($Z$3,ROW()-StartRow-1-$AA502*PanelHeight+$AA502*WellsInPlate+(COLUMN()-9)*8,0,1,1)</f>
        <v xml:space="preserve"> </v>
      </c>
      <c r="Q501" s="57" t="str">
        <f ca="1">OFFSET($Z$3,ROW()-StartRow-1-$AA502*PanelHeight+$AA502*WellsInPlate+(COLUMN()-9)*8,0,1,1)</f>
        <v xml:space="preserve"> </v>
      </c>
      <c r="R501" s="57" t="str">
        <f ca="1">OFFSET($Z$3,ROW()-StartRow-1-$AA502*PanelHeight+$AA502*WellsInPlate+(COLUMN()-9)*8,0,1,1)</f>
        <v xml:space="preserve"> </v>
      </c>
      <c r="S501" s="57" t="str">
        <f ca="1">OFFSET($Z$3,ROW()-StartRow-1-$AA502*PanelHeight+$AA502*WellsInPlate+(COLUMN()-9)*8,0,1,1)</f>
        <v xml:space="preserve"> </v>
      </c>
      <c r="T501" s="57" t="str">
        <f t="shared" ref="T501:T506" ca="1" si="84">IF(T500="","","leave empty")</f>
        <v>leave empty</v>
      </c>
      <c r="Z501" s="108" t="str">
        <f>IF(LEN(INDEX($1:$1048576,ROW(),4))&gt;0,INDEX($1:$1048576,ROW(),4)," ")</f>
        <v xml:space="preserve"> </v>
      </c>
      <c r="AA501" s="108">
        <f t="shared" si="81"/>
        <v>38</v>
      </c>
      <c r="AB501" s="108">
        <f ca="1">COUNTBLANK(OFFSET(INDEX($2:$1048576,2,4),AA501*WellsInPlate,0,WellsInPlate,1))</f>
        <v>86</v>
      </c>
      <c r="AC501" s="108">
        <f t="shared" ca="1" si="82"/>
        <v>0</v>
      </c>
      <c r="AE501" s="108" t="b">
        <f>IF(COUNTBLANK(D501)=0,A501)</f>
        <v>0</v>
      </c>
    </row>
    <row r="502" spans="1:31" ht="12.75" x14ac:dyDescent="0.2">
      <c r="A502" s="94" t="str">
        <f>IF(D502="","",CONCATENATE('Address and samples info'!$B$8," #",'Samples 96'!C502))</f>
        <v/>
      </c>
      <c r="B502" s="95" t="s">
        <v>66</v>
      </c>
      <c r="C502" s="150">
        <v>6</v>
      </c>
      <c r="D502" s="5"/>
      <c r="E502" s="98">
        <v>0.01</v>
      </c>
      <c r="F502" s="53"/>
      <c r="G502" s="59"/>
      <c r="H502" s="104" t="str">
        <f ca="1">IF(AC503=1,"D","")</f>
        <v/>
      </c>
      <c r="I502" s="57" t="str">
        <f ca="1">OFFSET($Z$3,ROW()-StartRow-1-$AA503*PanelHeight+$AA503*WellsInPlate+(COLUMN()-9)*8,0,1,1)</f>
        <v xml:space="preserve"> </v>
      </c>
      <c r="J502" s="57" t="str">
        <f ca="1">OFFSET($Z$3,ROW()-StartRow-1-$AA503*PanelHeight+$AA503*WellsInPlate+(COLUMN()-9)*8,0,1,1)</f>
        <v xml:space="preserve"> </v>
      </c>
      <c r="K502" s="57" t="str">
        <f ca="1">OFFSET($Z$3,ROW()-StartRow-1-$AA503*PanelHeight+$AA503*WellsInPlate+(COLUMN()-9)*8,0,1,1)</f>
        <v xml:space="preserve"> </v>
      </c>
      <c r="L502" s="57" t="str">
        <f ca="1">OFFSET($Z$3,ROW()-StartRow-1-$AA503*PanelHeight+$AA503*WellsInPlate+(COLUMN()-9)*8,0,1,1)</f>
        <v xml:space="preserve"> </v>
      </c>
      <c r="M502" s="57" t="str">
        <f ca="1">OFFSET($Z$3,ROW()-StartRow-1-$AA503*PanelHeight+$AA503*WellsInPlate+(COLUMN()-9)*8,0,1,1)</f>
        <v xml:space="preserve"> </v>
      </c>
      <c r="N502" s="57" t="str">
        <f ca="1">OFFSET($Z$3,ROW()-StartRow-1-$AA503*PanelHeight+$AA503*WellsInPlate+(COLUMN()-9)*8,0,1,1)</f>
        <v xml:space="preserve"> </v>
      </c>
      <c r="O502" s="57" t="str">
        <f ca="1">OFFSET($Z$3,ROW()-StartRow-1-$AA503*PanelHeight+$AA503*WellsInPlate+(COLUMN()-9)*8,0,1,1)</f>
        <v xml:space="preserve"> </v>
      </c>
      <c r="P502" s="57" t="str">
        <f ca="1">OFFSET($Z$3,ROW()-StartRow-1-$AA503*PanelHeight+$AA503*WellsInPlate+(COLUMN()-9)*8,0,1,1)</f>
        <v xml:space="preserve"> </v>
      </c>
      <c r="Q502" s="57" t="str">
        <f ca="1">OFFSET($Z$3,ROW()-StartRow-1-$AA503*PanelHeight+$AA503*WellsInPlate+(COLUMN()-9)*8,0,1,1)</f>
        <v xml:space="preserve"> </v>
      </c>
      <c r="R502" s="57" t="str">
        <f ca="1">OFFSET($Z$3,ROW()-StartRow-1-$AA503*PanelHeight+$AA503*WellsInPlate+(COLUMN()-9)*8,0,1,1)</f>
        <v xml:space="preserve"> </v>
      </c>
      <c r="S502" s="57" t="str">
        <f ca="1">OFFSET($Z$3,ROW()-StartRow-1-$AA503*PanelHeight+$AA503*WellsInPlate+(COLUMN()-9)*8,0,1,1)</f>
        <v xml:space="preserve"> </v>
      </c>
      <c r="T502" s="57" t="str">
        <f t="shared" ca="1" si="84"/>
        <v>leave empty</v>
      </c>
      <c r="Z502" s="108" t="str">
        <f>IF(LEN(INDEX($1:$1048576,ROW(),4))&gt;0,INDEX($1:$1048576,ROW(),4)," ")</f>
        <v xml:space="preserve"> </v>
      </c>
      <c r="AA502" s="108">
        <f t="shared" si="81"/>
        <v>38</v>
      </c>
      <c r="AB502" s="108">
        <f ca="1">COUNTBLANK(OFFSET(INDEX($2:$1048576,2,4),AA502*WellsInPlate,0,WellsInPlate,1))</f>
        <v>86</v>
      </c>
      <c r="AC502" s="108">
        <f t="shared" ca="1" si="82"/>
        <v>0</v>
      </c>
      <c r="AE502" s="108" t="b">
        <f>IF(COUNTBLANK(D502)=0,A502)</f>
        <v>0</v>
      </c>
    </row>
    <row r="503" spans="1:31" ht="12.75" x14ac:dyDescent="0.2">
      <c r="A503" s="94" t="str">
        <f>IF(D503="","",CONCATENATE('Address and samples info'!$B$8," #",'Samples 96'!C503))</f>
        <v/>
      </c>
      <c r="B503" s="95" t="s">
        <v>77</v>
      </c>
      <c r="C503" s="150">
        <v>6</v>
      </c>
      <c r="D503" s="5"/>
      <c r="E503" s="98">
        <v>0.01</v>
      </c>
      <c r="F503" s="53"/>
      <c r="G503" s="59"/>
      <c r="H503" s="104" t="str">
        <f ca="1">IF(AC504=1,"E","")</f>
        <v/>
      </c>
      <c r="I503" s="57" t="str">
        <f ca="1">OFFSET($Z$3,ROW()-StartRow-1-$AA504*PanelHeight+$AA504*WellsInPlate+(COLUMN()-9)*8,0,1,1)</f>
        <v xml:space="preserve"> </v>
      </c>
      <c r="J503" s="57" t="str">
        <f ca="1">OFFSET($Z$3,ROW()-StartRow-1-$AA504*PanelHeight+$AA504*WellsInPlate+(COLUMN()-9)*8,0,1,1)</f>
        <v xml:space="preserve"> </v>
      </c>
      <c r="K503" s="57" t="str">
        <f ca="1">OFFSET($Z$3,ROW()-StartRow-1-$AA504*PanelHeight+$AA504*WellsInPlate+(COLUMN()-9)*8,0,1,1)</f>
        <v xml:space="preserve"> </v>
      </c>
      <c r="L503" s="57" t="str">
        <f ca="1">OFFSET($Z$3,ROW()-StartRow-1-$AA504*PanelHeight+$AA504*WellsInPlate+(COLUMN()-9)*8,0,1,1)</f>
        <v xml:space="preserve"> </v>
      </c>
      <c r="M503" s="57" t="str">
        <f ca="1">OFFSET($Z$3,ROW()-StartRow-1-$AA504*PanelHeight+$AA504*WellsInPlate+(COLUMN()-9)*8,0,1,1)</f>
        <v xml:space="preserve"> </v>
      </c>
      <c r="N503" s="57" t="str">
        <f ca="1">OFFSET($Z$3,ROW()-StartRow-1-$AA504*PanelHeight+$AA504*WellsInPlate+(COLUMN()-9)*8,0,1,1)</f>
        <v xml:space="preserve"> </v>
      </c>
      <c r="O503" s="57" t="str">
        <f ca="1">OFFSET($Z$3,ROW()-StartRow-1-$AA504*PanelHeight+$AA504*WellsInPlate+(COLUMN()-9)*8,0,1,1)</f>
        <v xml:space="preserve"> </v>
      </c>
      <c r="P503" s="57" t="str">
        <f ca="1">OFFSET($Z$3,ROW()-StartRow-1-$AA504*PanelHeight+$AA504*WellsInPlate+(COLUMN()-9)*8,0,1,1)</f>
        <v xml:space="preserve"> </v>
      </c>
      <c r="Q503" s="57" t="str">
        <f ca="1">OFFSET($Z$3,ROW()-StartRow-1-$AA504*PanelHeight+$AA504*WellsInPlate+(COLUMN()-9)*8,0,1,1)</f>
        <v xml:space="preserve"> </v>
      </c>
      <c r="R503" s="57" t="str">
        <f ca="1">OFFSET($Z$3,ROW()-StartRow-1-$AA504*PanelHeight+$AA504*WellsInPlate+(COLUMN()-9)*8,0,1,1)</f>
        <v xml:space="preserve"> </v>
      </c>
      <c r="S503" s="57" t="str">
        <f ca="1">OFFSET($Z$3,ROW()-StartRow-1-$AA504*PanelHeight+$AA504*WellsInPlate+(COLUMN()-9)*8,0,1,1)</f>
        <v xml:space="preserve"> </v>
      </c>
      <c r="T503" s="57" t="str">
        <f t="shared" ca="1" si="84"/>
        <v>leave empty</v>
      </c>
      <c r="Z503" s="108" t="str">
        <f>IF(LEN(INDEX($1:$1048576,ROW(),4))&gt;0,INDEX($1:$1048576,ROW(),4)," ")</f>
        <v xml:space="preserve"> </v>
      </c>
      <c r="AA503" s="108">
        <f t="shared" si="81"/>
        <v>38</v>
      </c>
      <c r="AB503" s="108">
        <f ca="1">COUNTBLANK(OFFSET(INDEX($2:$1048576,2,4),AA503*WellsInPlate,0,WellsInPlate,1))</f>
        <v>86</v>
      </c>
      <c r="AC503" s="108">
        <f t="shared" ca="1" si="82"/>
        <v>0</v>
      </c>
      <c r="AE503" s="108" t="b">
        <f>IF(COUNTBLANK(D503)=0,A503)</f>
        <v>0</v>
      </c>
    </row>
    <row r="504" spans="1:31" ht="12.75" x14ac:dyDescent="0.2">
      <c r="A504" s="94" t="str">
        <f>IF(D504="","",CONCATENATE('Address and samples info'!$B$8," #",'Samples 96'!C504))</f>
        <v/>
      </c>
      <c r="B504" s="95" t="s">
        <v>87</v>
      </c>
      <c r="C504" s="150">
        <v>6</v>
      </c>
      <c r="D504" s="5"/>
      <c r="E504" s="98">
        <v>0.01</v>
      </c>
      <c r="F504" s="53"/>
      <c r="G504" s="59"/>
      <c r="H504" s="104" t="str">
        <f ca="1">IF(AC505=1,"F","")</f>
        <v/>
      </c>
      <c r="I504" s="57" t="str">
        <f ca="1">OFFSET($Z$3,ROW()-StartRow-1-$AA505*PanelHeight+$AA505*WellsInPlate+(COLUMN()-9)*8,0,1,1)</f>
        <v xml:space="preserve"> </v>
      </c>
      <c r="J504" s="57" t="str">
        <f ca="1">OFFSET($Z$3,ROW()-StartRow-1-$AA505*PanelHeight+$AA505*WellsInPlate+(COLUMN()-9)*8,0,1,1)</f>
        <v xml:space="preserve"> </v>
      </c>
      <c r="K504" s="57" t="str">
        <f ca="1">OFFSET($Z$3,ROW()-StartRow-1-$AA505*PanelHeight+$AA505*WellsInPlate+(COLUMN()-9)*8,0,1,1)</f>
        <v xml:space="preserve"> </v>
      </c>
      <c r="L504" s="57" t="str">
        <f ca="1">OFFSET($Z$3,ROW()-StartRow-1-$AA505*PanelHeight+$AA505*WellsInPlate+(COLUMN()-9)*8,0,1,1)</f>
        <v xml:space="preserve"> </v>
      </c>
      <c r="M504" s="57" t="str">
        <f ca="1">OFFSET($Z$3,ROW()-StartRow-1-$AA505*PanelHeight+$AA505*WellsInPlate+(COLUMN()-9)*8,0,1,1)</f>
        <v xml:space="preserve"> </v>
      </c>
      <c r="N504" s="57" t="str">
        <f ca="1">OFFSET($Z$3,ROW()-StartRow-1-$AA505*PanelHeight+$AA505*WellsInPlate+(COLUMN()-9)*8,0,1,1)</f>
        <v xml:space="preserve"> </v>
      </c>
      <c r="O504" s="57" t="str">
        <f ca="1">OFFSET($Z$3,ROW()-StartRow-1-$AA505*PanelHeight+$AA505*WellsInPlate+(COLUMN()-9)*8,0,1,1)</f>
        <v xml:space="preserve"> </v>
      </c>
      <c r="P504" s="57" t="str">
        <f ca="1">OFFSET($Z$3,ROW()-StartRow-1-$AA505*PanelHeight+$AA505*WellsInPlate+(COLUMN()-9)*8,0,1,1)</f>
        <v xml:space="preserve"> </v>
      </c>
      <c r="Q504" s="57" t="str">
        <f ca="1">OFFSET($Z$3,ROW()-StartRow-1-$AA505*PanelHeight+$AA505*WellsInPlate+(COLUMN()-9)*8,0,1,1)</f>
        <v xml:space="preserve"> </v>
      </c>
      <c r="R504" s="57" t="str">
        <f ca="1">OFFSET($Z$3,ROW()-StartRow-1-$AA505*PanelHeight+$AA505*WellsInPlate+(COLUMN()-9)*8,0,1,1)</f>
        <v xml:space="preserve"> </v>
      </c>
      <c r="S504" s="57" t="str">
        <f ca="1">OFFSET($Z$3,ROW()-StartRow-1-$AA505*PanelHeight+$AA505*WellsInPlate+(COLUMN()-9)*8,0,1,1)</f>
        <v xml:space="preserve"> </v>
      </c>
      <c r="T504" s="57" t="str">
        <f t="shared" ca="1" si="84"/>
        <v>leave empty</v>
      </c>
      <c r="Z504" s="108" t="str">
        <f>IF(LEN(INDEX($1:$1048576,ROW(),4))&gt;0,INDEX($1:$1048576,ROW(),4)," ")</f>
        <v xml:space="preserve"> </v>
      </c>
      <c r="AA504" s="108">
        <f t="shared" si="81"/>
        <v>38</v>
      </c>
      <c r="AB504" s="108">
        <f ca="1">COUNTBLANK(OFFSET(INDEX($2:$1048576,2,4),AA504*WellsInPlate,0,WellsInPlate,1))</f>
        <v>86</v>
      </c>
      <c r="AC504" s="108">
        <f t="shared" ca="1" si="82"/>
        <v>0</v>
      </c>
      <c r="AE504" s="108" t="b">
        <f>IF(COUNTBLANK(D504)=0,A504)</f>
        <v>0</v>
      </c>
    </row>
    <row r="505" spans="1:31" ht="12.75" x14ac:dyDescent="0.2">
      <c r="A505" s="94" t="str">
        <f>IF(D505="","",CONCATENATE('Address and samples info'!$B$8," #",'Samples 96'!C505))</f>
        <v/>
      </c>
      <c r="B505" s="95" t="s">
        <v>12</v>
      </c>
      <c r="C505" s="150">
        <v>6</v>
      </c>
      <c r="D505" s="5"/>
      <c r="E505" s="98">
        <v>0.01</v>
      </c>
      <c r="F505" s="53"/>
      <c r="G505" s="59"/>
      <c r="H505" s="104" t="str">
        <f ca="1">IF(AC506=1,"G","")</f>
        <v/>
      </c>
      <c r="I505" s="57" t="str">
        <f ca="1">OFFSET($Z$3,ROW()-StartRow-1-$AA506*PanelHeight+$AA506*WellsInPlate+(COLUMN()-9)*8,0,1,1)</f>
        <v xml:space="preserve"> </v>
      </c>
      <c r="J505" s="57" t="str">
        <f ca="1">OFFSET($Z$3,ROW()-StartRow-1-$AA506*PanelHeight+$AA506*WellsInPlate+(COLUMN()-9)*8,0,1,1)</f>
        <v xml:space="preserve"> </v>
      </c>
      <c r="K505" s="57" t="str">
        <f ca="1">OFFSET($Z$3,ROW()-StartRow-1-$AA506*PanelHeight+$AA506*WellsInPlate+(COLUMN()-9)*8,0,1,1)</f>
        <v xml:space="preserve"> </v>
      </c>
      <c r="L505" s="57" t="str">
        <f ca="1">OFFSET($Z$3,ROW()-StartRow-1-$AA506*PanelHeight+$AA506*WellsInPlate+(COLUMN()-9)*8,0,1,1)</f>
        <v xml:space="preserve"> </v>
      </c>
      <c r="M505" s="57" t="str">
        <f ca="1">OFFSET($Z$3,ROW()-StartRow-1-$AA506*PanelHeight+$AA506*WellsInPlate+(COLUMN()-9)*8,0,1,1)</f>
        <v xml:space="preserve"> </v>
      </c>
      <c r="N505" s="57" t="str">
        <f ca="1">OFFSET($Z$3,ROW()-StartRow-1-$AA506*PanelHeight+$AA506*WellsInPlate+(COLUMN()-9)*8,0,1,1)</f>
        <v xml:space="preserve"> </v>
      </c>
      <c r="O505" s="57" t="str">
        <f ca="1">OFFSET($Z$3,ROW()-StartRow-1-$AA506*PanelHeight+$AA506*WellsInPlate+(COLUMN()-9)*8,0,1,1)</f>
        <v xml:space="preserve"> </v>
      </c>
      <c r="P505" s="57" t="str">
        <f ca="1">OFFSET($Z$3,ROW()-StartRow-1-$AA506*PanelHeight+$AA506*WellsInPlate+(COLUMN()-9)*8,0,1,1)</f>
        <v xml:space="preserve"> </v>
      </c>
      <c r="Q505" s="57" t="str">
        <f ca="1">OFFSET($Z$3,ROW()-StartRow-1-$AA506*PanelHeight+$AA506*WellsInPlate+(COLUMN()-9)*8,0,1,1)</f>
        <v xml:space="preserve"> </v>
      </c>
      <c r="R505" s="57" t="str">
        <f ca="1">OFFSET($Z$3,ROW()-StartRow-1-$AA506*PanelHeight+$AA506*WellsInPlate+(COLUMN()-9)*8,0,1,1)</f>
        <v xml:space="preserve"> </v>
      </c>
      <c r="S505" s="57" t="str">
        <f ca="1">IF(S504="","","leave empty")</f>
        <v>leave empty</v>
      </c>
      <c r="T505" s="57" t="str">
        <f t="shared" ca="1" si="84"/>
        <v>leave empty</v>
      </c>
      <c r="Z505" s="108" t="str">
        <f>IF(LEN(INDEX($1:$1048576,ROW(),4))&gt;0,INDEX($1:$1048576,ROW(),4)," ")</f>
        <v xml:space="preserve"> </v>
      </c>
      <c r="AA505" s="108">
        <f t="shared" si="81"/>
        <v>38</v>
      </c>
      <c r="AB505" s="108">
        <f ca="1">COUNTBLANK(OFFSET(INDEX($2:$1048576,2,4),AA505*WellsInPlate,0,WellsInPlate,1))</f>
        <v>86</v>
      </c>
      <c r="AC505" s="108">
        <f t="shared" ca="1" si="82"/>
        <v>0</v>
      </c>
      <c r="AE505" s="108" t="b">
        <f>IF(COUNTBLANK(D505)=0,A505)</f>
        <v>0</v>
      </c>
    </row>
    <row r="506" spans="1:31" ht="12.75" x14ac:dyDescent="0.2">
      <c r="A506" s="94" t="str">
        <f>IF(D506="","",CONCATENATE('Address and samples info'!$B$8," #",'Samples 96'!C506))</f>
        <v/>
      </c>
      <c r="B506" s="95" t="s">
        <v>23</v>
      </c>
      <c r="C506" s="150">
        <v>6</v>
      </c>
      <c r="D506" s="5"/>
      <c r="E506" s="98">
        <v>0.01</v>
      </c>
      <c r="F506" s="53"/>
      <c r="G506" s="59"/>
      <c r="H506" s="104" t="str">
        <f ca="1">IF(AC507=1,"H","")</f>
        <v/>
      </c>
      <c r="I506" s="57" t="str">
        <f ca="1">OFFSET($Z$3,ROW()-StartRow-1-$AA507*PanelHeight+$AA507*WellsInPlate+(COLUMN()-9)*8,0,1,1)</f>
        <v xml:space="preserve"> </v>
      </c>
      <c r="J506" s="57" t="str">
        <f ca="1">OFFSET($Z$3,ROW()-StartRow-1-$AA507*PanelHeight+$AA507*WellsInPlate+(COLUMN()-9)*8,0,1,1)</f>
        <v xml:space="preserve"> </v>
      </c>
      <c r="K506" s="57" t="str">
        <f ca="1">OFFSET($Z$3,ROW()-StartRow-1-$AA507*PanelHeight+$AA507*WellsInPlate+(COLUMN()-9)*8,0,1,1)</f>
        <v xml:space="preserve"> </v>
      </c>
      <c r="L506" s="57" t="str">
        <f ca="1">OFFSET($Z$3,ROW()-StartRow-1-$AA507*PanelHeight+$AA507*WellsInPlate+(COLUMN()-9)*8,0,1,1)</f>
        <v xml:space="preserve"> </v>
      </c>
      <c r="M506" s="57" t="str">
        <f ca="1">OFFSET($Z$3,ROW()-StartRow-1-$AA507*PanelHeight+$AA507*WellsInPlate+(COLUMN()-9)*8,0,1,1)</f>
        <v xml:space="preserve"> </v>
      </c>
      <c r="N506" s="57" t="str">
        <f ca="1">OFFSET($Z$3,ROW()-StartRow-1-$AA507*PanelHeight+$AA507*WellsInPlate+(COLUMN()-9)*8,0,1,1)</f>
        <v xml:space="preserve"> </v>
      </c>
      <c r="O506" s="57" t="str">
        <f ca="1">OFFSET($Z$3,ROW()-StartRow-1-$AA507*PanelHeight+$AA507*WellsInPlate+(COLUMN()-9)*8,0,1,1)</f>
        <v xml:space="preserve"> </v>
      </c>
      <c r="P506" s="57" t="str">
        <f ca="1">OFFSET($Z$3,ROW()-StartRow-1-$AA507*PanelHeight+$AA507*WellsInPlate+(COLUMN()-9)*8,0,1,1)</f>
        <v xml:space="preserve"> </v>
      </c>
      <c r="Q506" s="57" t="str">
        <f ca="1">OFFSET($Z$3,ROW()-StartRow-1-$AA507*PanelHeight+$AA507*WellsInPlate+(COLUMN()-9)*8,0,1,1)</f>
        <v xml:space="preserve"> </v>
      </c>
      <c r="R506" s="57" t="str">
        <f ca="1">OFFSET($Z$3,ROW()-StartRow-1-$AA507*PanelHeight+$AA507*WellsInPlate+(COLUMN()-9)*8,0,1,1)</f>
        <v xml:space="preserve"> </v>
      </c>
      <c r="S506" s="57" t="str">
        <f ca="1">IF(S505="","","leave empty")</f>
        <v>leave empty</v>
      </c>
      <c r="T506" s="57" t="str">
        <f t="shared" ca="1" si="84"/>
        <v>leave empty</v>
      </c>
      <c r="Z506" s="108" t="str">
        <f>IF(LEN(INDEX($1:$1048576,ROW(),4))&gt;0,INDEX($1:$1048576,ROW(),4)," ")</f>
        <v xml:space="preserve"> </v>
      </c>
      <c r="AA506" s="108">
        <f t="shared" si="81"/>
        <v>38</v>
      </c>
      <c r="AB506" s="108">
        <f ca="1">COUNTBLANK(OFFSET(INDEX($2:$1048576,2,4),AA506*WellsInPlate,0,WellsInPlate,1))</f>
        <v>86</v>
      </c>
      <c r="AC506" s="108">
        <f t="shared" ca="1" si="82"/>
        <v>0</v>
      </c>
      <c r="AE506" s="108" t="b">
        <f>IF(COUNTBLANK(D506)=0,A506)</f>
        <v>0</v>
      </c>
    </row>
    <row r="507" spans="1:31" ht="12.75" x14ac:dyDescent="0.2">
      <c r="A507" s="94" t="str">
        <f>IF(D507="","",CONCATENATE('Address and samples info'!$B$8," #",'Samples 96'!C507))</f>
        <v/>
      </c>
      <c r="B507" s="95" t="s">
        <v>34</v>
      </c>
      <c r="C507" s="150">
        <v>6</v>
      </c>
      <c r="D507" s="5"/>
      <c r="E507" s="98">
        <v>0.01</v>
      </c>
      <c r="F507" s="53"/>
      <c r="G507" s="59"/>
      <c r="Z507" s="108" t="str">
        <f>IF(LEN(INDEX($1:$1048576,ROW(),4))&gt;0,INDEX($1:$1048576,ROW(),4)," ")</f>
        <v xml:space="preserve"> </v>
      </c>
      <c r="AA507" s="108">
        <f t="shared" si="81"/>
        <v>38</v>
      </c>
      <c r="AB507" s="108">
        <f ca="1">COUNTBLANK(OFFSET(INDEX($2:$1048576,2,4),AA507*WellsInPlate,0,WellsInPlate,1))</f>
        <v>86</v>
      </c>
      <c r="AC507" s="108">
        <f t="shared" ca="1" si="82"/>
        <v>0</v>
      </c>
      <c r="AE507" s="108" t="b">
        <f>IF(COUNTBLANK(D507)=0,A507)</f>
        <v>0</v>
      </c>
    </row>
    <row r="508" spans="1:31" ht="12.75" x14ac:dyDescent="0.2">
      <c r="A508" s="94" t="str">
        <f>IF(D508="","",CONCATENATE('Address and samples info'!$B$8," #",'Samples 96'!C508))</f>
        <v/>
      </c>
      <c r="B508" s="95" t="s">
        <v>45</v>
      </c>
      <c r="C508" s="150">
        <v>6</v>
      </c>
      <c r="D508" s="5"/>
      <c r="E508" s="98">
        <v>0.01</v>
      </c>
      <c r="F508" s="53"/>
      <c r="G508" s="59"/>
      <c r="Z508" s="108" t="str">
        <f>IF(LEN(INDEX($1:$1048576,ROW(),4))&gt;0,INDEX($1:$1048576,ROW(),4)," ")</f>
        <v xml:space="preserve"> </v>
      </c>
      <c r="AA508" s="108">
        <f t="shared" si="81"/>
        <v>38</v>
      </c>
      <c r="AB508" s="108">
        <f ca="1">COUNTBLANK(OFFSET(INDEX($2:$1048576,2,4),AA508*WellsInPlate,0,WellsInPlate,1))</f>
        <v>86</v>
      </c>
      <c r="AC508" s="108">
        <f t="shared" ca="1" si="82"/>
        <v>0</v>
      </c>
      <c r="AE508" s="108" t="b">
        <f>IF(COUNTBLANK(D508)=0,A508)</f>
        <v>0</v>
      </c>
    </row>
    <row r="509" spans="1:31" ht="12.75" x14ac:dyDescent="0.2">
      <c r="A509" s="94" t="str">
        <f>IF(D509="","",CONCATENATE('Address and samples info'!$B$8," #",'Samples 96'!C509))</f>
        <v/>
      </c>
      <c r="B509" s="95" t="s">
        <v>56</v>
      </c>
      <c r="C509" s="150">
        <v>6</v>
      </c>
      <c r="D509" s="5"/>
      <c r="E509" s="98">
        <v>0.01</v>
      </c>
      <c r="F509" s="53"/>
      <c r="G509" s="59"/>
      <c r="Z509" s="108" t="str">
        <f>IF(LEN(INDEX($1:$1048576,ROW(),4))&gt;0,INDEX($1:$1048576,ROW(),4)," ")</f>
        <v xml:space="preserve"> </v>
      </c>
      <c r="AA509" s="108">
        <f t="shared" si="81"/>
        <v>38</v>
      </c>
      <c r="AB509" s="108">
        <f ca="1">COUNTBLANK(OFFSET(INDEX($2:$1048576,2,4),AA509*WellsInPlate,0,WellsInPlate,1))</f>
        <v>86</v>
      </c>
      <c r="AC509" s="108">
        <f t="shared" ca="1" si="82"/>
        <v>0</v>
      </c>
      <c r="AE509" s="108" t="b">
        <f>IF(COUNTBLANK(D509)=0,A509)</f>
        <v>0</v>
      </c>
    </row>
    <row r="510" spans="1:31" ht="12.75" x14ac:dyDescent="0.2">
      <c r="A510" s="94" t="str">
        <f>IF(D510="","",CONCATENATE('Address and samples info'!$B$8," #",'Samples 96'!C510))</f>
        <v/>
      </c>
      <c r="B510" s="95" t="s">
        <v>67</v>
      </c>
      <c r="C510" s="150">
        <v>6</v>
      </c>
      <c r="D510" s="5"/>
      <c r="E510" s="98">
        <v>0.01</v>
      </c>
      <c r="F510" s="53"/>
      <c r="G510" s="59"/>
      <c r="I510" s="55" t="str">
        <f ca="1">IF(AC512=1,"Plate "&amp;TEXT(AA512+1,"0"),"")</f>
        <v/>
      </c>
      <c r="Z510" s="108" t="str">
        <f>IF(LEN(INDEX($1:$1048576,ROW(),4))&gt;0,INDEX($1:$1048576,ROW(),4)," ")</f>
        <v xml:space="preserve"> </v>
      </c>
      <c r="AA510" s="108">
        <f t="shared" si="81"/>
        <v>38</v>
      </c>
      <c r="AB510" s="108">
        <f ca="1">COUNTBLANK(OFFSET(INDEX($2:$1048576,2,4),AA510*WellsInPlate,0,WellsInPlate,1))</f>
        <v>86</v>
      </c>
      <c r="AC510" s="108">
        <f t="shared" ca="1" si="82"/>
        <v>0</v>
      </c>
      <c r="AE510" s="108" t="b">
        <f>IF(COUNTBLANK(D510)=0,A510)</f>
        <v>0</v>
      </c>
    </row>
    <row r="511" spans="1:31" ht="12.75" x14ac:dyDescent="0.2">
      <c r="A511" s="94" t="str">
        <f>IF(D511="","",CONCATENATE('Address and samples info'!$B$8," #",'Samples 96'!C511))</f>
        <v/>
      </c>
      <c r="B511" s="95" t="s">
        <v>78</v>
      </c>
      <c r="C511" s="150">
        <v>6</v>
      </c>
      <c r="D511" s="5"/>
      <c r="E511" s="98">
        <v>0.01</v>
      </c>
      <c r="F511" s="53"/>
      <c r="G511" s="59"/>
      <c r="H511" s="106"/>
      <c r="I511" s="56" t="str">
        <f ca="1">IF($AC512=1,"1","")</f>
        <v/>
      </c>
      <c r="J511" s="56" t="str">
        <f ca="1">IF($AC512=1,"2","")</f>
        <v/>
      </c>
      <c r="K511" s="56" t="str">
        <f ca="1">IF($AC512=1,"3","")</f>
        <v/>
      </c>
      <c r="L511" s="56" t="str">
        <f ca="1">IF($AC512=1,"4","")</f>
        <v/>
      </c>
      <c r="M511" s="56" t="str">
        <f ca="1">IF($AC512=1,"5","")</f>
        <v/>
      </c>
      <c r="N511" s="56" t="str">
        <f ca="1">IF($AC512=1,"6","")</f>
        <v/>
      </c>
      <c r="O511" s="56" t="str">
        <f ca="1">IF($AC512=1,"7","")</f>
        <v/>
      </c>
      <c r="P511" s="56" t="str">
        <f ca="1">IF($AC512=1,"8","")</f>
        <v/>
      </c>
      <c r="Q511" s="56" t="str">
        <f ca="1">IF($AC512=1,"9","")</f>
        <v/>
      </c>
      <c r="R511" s="56" t="str">
        <f ca="1">IF($AC512=1,"10","")</f>
        <v/>
      </c>
      <c r="S511" s="56" t="str">
        <f ca="1">IF($AC512=1,"11","")</f>
        <v/>
      </c>
      <c r="T511" s="56" t="str">
        <f ca="1">IF($AC512=1,"12","")</f>
        <v/>
      </c>
      <c r="Z511" s="108" t="str">
        <f>IF(LEN(INDEX($1:$1048576,ROW(),4))&gt;0,INDEX($1:$1048576,ROW(),4)," ")</f>
        <v xml:space="preserve"> </v>
      </c>
      <c r="AA511" s="108">
        <f t="shared" si="81"/>
        <v>39</v>
      </c>
      <c r="AB511" s="108">
        <f ca="1">COUNTBLANK(OFFSET(INDEX($2:$1048576,2,4),AA511*WellsInPlate,0,WellsInPlate,1))</f>
        <v>86</v>
      </c>
      <c r="AC511" s="108">
        <f t="shared" ca="1" si="82"/>
        <v>0</v>
      </c>
      <c r="AE511" s="108" t="b">
        <f>IF(COUNTBLANK(D511)=0,A511)</f>
        <v>0</v>
      </c>
    </row>
    <row r="512" spans="1:31" ht="12.75" x14ac:dyDescent="0.2">
      <c r="A512" s="94" t="str">
        <f>IF(D512="","",CONCATENATE('Address and samples info'!$B$8," #",'Samples 96'!C512))</f>
        <v/>
      </c>
      <c r="B512" s="95" t="s">
        <v>88</v>
      </c>
      <c r="C512" s="150">
        <v>6</v>
      </c>
      <c r="D512" s="5"/>
      <c r="E512" s="98">
        <v>0.01</v>
      </c>
      <c r="F512" s="53"/>
      <c r="G512" s="59"/>
      <c r="H512" s="104" t="str">
        <f ca="1">IF(AC513=1,"A","")</f>
        <v/>
      </c>
      <c r="I512" s="57" t="str">
        <f ca="1">OFFSET($Z$3,ROW()-StartRow-1-$AA513*PanelHeight+$AA513*WellsInPlate+(COLUMN()-9)*8,0,1,1)</f>
        <v xml:space="preserve"> </v>
      </c>
      <c r="J512" s="57" t="str">
        <f ca="1">OFFSET($Z$3,ROW()-StartRow-1-$AA513*PanelHeight+$AA513*WellsInPlate+(COLUMN()-9)*8,0,1,1)</f>
        <v xml:space="preserve"> </v>
      </c>
      <c r="K512" s="57" t="str">
        <f ca="1">OFFSET($Z$3,ROW()-StartRow-1-$AA513*PanelHeight+$AA513*WellsInPlate+(COLUMN()-9)*8,0,1,1)</f>
        <v xml:space="preserve"> </v>
      </c>
      <c r="L512" s="57" t="str">
        <f ca="1">OFFSET($Z$3,ROW()-StartRow-1-$AA513*PanelHeight+$AA513*WellsInPlate+(COLUMN()-9)*8,0,1,1)</f>
        <v xml:space="preserve"> </v>
      </c>
      <c r="M512" s="57" t="str">
        <f ca="1">OFFSET($Z$3,ROW()-StartRow-1-$AA513*PanelHeight+$AA513*WellsInPlate+(COLUMN()-9)*8,0,1,1)</f>
        <v xml:space="preserve"> </v>
      </c>
      <c r="N512" s="57" t="str">
        <f ca="1">OFFSET($Z$3,ROW()-StartRow-1-$AA513*PanelHeight+$AA513*WellsInPlate+(COLUMN()-9)*8,0,1,1)</f>
        <v xml:space="preserve"> </v>
      </c>
      <c r="O512" s="57" t="str">
        <f ca="1">OFFSET($Z$3,ROW()-StartRow-1-$AA513*PanelHeight+$AA513*WellsInPlate+(COLUMN()-9)*8,0,1,1)</f>
        <v xml:space="preserve"> </v>
      </c>
      <c r="P512" s="57" t="str">
        <f ca="1">OFFSET($Z$3,ROW()-StartRow-1-$AA513*PanelHeight+$AA513*WellsInPlate+(COLUMN()-9)*8,0,1,1)</f>
        <v xml:space="preserve"> </v>
      </c>
      <c r="Q512" s="57" t="str">
        <f ca="1">OFFSET($Z$3,ROW()-StartRow-1-$AA513*PanelHeight+$AA513*WellsInPlate+(COLUMN()-9)*8,0,1,1)</f>
        <v xml:space="preserve"> </v>
      </c>
      <c r="R512" s="57" t="str">
        <f ca="1">OFFSET($Z$3,ROW()-StartRow-1-$AA513*PanelHeight+$AA513*WellsInPlate+(COLUMN()-9)*8,0,1,1)</f>
        <v xml:space="preserve"> </v>
      </c>
      <c r="S512" s="57" t="str">
        <f ca="1">OFFSET($Z$3,ROW()-StartRow-1-$AA513*PanelHeight+$AA513*WellsInPlate+(COLUMN()-9)*8,0,1,1)</f>
        <v xml:space="preserve"> </v>
      </c>
      <c r="T512" s="58" t="str">
        <f ca="1">IF(COUNTIF(I512:S519," ")&lt;88,"leave empty","")</f>
        <v>leave empty</v>
      </c>
      <c r="Z512" s="108" t="str">
        <f>IF(LEN(INDEX($1:$1048576,ROW(),4))&gt;0,INDEX($1:$1048576,ROW(),4)," ")</f>
        <v xml:space="preserve"> </v>
      </c>
      <c r="AA512" s="108">
        <f t="shared" si="81"/>
        <v>39</v>
      </c>
      <c r="AB512" s="108">
        <f ca="1">COUNTBLANK(OFFSET(INDEX($2:$1048576,2,4),AA512*WellsInPlate,0,WellsInPlate,1))</f>
        <v>86</v>
      </c>
      <c r="AC512" s="108">
        <f t="shared" ca="1" si="82"/>
        <v>0</v>
      </c>
      <c r="AE512" s="108" t="b">
        <f>IF(COUNTBLANK(D512)=0,A512)</f>
        <v>0</v>
      </c>
    </row>
    <row r="513" spans="1:31" ht="12.75" x14ac:dyDescent="0.2">
      <c r="A513" s="94" t="str">
        <f>IF(D513="","",CONCATENATE('Address and samples info'!$B$8," #",'Samples 96'!C513))</f>
        <v/>
      </c>
      <c r="B513" s="95" t="s">
        <v>13</v>
      </c>
      <c r="C513" s="150">
        <v>6</v>
      </c>
      <c r="D513" s="5"/>
      <c r="E513" s="98">
        <v>0.01</v>
      </c>
      <c r="F513" s="53"/>
      <c r="G513" s="59"/>
      <c r="H513" s="104" t="str">
        <f ca="1">IF(AC514=1,"B","")</f>
        <v/>
      </c>
      <c r="I513" s="57" t="str">
        <f ca="1">OFFSET($Z$3,ROW()-StartRow-1-$AA514*PanelHeight+$AA514*WellsInPlate+(COLUMN()-9)*8,0,1,1)</f>
        <v xml:space="preserve"> </v>
      </c>
      <c r="J513" s="57" t="str">
        <f ca="1">OFFSET($Z$3,ROW()-StartRow-1-$AA514*PanelHeight+$AA514*WellsInPlate+(COLUMN()-9)*8,0,1,1)</f>
        <v xml:space="preserve"> </v>
      </c>
      <c r="K513" s="57" t="str">
        <f ca="1">OFFSET($Z$3,ROW()-StartRow-1-$AA514*PanelHeight+$AA514*WellsInPlate+(COLUMN()-9)*8,0,1,1)</f>
        <v xml:space="preserve"> </v>
      </c>
      <c r="L513" s="57" t="str">
        <f ca="1">OFFSET($Z$3,ROW()-StartRow-1-$AA514*PanelHeight+$AA514*WellsInPlate+(COLUMN()-9)*8,0,1,1)</f>
        <v xml:space="preserve"> </v>
      </c>
      <c r="M513" s="57" t="str">
        <f ca="1">OFFSET($Z$3,ROW()-StartRow-1-$AA514*PanelHeight+$AA514*WellsInPlate+(COLUMN()-9)*8,0,1,1)</f>
        <v xml:space="preserve"> </v>
      </c>
      <c r="N513" s="57" t="str">
        <f ca="1">OFFSET($Z$3,ROW()-StartRow-1-$AA514*PanelHeight+$AA514*WellsInPlate+(COLUMN()-9)*8,0,1,1)</f>
        <v xml:space="preserve"> </v>
      </c>
      <c r="O513" s="57" t="str">
        <f ca="1">OFFSET($Z$3,ROW()-StartRow-1-$AA514*PanelHeight+$AA514*WellsInPlate+(COLUMN()-9)*8,0,1,1)</f>
        <v xml:space="preserve"> </v>
      </c>
      <c r="P513" s="57" t="str">
        <f ca="1">OFFSET($Z$3,ROW()-StartRow-1-$AA514*PanelHeight+$AA514*WellsInPlate+(COLUMN()-9)*8,0,1,1)</f>
        <v xml:space="preserve"> </v>
      </c>
      <c r="Q513" s="57" t="str">
        <f ca="1">OFFSET($Z$3,ROW()-StartRow-1-$AA514*PanelHeight+$AA514*WellsInPlate+(COLUMN()-9)*8,0,1,1)</f>
        <v xml:space="preserve"> </v>
      </c>
      <c r="R513" s="57" t="str">
        <f ca="1">OFFSET($Z$3,ROW()-StartRow-1-$AA514*PanelHeight+$AA514*WellsInPlate+(COLUMN()-9)*8,0,1,1)</f>
        <v xml:space="preserve"> </v>
      </c>
      <c r="S513" s="57" t="str">
        <f ca="1">OFFSET($Z$3,ROW()-StartRow-1-$AA514*PanelHeight+$AA514*WellsInPlate+(COLUMN()-9)*8,0,1,1)</f>
        <v xml:space="preserve"> </v>
      </c>
      <c r="T513" s="57" t="str">
        <f ca="1">IF(T512="","","leave empty")</f>
        <v>leave empty</v>
      </c>
      <c r="Z513" s="108" t="str">
        <f>IF(LEN(INDEX($1:$1048576,ROW(),4))&gt;0,INDEX($1:$1048576,ROW(),4)," ")</f>
        <v xml:space="preserve"> </v>
      </c>
      <c r="AA513" s="108">
        <f t="shared" si="81"/>
        <v>39</v>
      </c>
      <c r="AB513" s="108">
        <f ca="1">COUNTBLANK(OFFSET(INDEX($2:$1048576,2,4),AA513*WellsInPlate,0,WellsInPlate,1))</f>
        <v>86</v>
      </c>
      <c r="AC513" s="108">
        <f t="shared" ca="1" si="82"/>
        <v>0</v>
      </c>
      <c r="AE513" s="108" t="b">
        <f>IF(COUNTBLANK(D513)=0,A513)</f>
        <v>0</v>
      </c>
    </row>
    <row r="514" spans="1:31" ht="12.75" x14ac:dyDescent="0.2">
      <c r="A514" s="94" t="str">
        <f>IF(D514="","",CONCATENATE('Address and samples info'!$B$8," #",'Samples 96'!C514))</f>
        <v/>
      </c>
      <c r="B514" s="95" t="s">
        <v>24</v>
      </c>
      <c r="C514" s="150">
        <v>6</v>
      </c>
      <c r="D514" s="5"/>
      <c r="E514" s="98">
        <v>0.01</v>
      </c>
      <c r="F514" s="53"/>
      <c r="G514" s="59"/>
      <c r="H514" s="104" t="str">
        <f ca="1">IF(AC515=1,"C","")</f>
        <v/>
      </c>
      <c r="I514" s="57" t="str">
        <f ca="1">OFFSET($Z$3,ROW()-StartRow-1-$AA515*PanelHeight+$AA515*WellsInPlate+(COLUMN()-9)*8,0,1,1)</f>
        <v xml:space="preserve"> </v>
      </c>
      <c r="J514" s="57" t="str">
        <f ca="1">OFFSET($Z$3,ROW()-StartRow-1-$AA515*PanelHeight+$AA515*WellsInPlate+(COLUMN()-9)*8,0,1,1)</f>
        <v xml:space="preserve"> </v>
      </c>
      <c r="K514" s="57" t="str">
        <f ca="1">OFFSET($Z$3,ROW()-StartRow-1-$AA515*PanelHeight+$AA515*WellsInPlate+(COLUMN()-9)*8,0,1,1)</f>
        <v xml:space="preserve"> </v>
      </c>
      <c r="L514" s="57" t="str">
        <f ca="1">OFFSET($Z$3,ROW()-StartRow-1-$AA515*PanelHeight+$AA515*WellsInPlate+(COLUMN()-9)*8,0,1,1)</f>
        <v xml:space="preserve"> </v>
      </c>
      <c r="M514" s="57" t="str">
        <f ca="1">OFFSET($Z$3,ROW()-StartRow-1-$AA515*PanelHeight+$AA515*WellsInPlate+(COLUMN()-9)*8,0,1,1)</f>
        <v xml:space="preserve"> </v>
      </c>
      <c r="N514" s="57" t="str">
        <f ca="1">OFFSET($Z$3,ROW()-StartRow-1-$AA515*PanelHeight+$AA515*WellsInPlate+(COLUMN()-9)*8,0,1,1)</f>
        <v xml:space="preserve"> </v>
      </c>
      <c r="O514" s="57" t="str">
        <f ca="1">OFFSET($Z$3,ROW()-StartRow-1-$AA515*PanelHeight+$AA515*WellsInPlate+(COLUMN()-9)*8,0,1,1)</f>
        <v xml:space="preserve"> </v>
      </c>
      <c r="P514" s="57" t="str">
        <f ca="1">OFFSET($Z$3,ROW()-StartRow-1-$AA515*PanelHeight+$AA515*WellsInPlate+(COLUMN()-9)*8,0,1,1)</f>
        <v xml:space="preserve"> </v>
      </c>
      <c r="Q514" s="57" t="str">
        <f ca="1">OFFSET($Z$3,ROW()-StartRow-1-$AA515*PanelHeight+$AA515*WellsInPlate+(COLUMN()-9)*8,0,1,1)</f>
        <v xml:space="preserve"> </v>
      </c>
      <c r="R514" s="57" t="str">
        <f ca="1">OFFSET($Z$3,ROW()-StartRow-1-$AA515*PanelHeight+$AA515*WellsInPlate+(COLUMN()-9)*8,0,1,1)</f>
        <v xml:space="preserve"> </v>
      </c>
      <c r="S514" s="57" t="str">
        <f ca="1">OFFSET($Z$3,ROW()-StartRow-1-$AA515*PanelHeight+$AA515*WellsInPlate+(COLUMN()-9)*8,0,1,1)</f>
        <v xml:space="preserve"> </v>
      </c>
      <c r="T514" s="57" t="str">
        <f t="shared" ref="T514:T519" ca="1" si="85">IF(T513="","","leave empty")</f>
        <v>leave empty</v>
      </c>
      <c r="Z514" s="108" t="str">
        <f>IF(LEN(INDEX($1:$1048576,ROW(),4))&gt;0,INDEX($1:$1048576,ROW(),4)," ")</f>
        <v xml:space="preserve"> </v>
      </c>
      <c r="AA514" s="108">
        <f t="shared" si="81"/>
        <v>39</v>
      </c>
      <c r="AB514" s="108">
        <f ca="1">COUNTBLANK(OFFSET(INDEX($2:$1048576,2,4),AA514*WellsInPlate,0,WellsInPlate,1))</f>
        <v>86</v>
      </c>
      <c r="AC514" s="108">
        <f t="shared" ca="1" si="82"/>
        <v>0</v>
      </c>
      <c r="AE514" s="108" t="b">
        <f>IF(COUNTBLANK(D514)=0,A514)</f>
        <v>0</v>
      </c>
    </row>
    <row r="515" spans="1:31" ht="12.75" x14ac:dyDescent="0.2">
      <c r="A515" s="94" t="str">
        <f>IF(D515="","",CONCATENATE('Address and samples info'!$B$8," #",'Samples 96'!C515))</f>
        <v/>
      </c>
      <c r="B515" s="95" t="s">
        <v>35</v>
      </c>
      <c r="C515" s="150">
        <v>6</v>
      </c>
      <c r="D515" s="5"/>
      <c r="E515" s="98">
        <v>0.01</v>
      </c>
      <c r="F515" s="53"/>
      <c r="G515" s="59"/>
      <c r="H515" s="104" t="str">
        <f ca="1">IF(AC516=1,"D","")</f>
        <v/>
      </c>
      <c r="I515" s="57" t="str">
        <f ca="1">OFFSET($Z$3,ROW()-StartRow-1-$AA516*PanelHeight+$AA516*WellsInPlate+(COLUMN()-9)*8,0,1,1)</f>
        <v xml:space="preserve"> </v>
      </c>
      <c r="J515" s="57" t="str">
        <f ca="1">OFFSET($Z$3,ROW()-StartRow-1-$AA516*PanelHeight+$AA516*WellsInPlate+(COLUMN()-9)*8,0,1,1)</f>
        <v xml:space="preserve"> </v>
      </c>
      <c r="K515" s="57" t="str">
        <f ca="1">OFFSET($Z$3,ROW()-StartRow-1-$AA516*PanelHeight+$AA516*WellsInPlate+(COLUMN()-9)*8,0,1,1)</f>
        <v xml:space="preserve"> </v>
      </c>
      <c r="L515" s="57" t="str">
        <f ca="1">OFFSET($Z$3,ROW()-StartRow-1-$AA516*PanelHeight+$AA516*WellsInPlate+(COLUMN()-9)*8,0,1,1)</f>
        <v xml:space="preserve"> </v>
      </c>
      <c r="M515" s="57" t="str">
        <f ca="1">OFFSET($Z$3,ROW()-StartRow-1-$AA516*PanelHeight+$AA516*WellsInPlate+(COLUMN()-9)*8,0,1,1)</f>
        <v xml:space="preserve"> </v>
      </c>
      <c r="N515" s="57" t="str">
        <f ca="1">OFFSET($Z$3,ROW()-StartRow-1-$AA516*PanelHeight+$AA516*WellsInPlate+(COLUMN()-9)*8,0,1,1)</f>
        <v xml:space="preserve"> </v>
      </c>
      <c r="O515" s="57" t="str">
        <f ca="1">OFFSET($Z$3,ROW()-StartRow-1-$AA516*PanelHeight+$AA516*WellsInPlate+(COLUMN()-9)*8,0,1,1)</f>
        <v xml:space="preserve"> </v>
      </c>
      <c r="P515" s="57" t="str">
        <f ca="1">OFFSET($Z$3,ROW()-StartRow-1-$AA516*PanelHeight+$AA516*WellsInPlate+(COLUMN()-9)*8,0,1,1)</f>
        <v xml:space="preserve"> </v>
      </c>
      <c r="Q515" s="57" t="str">
        <f ca="1">OFFSET($Z$3,ROW()-StartRow-1-$AA516*PanelHeight+$AA516*WellsInPlate+(COLUMN()-9)*8,0,1,1)</f>
        <v xml:space="preserve"> </v>
      </c>
      <c r="R515" s="57" t="str">
        <f ca="1">OFFSET($Z$3,ROW()-StartRow-1-$AA516*PanelHeight+$AA516*WellsInPlate+(COLUMN()-9)*8,0,1,1)</f>
        <v xml:space="preserve"> </v>
      </c>
      <c r="S515" s="57" t="str">
        <f ca="1">OFFSET($Z$3,ROW()-StartRow-1-$AA516*PanelHeight+$AA516*WellsInPlate+(COLUMN()-9)*8,0,1,1)</f>
        <v xml:space="preserve"> </v>
      </c>
      <c r="T515" s="57" t="str">
        <f t="shared" ca="1" si="85"/>
        <v>leave empty</v>
      </c>
      <c r="Z515" s="108" t="str">
        <f>IF(LEN(INDEX($1:$1048576,ROW(),4))&gt;0,INDEX($1:$1048576,ROW(),4)," ")</f>
        <v xml:space="preserve"> </v>
      </c>
      <c r="AA515" s="108">
        <f t="shared" si="81"/>
        <v>39</v>
      </c>
      <c r="AB515" s="108">
        <f ca="1">COUNTBLANK(OFFSET(INDEX($2:$1048576,2,4),AA515*WellsInPlate,0,WellsInPlate,1))</f>
        <v>86</v>
      </c>
      <c r="AC515" s="108">
        <f t="shared" ca="1" si="82"/>
        <v>0</v>
      </c>
      <c r="AE515" s="108" t="b">
        <f>IF(COUNTBLANK(D515)=0,A515)</f>
        <v>0</v>
      </c>
    </row>
    <row r="516" spans="1:31" ht="12.75" x14ac:dyDescent="0.2">
      <c r="A516" s="94" t="str">
        <f>IF(D516="","",CONCATENATE('Address and samples info'!$B$8," #",'Samples 96'!C516))</f>
        <v/>
      </c>
      <c r="B516" s="95" t="s">
        <v>46</v>
      </c>
      <c r="C516" s="150">
        <v>6</v>
      </c>
      <c r="D516" s="5"/>
      <c r="E516" s="98">
        <v>0.01</v>
      </c>
      <c r="F516" s="53"/>
      <c r="G516" s="59"/>
      <c r="H516" s="104" t="str">
        <f ca="1">IF(AC517=1,"E","")</f>
        <v/>
      </c>
      <c r="I516" s="57" t="str">
        <f ca="1">OFFSET($Z$3,ROW()-StartRow-1-$AA517*PanelHeight+$AA517*WellsInPlate+(COLUMN()-9)*8,0,1,1)</f>
        <v xml:space="preserve"> </v>
      </c>
      <c r="J516" s="57" t="str">
        <f ca="1">OFFSET($Z$3,ROW()-StartRow-1-$AA517*PanelHeight+$AA517*WellsInPlate+(COLUMN()-9)*8,0,1,1)</f>
        <v xml:space="preserve"> </v>
      </c>
      <c r="K516" s="57" t="str">
        <f ca="1">OFFSET($Z$3,ROW()-StartRow-1-$AA517*PanelHeight+$AA517*WellsInPlate+(COLUMN()-9)*8,0,1,1)</f>
        <v xml:space="preserve"> </v>
      </c>
      <c r="L516" s="57" t="str">
        <f ca="1">OFFSET($Z$3,ROW()-StartRow-1-$AA517*PanelHeight+$AA517*WellsInPlate+(COLUMN()-9)*8,0,1,1)</f>
        <v xml:space="preserve"> </v>
      </c>
      <c r="M516" s="57" t="str">
        <f ca="1">OFFSET($Z$3,ROW()-StartRow-1-$AA517*PanelHeight+$AA517*WellsInPlate+(COLUMN()-9)*8,0,1,1)</f>
        <v xml:space="preserve"> </v>
      </c>
      <c r="N516" s="57" t="str">
        <f ca="1">OFFSET($Z$3,ROW()-StartRow-1-$AA517*PanelHeight+$AA517*WellsInPlate+(COLUMN()-9)*8,0,1,1)</f>
        <v xml:space="preserve"> </v>
      </c>
      <c r="O516" s="57" t="str">
        <f ca="1">OFFSET($Z$3,ROW()-StartRow-1-$AA517*PanelHeight+$AA517*WellsInPlate+(COLUMN()-9)*8,0,1,1)</f>
        <v xml:space="preserve"> </v>
      </c>
      <c r="P516" s="57" t="str">
        <f ca="1">OFFSET($Z$3,ROW()-StartRow-1-$AA517*PanelHeight+$AA517*WellsInPlate+(COLUMN()-9)*8,0,1,1)</f>
        <v xml:space="preserve"> </v>
      </c>
      <c r="Q516" s="57" t="str">
        <f ca="1">OFFSET($Z$3,ROW()-StartRow-1-$AA517*PanelHeight+$AA517*WellsInPlate+(COLUMN()-9)*8,0,1,1)</f>
        <v xml:space="preserve"> </v>
      </c>
      <c r="R516" s="57" t="str">
        <f ca="1">OFFSET($Z$3,ROW()-StartRow-1-$AA517*PanelHeight+$AA517*WellsInPlate+(COLUMN()-9)*8,0,1,1)</f>
        <v xml:space="preserve"> </v>
      </c>
      <c r="S516" s="57" t="str">
        <f ca="1">OFFSET($Z$3,ROW()-StartRow-1-$AA517*PanelHeight+$AA517*WellsInPlate+(COLUMN()-9)*8,0,1,1)</f>
        <v xml:space="preserve"> </v>
      </c>
      <c r="T516" s="57" t="str">
        <f t="shared" ca="1" si="85"/>
        <v>leave empty</v>
      </c>
      <c r="Z516" s="108" t="str">
        <f>IF(LEN(INDEX($1:$1048576,ROW(),4))&gt;0,INDEX($1:$1048576,ROW(),4)," ")</f>
        <v xml:space="preserve"> </v>
      </c>
      <c r="AA516" s="108">
        <f t="shared" si="81"/>
        <v>39</v>
      </c>
      <c r="AB516" s="108">
        <f ca="1">COUNTBLANK(OFFSET(INDEX($2:$1048576,2,4),AA516*WellsInPlate,0,WellsInPlate,1))</f>
        <v>86</v>
      </c>
      <c r="AC516" s="108">
        <f t="shared" ca="1" si="82"/>
        <v>0</v>
      </c>
      <c r="AE516" s="108" t="b">
        <f>IF(COUNTBLANK(D516)=0,A516)</f>
        <v>0</v>
      </c>
    </row>
    <row r="517" spans="1:31" ht="12.75" x14ac:dyDescent="0.2">
      <c r="A517" s="94" t="str">
        <f>IF(D517="","",CONCATENATE('Address and samples info'!$B$8," #",'Samples 96'!C517))</f>
        <v/>
      </c>
      <c r="B517" s="95" t="s">
        <v>57</v>
      </c>
      <c r="C517" s="150">
        <v>6</v>
      </c>
      <c r="D517" s="5"/>
      <c r="E517" s="98">
        <v>0.01</v>
      </c>
      <c r="F517" s="53"/>
      <c r="G517" s="59"/>
      <c r="H517" s="104" t="str">
        <f ca="1">IF(AC518=1,"F","")</f>
        <v/>
      </c>
      <c r="I517" s="57" t="str">
        <f ca="1">OFFSET($Z$3,ROW()-StartRow-1-$AA518*PanelHeight+$AA518*WellsInPlate+(COLUMN()-9)*8,0,1,1)</f>
        <v xml:space="preserve"> </v>
      </c>
      <c r="J517" s="57" t="str">
        <f ca="1">OFFSET($Z$3,ROW()-StartRow-1-$AA518*PanelHeight+$AA518*WellsInPlate+(COLUMN()-9)*8,0,1,1)</f>
        <v xml:space="preserve"> </v>
      </c>
      <c r="K517" s="57" t="str">
        <f ca="1">OFFSET($Z$3,ROW()-StartRow-1-$AA518*PanelHeight+$AA518*WellsInPlate+(COLUMN()-9)*8,0,1,1)</f>
        <v xml:space="preserve"> </v>
      </c>
      <c r="L517" s="57" t="str">
        <f ca="1">OFFSET($Z$3,ROW()-StartRow-1-$AA518*PanelHeight+$AA518*WellsInPlate+(COLUMN()-9)*8,0,1,1)</f>
        <v xml:space="preserve"> </v>
      </c>
      <c r="M517" s="57" t="str">
        <f ca="1">OFFSET($Z$3,ROW()-StartRow-1-$AA518*PanelHeight+$AA518*WellsInPlate+(COLUMN()-9)*8,0,1,1)</f>
        <v xml:space="preserve"> </v>
      </c>
      <c r="N517" s="57" t="str">
        <f ca="1">OFFSET($Z$3,ROW()-StartRow-1-$AA518*PanelHeight+$AA518*WellsInPlate+(COLUMN()-9)*8,0,1,1)</f>
        <v xml:space="preserve"> </v>
      </c>
      <c r="O517" s="57" t="str">
        <f ca="1">OFFSET($Z$3,ROW()-StartRow-1-$AA518*PanelHeight+$AA518*WellsInPlate+(COLUMN()-9)*8,0,1,1)</f>
        <v xml:space="preserve"> </v>
      </c>
      <c r="P517" s="57" t="str">
        <f ca="1">OFFSET($Z$3,ROW()-StartRow-1-$AA518*PanelHeight+$AA518*WellsInPlate+(COLUMN()-9)*8,0,1,1)</f>
        <v xml:space="preserve"> </v>
      </c>
      <c r="Q517" s="57" t="str">
        <f ca="1">OFFSET($Z$3,ROW()-StartRow-1-$AA518*PanelHeight+$AA518*WellsInPlate+(COLUMN()-9)*8,0,1,1)</f>
        <v xml:space="preserve"> </v>
      </c>
      <c r="R517" s="57" t="str">
        <f ca="1">OFFSET($Z$3,ROW()-StartRow-1-$AA518*PanelHeight+$AA518*WellsInPlate+(COLUMN()-9)*8,0,1,1)</f>
        <v xml:space="preserve"> </v>
      </c>
      <c r="S517" s="57" t="str">
        <f ca="1">OFFSET($Z$3,ROW()-StartRow-1-$AA518*PanelHeight+$AA518*WellsInPlate+(COLUMN()-9)*8,0,1,1)</f>
        <v xml:space="preserve"> </v>
      </c>
      <c r="T517" s="57" t="str">
        <f t="shared" ca="1" si="85"/>
        <v>leave empty</v>
      </c>
      <c r="Z517" s="108" t="str">
        <f>IF(LEN(INDEX($1:$1048576,ROW(),4))&gt;0,INDEX($1:$1048576,ROW(),4)," ")</f>
        <v xml:space="preserve"> </v>
      </c>
      <c r="AA517" s="108">
        <f t="shared" ref="AA517" si="86">CEILING((ROW()-StartRow+1)/PanelHeight,1)-1</f>
        <v>39</v>
      </c>
      <c r="AB517" s="108">
        <f ca="1">COUNTBLANK(OFFSET(INDEX($2:$1048576,2,4),AA517*WellsInPlate,0,WellsInPlate,1))</f>
        <v>86</v>
      </c>
      <c r="AC517" s="108">
        <f t="shared" ref="AC517" ca="1" si="87">IF(AB517=WellsInPlate,0,1)</f>
        <v>0</v>
      </c>
      <c r="AE517" s="108" t="b">
        <f>IF(COUNTBLANK(D517)=0,A517)</f>
        <v>0</v>
      </c>
    </row>
    <row r="518" spans="1:31" ht="12.75" x14ac:dyDescent="0.2">
      <c r="A518" s="94" t="str">
        <f>IF(D518="","",CONCATENATE('Address and samples info'!$B$8," #",'Samples 96'!C518))</f>
        <v/>
      </c>
      <c r="B518" s="95" t="s">
        <v>68</v>
      </c>
      <c r="C518" s="150">
        <v>6</v>
      </c>
      <c r="D518" s="5"/>
      <c r="E518" s="98">
        <v>0.01</v>
      </c>
      <c r="F518" s="53"/>
      <c r="G518" s="59"/>
      <c r="H518" s="104" t="str">
        <f ca="1">IF(AC519=1,"G","")</f>
        <v/>
      </c>
      <c r="I518" s="57" t="str">
        <f ca="1">OFFSET($Z$3,ROW()-StartRow-1-$AA519*PanelHeight+$AA519*WellsInPlate+(COLUMN()-9)*8,0,1,1)</f>
        <v xml:space="preserve"> </v>
      </c>
      <c r="J518" s="57" t="str">
        <f ca="1">OFFSET($Z$3,ROW()-StartRow-1-$AA519*PanelHeight+$AA519*WellsInPlate+(COLUMN()-9)*8,0,1,1)</f>
        <v xml:space="preserve"> </v>
      </c>
      <c r="K518" s="57" t="str">
        <f ca="1">OFFSET($Z$3,ROW()-StartRow-1-$AA519*PanelHeight+$AA519*WellsInPlate+(COLUMN()-9)*8,0,1,1)</f>
        <v xml:space="preserve"> </v>
      </c>
      <c r="L518" s="57" t="str">
        <f ca="1">OFFSET($Z$3,ROW()-StartRow-1-$AA519*PanelHeight+$AA519*WellsInPlate+(COLUMN()-9)*8,0,1,1)</f>
        <v xml:space="preserve"> </v>
      </c>
      <c r="M518" s="57" t="str">
        <f ca="1">OFFSET($Z$3,ROW()-StartRow-1-$AA519*PanelHeight+$AA519*WellsInPlate+(COLUMN()-9)*8,0,1,1)</f>
        <v xml:space="preserve"> </v>
      </c>
      <c r="N518" s="57" t="str">
        <f ca="1">OFFSET($Z$3,ROW()-StartRow-1-$AA519*PanelHeight+$AA519*WellsInPlate+(COLUMN()-9)*8,0,1,1)</f>
        <v xml:space="preserve"> </v>
      </c>
      <c r="O518" s="57" t="str">
        <f ca="1">OFFSET($Z$3,ROW()-StartRow-1-$AA519*PanelHeight+$AA519*WellsInPlate+(COLUMN()-9)*8,0,1,1)</f>
        <v xml:space="preserve"> </v>
      </c>
      <c r="P518" s="57" t="str">
        <f ca="1">OFFSET($Z$3,ROW()-StartRow-1-$AA519*PanelHeight+$AA519*WellsInPlate+(COLUMN()-9)*8,0,1,1)</f>
        <v xml:space="preserve"> </v>
      </c>
      <c r="Q518" s="57" t="str">
        <f ca="1">OFFSET($Z$3,ROW()-StartRow-1-$AA519*PanelHeight+$AA519*WellsInPlate+(COLUMN()-9)*8,0,1,1)</f>
        <v xml:space="preserve"> </v>
      </c>
      <c r="R518" s="57" t="str">
        <f ca="1">OFFSET($Z$3,ROW()-StartRow-1-$AA519*PanelHeight+$AA519*WellsInPlate+(COLUMN()-9)*8,0,1,1)</f>
        <v xml:space="preserve"> </v>
      </c>
      <c r="S518" s="57" t="str">
        <f ca="1">IF(S517="","","leave empty")</f>
        <v>leave empty</v>
      </c>
      <c r="T518" s="57" t="str">
        <f t="shared" ca="1" si="85"/>
        <v>leave empty</v>
      </c>
      <c r="Z518" s="108" t="str">
        <f>IF(LEN(INDEX($1:$1048576,ROW(),4))&gt;0,INDEX($1:$1048576,ROW(),4)," ")</f>
        <v xml:space="preserve"> </v>
      </c>
      <c r="AA518" s="108">
        <f t="shared" ref="AA518:AA549" si="88">CEILING((ROW()-StartRow+1)/PanelHeight,1)-1</f>
        <v>39</v>
      </c>
      <c r="AB518" s="108">
        <f ca="1">COUNTBLANK(OFFSET(INDEX($2:$1048576,2,4),AA518*WellsInPlate,0,WellsInPlate,1))</f>
        <v>86</v>
      </c>
      <c r="AC518" s="108">
        <f t="shared" ref="AC518:AC549" ca="1" si="89">IF(AB518=WellsInPlate,0,1)</f>
        <v>0</v>
      </c>
      <c r="AE518" s="108" t="b">
        <f>IF(COUNTBLANK(D518)=0,A518)</f>
        <v>0</v>
      </c>
    </row>
    <row r="519" spans="1:31" ht="12.75" x14ac:dyDescent="0.2">
      <c r="A519" s="94" t="str">
        <f>IF(D519="","",CONCATENATE('Address and samples info'!$B$8," #",'Samples 96'!C519))</f>
        <v/>
      </c>
      <c r="B519" s="95" t="s">
        <v>3</v>
      </c>
      <c r="C519" s="150">
        <v>7</v>
      </c>
      <c r="D519" s="5"/>
      <c r="E519" s="98">
        <v>0.01</v>
      </c>
      <c r="F519" s="53"/>
      <c r="G519" s="59"/>
      <c r="H519" s="104" t="str">
        <f ca="1">IF(AC520=1,"H","")</f>
        <v/>
      </c>
      <c r="I519" s="57" t="str">
        <f ca="1">OFFSET($Z$3,ROW()-StartRow-1-$AA520*PanelHeight+$AA520*WellsInPlate+(COLUMN()-9)*8,0,1,1)</f>
        <v xml:space="preserve"> </v>
      </c>
      <c r="J519" s="57" t="str">
        <f ca="1">OFFSET($Z$3,ROW()-StartRow-1-$AA520*PanelHeight+$AA520*WellsInPlate+(COLUMN()-9)*8,0,1,1)</f>
        <v xml:space="preserve"> </v>
      </c>
      <c r="K519" s="57" t="str">
        <f ca="1">OFFSET($Z$3,ROW()-StartRow-1-$AA520*PanelHeight+$AA520*WellsInPlate+(COLUMN()-9)*8,0,1,1)</f>
        <v xml:space="preserve"> </v>
      </c>
      <c r="L519" s="57" t="str">
        <f ca="1">OFFSET($Z$3,ROW()-StartRow-1-$AA520*PanelHeight+$AA520*WellsInPlate+(COLUMN()-9)*8,0,1,1)</f>
        <v xml:space="preserve"> </v>
      </c>
      <c r="M519" s="57" t="str">
        <f ca="1">OFFSET($Z$3,ROW()-StartRow-1-$AA520*PanelHeight+$AA520*WellsInPlate+(COLUMN()-9)*8,0,1,1)</f>
        <v xml:space="preserve"> </v>
      </c>
      <c r="N519" s="57" t="str">
        <f ca="1">OFFSET($Z$3,ROW()-StartRow-1-$AA520*PanelHeight+$AA520*WellsInPlate+(COLUMN()-9)*8,0,1,1)</f>
        <v xml:space="preserve"> </v>
      </c>
      <c r="O519" s="57" t="str">
        <f ca="1">OFFSET($Z$3,ROW()-StartRow-1-$AA520*PanelHeight+$AA520*WellsInPlate+(COLUMN()-9)*8,0,1,1)</f>
        <v xml:space="preserve"> </v>
      </c>
      <c r="P519" s="57" t="str">
        <f ca="1">OFFSET($Z$3,ROW()-StartRow-1-$AA520*PanelHeight+$AA520*WellsInPlate+(COLUMN()-9)*8,0,1,1)</f>
        <v xml:space="preserve"> </v>
      </c>
      <c r="Q519" s="57" t="str">
        <f ca="1">OFFSET($Z$3,ROW()-StartRow-1-$AA520*PanelHeight+$AA520*WellsInPlate+(COLUMN()-9)*8,0,1,1)</f>
        <v xml:space="preserve"> </v>
      </c>
      <c r="R519" s="57" t="str">
        <f ca="1">OFFSET($Z$3,ROW()-StartRow-1-$AA520*PanelHeight+$AA520*WellsInPlate+(COLUMN()-9)*8,0,1,1)</f>
        <v xml:space="preserve"> </v>
      </c>
      <c r="S519" s="57" t="str">
        <f ca="1">IF(S518="","","leave empty")</f>
        <v>leave empty</v>
      </c>
      <c r="T519" s="57" t="str">
        <f t="shared" ca="1" si="85"/>
        <v>leave empty</v>
      </c>
      <c r="Z519" s="108" t="str">
        <f>IF(LEN(INDEX($1:$1048576,ROW(),4))&gt;0,INDEX($1:$1048576,ROW(),4)," ")</f>
        <v xml:space="preserve"> </v>
      </c>
      <c r="AA519" s="108">
        <f t="shared" si="88"/>
        <v>39</v>
      </c>
      <c r="AB519" s="108">
        <f ca="1">COUNTBLANK(OFFSET(INDEX($2:$1048576,2,4),AA519*WellsInPlate,0,WellsInPlate,1))</f>
        <v>86</v>
      </c>
      <c r="AC519" s="108">
        <f t="shared" ca="1" si="89"/>
        <v>0</v>
      </c>
      <c r="AE519" s="108" t="b">
        <f>IF(COUNTBLANK(D519)=0,A519)</f>
        <v>0</v>
      </c>
    </row>
    <row r="520" spans="1:31" ht="12.75" x14ac:dyDescent="0.2">
      <c r="A520" s="94" t="str">
        <f>IF(D520="","",CONCATENATE('Address and samples info'!$B$8," #",'Samples 96'!C520))</f>
        <v/>
      </c>
      <c r="B520" s="95" t="s">
        <v>14</v>
      </c>
      <c r="C520" s="150">
        <v>7</v>
      </c>
      <c r="D520" s="5"/>
      <c r="E520" s="98">
        <v>0.01</v>
      </c>
      <c r="F520" s="53"/>
      <c r="G520" s="59"/>
      <c r="Z520" s="108" t="str">
        <f>IF(LEN(INDEX($1:$1048576,ROW(),4))&gt;0,INDEX($1:$1048576,ROW(),4)," ")</f>
        <v xml:space="preserve"> </v>
      </c>
      <c r="AA520" s="108">
        <f t="shared" si="88"/>
        <v>39</v>
      </c>
      <c r="AB520" s="108">
        <f ca="1">COUNTBLANK(OFFSET(INDEX($2:$1048576,2,4),AA520*WellsInPlate,0,WellsInPlate,1))</f>
        <v>86</v>
      </c>
      <c r="AC520" s="108">
        <f t="shared" ca="1" si="89"/>
        <v>0</v>
      </c>
      <c r="AE520" s="108" t="b">
        <f>IF(COUNTBLANK(D520)=0,A520)</f>
        <v>0</v>
      </c>
    </row>
    <row r="521" spans="1:31" ht="12.75" x14ac:dyDescent="0.2">
      <c r="A521" s="94" t="str">
        <f>IF(D521="","",CONCATENATE('Address and samples info'!$B$8," #",'Samples 96'!C521))</f>
        <v/>
      </c>
      <c r="B521" s="95" t="s">
        <v>25</v>
      </c>
      <c r="C521" s="150">
        <v>7</v>
      </c>
      <c r="D521" s="5"/>
      <c r="E521" s="98">
        <v>0.01</v>
      </c>
      <c r="F521" s="53"/>
      <c r="G521" s="59"/>
      <c r="Z521" s="108" t="str">
        <f>IF(LEN(INDEX($1:$1048576,ROW(),4))&gt;0,INDEX($1:$1048576,ROW(),4)," ")</f>
        <v xml:space="preserve"> </v>
      </c>
      <c r="AA521" s="108">
        <f t="shared" si="88"/>
        <v>39</v>
      </c>
      <c r="AB521" s="108">
        <f ca="1">COUNTBLANK(OFFSET(INDEX($2:$1048576,2,4),AA521*WellsInPlate,0,WellsInPlate,1))</f>
        <v>86</v>
      </c>
      <c r="AC521" s="108">
        <f t="shared" ca="1" si="89"/>
        <v>0</v>
      </c>
      <c r="AE521" s="108" t="b">
        <f>IF(COUNTBLANK(D521)=0,A521)</f>
        <v>0</v>
      </c>
    </row>
    <row r="522" spans="1:31" ht="12.75" x14ac:dyDescent="0.2">
      <c r="A522" s="94" t="str">
        <f>IF(D522="","",CONCATENATE('Address and samples info'!$B$8," #",'Samples 96'!C522))</f>
        <v/>
      </c>
      <c r="B522" s="95" t="s">
        <v>36</v>
      </c>
      <c r="C522" s="150">
        <v>7</v>
      </c>
      <c r="D522" s="5"/>
      <c r="E522" s="98">
        <v>0.01</v>
      </c>
      <c r="F522" s="53"/>
      <c r="G522" s="59"/>
      <c r="Z522" s="108" t="str">
        <f>IF(LEN(INDEX($1:$1048576,ROW(),4))&gt;0,INDEX($1:$1048576,ROW(),4)," ")</f>
        <v xml:space="preserve"> </v>
      </c>
      <c r="AA522" s="108">
        <f t="shared" si="88"/>
        <v>39</v>
      </c>
      <c r="AB522" s="108">
        <f ca="1">COUNTBLANK(OFFSET(INDEX($2:$1048576,2,4),AA522*WellsInPlate,0,WellsInPlate,1))</f>
        <v>86</v>
      </c>
      <c r="AC522" s="108">
        <f t="shared" ca="1" si="89"/>
        <v>0</v>
      </c>
      <c r="AE522" s="108" t="b">
        <f>IF(COUNTBLANK(D522)=0,A522)</f>
        <v>0</v>
      </c>
    </row>
    <row r="523" spans="1:31" ht="12.75" x14ac:dyDescent="0.2">
      <c r="A523" s="94" t="str">
        <f>IF(D523="","",CONCATENATE('Address and samples info'!$B$8," #",'Samples 96'!C523))</f>
        <v/>
      </c>
      <c r="B523" s="95" t="s">
        <v>47</v>
      </c>
      <c r="C523" s="150">
        <v>7</v>
      </c>
      <c r="D523" s="5"/>
      <c r="E523" s="98">
        <v>0.01</v>
      </c>
      <c r="F523" s="53"/>
      <c r="G523" s="59"/>
      <c r="I523" s="55" t="str">
        <f ca="1">IF(AC525=1,"Plate "&amp;TEXT(AA525+1,"0"),"")</f>
        <v/>
      </c>
      <c r="Z523" s="108" t="str">
        <f>IF(LEN(INDEX($1:$1048576,ROW(),4))&gt;0,INDEX($1:$1048576,ROW(),4)," ")</f>
        <v xml:space="preserve"> </v>
      </c>
      <c r="AA523" s="108">
        <f t="shared" si="88"/>
        <v>39</v>
      </c>
      <c r="AB523" s="108">
        <f ca="1">COUNTBLANK(OFFSET(INDEX($2:$1048576,2,4),AA523*WellsInPlate,0,WellsInPlate,1))</f>
        <v>86</v>
      </c>
      <c r="AC523" s="108">
        <f t="shared" ca="1" si="89"/>
        <v>0</v>
      </c>
      <c r="AE523" s="108" t="b">
        <f>IF(COUNTBLANK(D523)=0,A523)</f>
        <v>0</v>
      </c>
    </row>
    <row r="524" spans="1:31" ht="12.75" x14ac:dyDescent="0.2">
      <c r="A524" s="94" t="str">
        <f>IF(D524="","",CONCATENATE('Address and samples info'!$B$8," #",'Samples 96'!C524))</f>
        <v/>
      </c>
      <c r="B524" s="95" t="s">
        <v>58</v>
      </c>
      <c r="C524" s="150">
        <v>7</v>
      </c>
      <c r="D524" s="5"/>
      <c r="E524" s="98">
        <v>0.01</v>
      </c>
      <c r="F524" s="53"/>
      <c r="G524" s="59"/>
      <c r="H524" s="10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Z524" s="108" t="str">
        <f>IF(LEN(INDEX($1:$1048576,ROW(),4))&gt;0,INDEX($1:$1048576,ROW(),4)," ")</f>
        <v xml:space="preserve"> </v>
      </c>
      <c r="AA524" s="108">
        <f t="shared" si="88"/>
        <v>40</v>
      </c>
      <c r="AB524" s="108">
        <f ca="1">COUNTBLANK(OFFSET(INDEX($2:$1048576,2,4),AA524*WellsInPlate,0,WellsInPlate,1))</f>
        <v>86</v>
      </c>
      <c r="AC524" s="108">
        <f t="shared" ca="1" si="89"/>
        <v>0</v>
      </c>
      <c r="AE524" s="108" t="b">
        <f>IF(COUNTBLANK(D524)=0,A524)</f>
        <v>0</v>
      </c>
    </row>
    <row r="525" spans="1:31" ht="12.75" x14ac:dyDescent="0.2">
      <c r="A525" s="94" t="str">
        <f>IF(D525="","",CONCATENATE('Address and samples info'!$B$8," #",'Samples 96'!C525))</f>
        <v/>
      </c>
      <c r="B525" s="95" t="s">
        <v>69</v>
      </c>
      <c r="C525" s="150">
        <v>7</v>
      </c>
      <c r="D525" s="5"/>
      <c r="E525" s="98">
        <v>0.01</v>
      </c>
      <c r="F525" s="53"/>
      <c r="G525" s="59"/>
      <c r="H525" s="104"/>
      <c r="I525" s="57"/>
      <c r="J525" s="57"/>
      <c r="K525" s="57"/>
      <c r="L525" s="57"/>
      <c r="M525" s="57"/>
      <c r="N525" s="57"/>
      <c r="O525" s="57"/>
      <c r="P525" s="57"/>
      <c r="Q525" s="57"/>
      <c r="R525" s="57"/>
      <c r="S525" s="57"/>
      <c r="T525" s="58"/>
      <c r="Z525" s="108" t="str">
        <f>IF(LEN(INDEX($1:$1048576,ROW(),4))&gt;0,INDEX($1:$1048576,ROW(),4)," ")</f>
        <v xml:space="preserve"> </v>
      </c>
      <c r="AA525" s="108">
        <f t="shared" si="88"/>
        <v>40</v>
      </c>
      <c r="AB525" s="108">
        <f ca="1">COUNTBLANK(OFFSET(INDEX($2:$1048576,2,4),AA525*WellsInPlate,0,WellsInPlate,1))</f>
        <v>86</v>
      </c>
      <c r="AC525" s="108">
        <f t="shared" ca="1" si="89"/>
        <v>0</v>
      </c>
      <c r="AE525" s="108" t="b">
        <f>IF(COUNTBLANK(D525)=0,A525)</f>
        <v>0</v>
      </c>
    </row>
    <row r="526" spans="1:31" ht="12.75" x14ac:dyDescent="0.2">
      <c r="A526" s="94" t="str">
        <f>IF(D526="","",CONCATENATE('Address and samples info'!$B$8," #",'Samples 96'!C526))</f>
        <v/>
      </c>
      <c r="B526" s="95" t="s">
        <v>79</v>
      </c>
      <c r="C526" s="150">
        <v>7</v>
      </c>
      <c r="D526" s="5"/>
      <c r="E526" s="98">
        <v>0.01</v>
      </c>
      <c r="F526" s="53"/>
      <c r="G526" s="59"/>
      <c r="H526" s="104"/>
      <c r="I526" s="57"/>
      <c r="J526" s="57"/>
      <c r="K526" s="57"/>
      <c r="L526" s="57"/>
      <c r="M526" s="57"/>
      <c r="N526" s="57"/>
      <c r="O526" s="57"/>
      <c r="P526" s="57"/>
      <c r="Q526" s="57"/>
      <c r="R526" s="57"/>
      <c r="S526" s="57"/>
      <c r="T526" s="57"/>
      <c r="Z526" s="108" t="str">
        <f>IF(LEN(INDEX($1:$1048576,ROW(),4))&gt;0,INDEX($1:$1048576,ROW(),4)," ")</f>
        <v xml:space="preserve"> </v>
      </c>
      <c r="AA526" s="108">
        <f t="shared" si="88"/>
        <v>40</v>
      </c>
      <c r="AB526" s="108">
        <f ca="1">COUNTBLANK(OFFSET(INDEX($2:$1048576,2,4),AA526*WellsInPlate,0,WellsInPlate,1))</f>
        <v>86</v>
      </c>
      <c r="AC526" s="108">
        <f t="shared" ca="1" si="89"/>
        <v>0</v>
      </c>
      <c r="AE526" s="108" t="b">
        <f>IF(COUNTBLANK(D526)=0,A526)</f>
        <v>0</v>
      </c>
    </row>
    <row r="527" spans="1:31" ht="12.75" x14ac:dyDescent="0.2">
      <c r="A527" s="94" t="str">
        <f>IF(D527="","",CONCATENATE('Address and samples info'!$B$8," #",'Samples 96'!C527))</f>
        <v/>
      </c>
      <c r="B527" s="95" t="s">
        <v>4</v>
      </c>
      <c r="C527" s="150">
        <v>7</v>
      </c>
      <c r="D527" s="5"/>
      <c r="E527" s="98">
        <v>0.01</v>
      </c>
      <c r="F527" s="53"/>
      <c r="G527" s="59"/>
      <c r="H527" s="104"/>
      <c r="I527" s="57"/>
      <c r="J527" s="57"/>
      <c r="K527" s="57"/>
      <c r="L527" s="57"/>
      <c r="M527" s="57"/>
      <c r="N527" s="57"/>
      <c r="O527" s="57"/>
      <c r="P527" s="57"/>
      <c r="Q527" s="57"/>
      <c r="R527" s="57"/>
      <c r="S527" s="57"/>
      <c r="T527" s="57"/>
      <c r="Z527" s="108" t="str">
        <f>IF(LEN(INDEX($1:$1048576,ROW(),4))&gt;0,INDEX($1:$1048576,ROW(),4)," ")</f>
        <v xml:space="preserve"> </v>
      </c>
      <c r="AA527" s="108">
        <f t="shared" si="88"/>
        <v>40</v>
      </c>
      <c r="AB527" s="108">
        <f ca="1">COUNTBLANK(OFFSET(INDEX($2:$1048576,2,4),AA527*WellsInPlate,0,WellsInPlate,1))</f>
        <v>86</v>
      </c>
      <c r="AC527" s="108">
        <f t="shared" ca="1" si="89"/>
        <v>0</v>
      </c>
      <c r="AE527" s="108" t="b">
        <f>IF(COUNTBLANK(D527)=0,A527)</f>
        <v>0</v>
      </c>
    </row>
    <row r="528" spans="1:31" ht="12.75" x14ac:dyDescent="0.2">
      <c r="A528" s="94" t="str">
        <f>IF(D528="","",CONCATENATE('Address and samples info'!$B$8," #",'Samples 96'!C528))</f>
        <v/>
      </c>
      <c r="B528" s="95" t="s">
        <v>15</v>
      </c>
      <c r="C528" s="150">
        <v>7</v>
      </c>
      <c r="D528" s="5"/>
      <c r="E528" s="98">
        <v>0.01</v>
      </c>
      <c r="F528" s="53"/>
      <c r="G528" s="59"/>
      <c r="H528" s="104"/>
      <c r="I528" s="57"/>
      <c r="J528" s="57"/>
      <c r="K528" s="57"/>
      <c r="L528" s="57"/>
      <c r="M528" s="57"/>
      <c r="N528" s="57"/>
      <c r="O528" s="57"/>
      <c r="P528" s="57"/>
      <c r="Q528" s="57"/>
      <c r="R528" s="57"/>
      <c r="S528" s="57"/>
      <c r="T528" s="57"/>
      <c r="Z528" s="108" t="str">
        <f>IF(LEN(INDEX($1:$1048576,ROW(),4))&gt;0,INDEX($1:$1048576,ROW(),4)," ")</f>
        <v xml:space="preserve"> </v>
      </c>
      <c r="AA528" s="108">
        <f t="shared" si="88"/>
        <v>40</v>
      </c>
      <c r="AB528" s="108">
        <f ca="1">COUNTBLANK(OFFSET(INDEX($2:$1048576,2,4),AA528*WellsInPlate,0,WellsInPlate,1))</f>
        <v>86</v>
      </c>
      <c r="AC528" s="108">
        <f t="shared" ca="1" si="89"/>
        <v>0</v>
      </c>
      <c r="AE528" s="108" t="b">
        <f>IF(COUNTBLANK(D528)=0,A528)</f>
        <v>0</v>
      </c>
    </row>
    <row r="529" spans="1:31" ht="12.75" x14ac:dyDescent="0.2">
      <c r="A529" s="94" t="str">
        <f>IF(D529="","",CONCATENATE('Address and samples info'!$B$8," #",'Samples 96'!C529))</f>
        <v/>
      </c>
      <c r="B529" s="95" t="s">
        <v>26</v>
      </c>
      <c r="C529" s="150">
        <v>7</v>
      </c>
      <c r="D529" s="5"/>
      <c r="E529" s="98">
        <v>0.01</v>
      </c>
      <c r="F529" s="53"/>
      <c r="G529" s="59"/>
      <c r="H529" s="104"/>
      <c r="I529" s="57"/>
      <c r="J529" s="57"/>
      <c r="K529" s="57"/>
      <c r="L529" s="57"/>
      <c r="M529" s="57"/>
      <c r="N529" s="57"/>
      <c r="O529" s="57"/>
      <c r="P529" s="57"/>
      <c r="Q529" s="57"/>
      <c r="R529" s="57"/>
      <c r="S529" s="57"/>
      <c r="T529" s="57"/>
      <c r="Z529" s="108" t="str">
        <f>IF(LEN(INDEX($1:$1048576,ROW(),4))&gt;0,INDEX($1:$1048576,ROW(),4)," ")</f>
        <v xml:space="preserve"> </v>
      </c>
      <c r="AA529" s="108">
        <f t="shared" si="88"/>
        <v>40</v>
      </c>
      <c r="AB529" s="108">
        <f ca="1">COUNTBLANK(OFFSET(INDEX($2:$1048576,2,4),AA529*WellsInPlate,0,WellsInPlate,1))</f>
        <v>86</v>
      </c>
      <c r="AC529" s="108">
        <f t="shared" ca="1" si="89"/>
        <v>0</v>
      </c>
      <c r="AE529" s="108" t="b">
        <f>IF(COUNTBLANK(D529)=0,A529)</f>
        <v>0</v>
      </c>
    </row>
    <row r="530" spans="1:31" ht="12.75" x14ac:dyDescent="0.2">
      <c r="A530" s="94" t="str">
        <f>IF(D530="","",CONCATENATE('Address and samples info'!$B$8," #",'Samples 96'!C530))</f>
        <v/>
      </c>
      <c r="B530" s="95" t="s">
        <v>37</v>
      </c>
      <c r="C530" s="150">
        <v>7</v>
      </c>
      <c r="D530" s="5"/>
      <c r="E530" s="98">
        <v>0.01</v>
      </c>
      <c r="F530" s="53"/>
      <c r="G530" s="59"/>
      <c r="H530" s="104"/>
      <c r="I530" s="57"/>
      <c r="J530" s="57"/>
      <c r="K530" s="57"/>
      <c r="L530" s="57"/>
      <c r="M530" s="57"/>
      <c r="N530" s="57"/>
      <c r="O530" s="57"/>
      <c r="P530" s="57"/>
      <c r="Q530" s="57"/>
      <c r="R530" s="57"/>
      <c r="S530" s="57"/>
      <c r="T530" s="57"/>
      <c r="Z530" s="108" t="str">
        <f>IF(LEN(INDEX($1:$1048576,ROW(),4))&gt;0,INDEX($1:$1048576,ROW(),4)," ")</f>
        <v xml:space="preserve"> </v>
      </c>
      <c r="AA530" s="108">
        <f t="shared" si="88"/>
        <v>40</v>
      </c>
      <c r="AB530" s="108">
        <f ca="1">COUNTBLANK(OFFSET(INDEX($2:$1048576,2,4),AA530*WellsInPlate,0,WellsInPlate,1))</f>
        <v>86</v>
      </c>
      <c r="AC530" s="108">
        <f t="shared" ca="1" si="89"/>
        <v>0</v>
      </c>
      <c r="AE530" s="108" t="b">
        <f>IF(COUNTBLANK(D530)=0,A530)</f>
        <v>0</v>
      </c>
    </row>
    <row r="531" spans="1:31" ht="12.75" x14ac:dyDescent="0.2">
      <c r="A531" s="94" t="str">
        <f>IF(D531="","",CONCATENATE('Address and samples info'!$B$8," #",'Samples 96'!C531))</f>
        <v/>
      </c>
      <c r="B531" s="95" t="s">
        <v>48</v>
      </c>
      <c r="C531" s="150">
        <v>7</v>
      </c>
      <c r="D531" s="5"/>
      <c r="E531" s="98">
        <v>0.01</v>
      </c>
      <c r="F531" s="53"/>
      <c r="G531" s="59"/>
      <c r="H531" s="104"/>
      <c r="I531" s="57"/>
      <c r="J531" s="57"/>
      <c r="K531" s="57"/>
      <c r="L531" s="57"/>
      <c r="M531" s="57"/>
      <c r="N531" s="57"/>
      <c r="O531" s="57"/>
      <c r="P531" s="57"/>
      <c r="Q531" s="57"/>
      <c r="R531" s="57"/>
      <c r="S531" s="57"/>
      <c r="T531" s="57"/>
      <c r="Z531" s="108" t="str">
        <f>IF(LEN(INDEX($1:$1048576,ROW(),4))&gt;0,INDEX($1:$1048576,ROW(),4)," ")</f>
        <v xml:space="preserve"> </v>
      </c>
      <c r="AA531" s="108">
        <f t="shared" si="88"/>
        <v>40</v>
      </c>
      <c r="AB531" s="108">
        <f ca="1">COUNTBLANK(OFFSET(INDEX($2:$1048576,2,4),AA531*WellsInPlate,0,WellsInPlate,1))</f>
        <v>86</v>
      </c>
      <c r="AC531" s="108">
        <f t="shared" ca="1" si="89"/>
        <v>0</v>
      </c>
      <c r="AE531" s="108" t="b">
        <f>IF(COUNTBLANK(D531)=0,A531)</f>
        <v>0</v>
      </c>
    </row>
    <row r="532" spans="1:31" ht="12.75" x14ac:dyDescent="0.2">
      <c r="A532" s="94" t="str">
        <f>IF(D532="","",CONCATENATE('Address and samples info'!$B$8," #",'Samples 96'!C532))</f>
        <v/>
      </c>
      <c r="B532" s="95" t="s">
        <v>59</v>
      </c>
      <c r="C532" s="150">
        <v>7</v>
      </c>
      <c r="D532" s="5"/>
      <c r="E532" s="98">
        <v>0.01</v>
      </c>
      <c r="F532" s="53"/>
      <c r="G532" s="59"/>
      <c r="H532" s="104"/>
      <c r="I532" s="57"/>
      <c r="J532" s="57"/>
      <c r="K532" s="57"/>
      <c r="L532" s="57"/>
      <c r="M532" s="57"/>
      <c r="N532" s="57"/>
      <c r="O532" s="57"/>
      <c r="P532" s="57"/>
      <c r="Q532" s="57"/>
      <c r="R532" s="57"/>
      <c r="S532" s="57"/>
      <c r="T532" s="57"/>
      <c r="Z532" s="108" t="str">
        <f>IF(LEN(INDEX($1:$1048576,ROW(),4))&gt;0,INDEX($1:$1048576,ROW(),4)," ")</f>
        <v xml:space="preserve"> </v>
      </c>
      <c r="AA532" s="108">
        <f t="shared" si="88"/>
        <v>40</v>
      </c>
      <c r="AB532" s="108">
        <f ca="1">COUNTBLANK(OFFSET(INDEX($2:$1048576,2,4),AA532*WellsInPlate,0,WellsInPlate,1))</f>
        <v>86</v>
      </c>
      <c r="AC532" s="108">
        <f t="shared" ca="1" si="89"/>
        <v>0</v>
      </c>
      <c r="AE532" s="108" t="b">
        <f>IF(COUNTBLANK(D532)=0,A532)</f>
        <v>0</v>
      </c>
    </row>
    <row r="533" spans="1:31" ht="12.75" x14ac:dyDescent="0.2">
      <c r="A533" s="94" t="str">
        <f>IF(D533="","",CONCATENATE('Address and samples info'!$B$8," #",'Samples 96'!C533))</f>
        <v/>
      </c>
      <c r="B533" s="95" t="s">
        <v>70</v>
      </c>
      <c r="C533" s="150">
        <v>7</v>
      </c>
      <c r="D533" s="5"/>
      <c r="E533" s="98">
        <v>0.01</v>
      </c>
      <c r="F533" s="53"/>
      <c r="G533" s="59"/>
      <c r="Z533" s="108" t="str">
        <f>IF(LEN(INDEX($1:$1048576,ROW(),4))&gt;0,INDEX($1:$1048576,ROW(),4)," ")</f>
        <v xml:space="preserve"> </v>
      </c>
      <c r="AA533" s="108">
        <f t="shared" si="88"/>
        <v>40</v>
      </c>
      <c r="AB533" s="108">
        <f ca="1">COUNTBLANK(OFFSET(INDEX($2:$1048576,2,4),AA533*WellsInPlate,0,WellsInPlate,1))</f>
        <v>86</v>
      </c>
      <c r="AC533" s="108">
        <f t="shared" ca="1" si="89"/>
        <v>0</v>
      </c>
      <c r="AE533" s="108" t="b">
        <f>IF(COUNTBLANK(D533)=0,A533)</f>
        <v>0</v>
      </c>
    </row>
    <row r="534" spans="1:31" ht="12.75" x14ac:dyDescent="0.2">
      <c r="A534" s="94" t="str">
        <f>IF(D534="","",CONCATENATE('Address and samples info'!$B$8," #",'Samples 96'!C534))</f>
        <v/>
      </c>
      <c r="B534" s="95" t="s">
        <v>80</v>
      </c>
      <c r="C534" s="150">
        <v>7</v>
      </c>
      <c r="D534" s="5"/>
      <c r="E534" s="98">
        <v>0.01</v>
      </c>
      <c r="F534" s="53"/>
      <c r="G534" s="59"/>
      <c r="Z534" s="108" t="str">
        <f>IF(LEN(INDEX($1:$1048576,ROW(),4))&gt;0,INDEX($1:$1048576,ROW(),4)," ")</f>
        <v xml:space="preserve"> </v>
      </c>
      <c r="AA534" s="108">
        <f t="shared" si="88"/>
        <v>40</v>
      </c>
      <c r="AB534" s="108">
        <f ca="1">COUNTBLANK(OFFSET(INDEX($2:$1048576,2,4),AA534*WellsInPlate,0,WellsInPlate,1))</f>
        <v>86</v>
      </c>
      <c r="AC534" s="108">
        <f t="shared" ca="1" si="89"/>
        <v>0</v>
      </c>
      <c r="AE534" s="108" t="b">
        <f>IF(COUNTBLANK(D534)=0,A534)</f>
        <v>0</v>
      </c>
    </row>
    <row r="535" spans="1:31" ht="12.75" x14ac:dyDescent="0.2">
      <c r="A535" s="94" t="str">
        <f>IF(D535="","",CONCATENATE('Address and samples info'!$B$8," #",'Samples 96'!C535))</f>
        <v/>
      </c>
      <c r="B535" s="95" t="s">
        <v>5</v>
      </c>
      <c r="C535" s="150">
        <v>7</v>
      </c>
      <c r="D535" s="5"/>
      <c r="E535" s="98">
        <v>0.01</v>
      </c>
      <c r="F535" s="53"/>
      <c r="G535" s="59"/>
      <c r="Z535" s="108" t="str">
        <f>IF(LEN(INDEX($1:$1048576,ROW(),4))&gt;0,INDEX($1:$1048576,ROW(),4)," ")</f>
        <v xml:space="preserve"> </v>
      </c>
      <c r="AA535" s="108">
        <f t="shared" si="88"/>
        <v>40</v>
      </c>
      <c r="AB535" s="108">
        <f ca="1">COUNTBLANK(OFFSET(INDEX($2:$1048576,2,4),AA535*WellsInPlate,0,WellsInPlate,1))</f>
        <v>86</v>
      </c>
      <c r="AC535" s="108">
        <f t="shared" ca="1" si="89"/>
        <v>0</v>
      </c>
      <c r="AE535" s="108" t="b">
        <f>IF(COUNTBLANK(D535)=0,A535)</f>
        <v>0</v>
      </c>
    </row>
    <row r="536" spans="1:31" ht="12.75" x14ac:dyDescent="0.2">
      <c r="A536" s="94" t="str">
        <f>IF(D536="","",CONCATENATE('Address and samples info'!$B$8," #",'Samples 96'!C536))</f>
        <v/>
      </c>
      <c r="B536" s="95" t="s">
        <v>16</v>
      </c>
      <c r="C536" s="150">
        <v>7</v>
      </c>
      <c r="D536" s="5"/>
      <c r="E536" s="98">
        <v>0.01</v>
      </c>
      <c r="F536" s="53"/>
      <c r="G536" s="59"/>
      <c r="I536" s="55"/>
      <c r="Z536" s="108" t="str">
        <f>IF(LEN(INDEX($1:$1048576,ROW(),4))&gt;0,INDEX($1:$1048576,ROW(),4)," ")</f>
        <v xml:space="preserve"> </v>
      </c>
      <c r="AA536" s="108">
        <f t="shared" si="88"/>
        <v>40</v>
      </c>
      <c r="AB536" s="108">
        <f ca="1">COUNTBLANK(OFFSET(INDEX($2:$1048576,2,4),AA536*WellsInPlate,0,WellsInPlate,1))</f>
        <v>86</v>
      </c>
      <c r="AC536" s="108">
        <f t="shared" ca="1" si="89"/>
        <v>0</v>
      </c>
      <c r="AE536" s="108" t="b">
        <f>IF(COUNTBLANK(D536)=0,A536)</f>
        <v>0</v>
      </c>
    </row>
    <row r="537" spans="1:31" ht="12.75" x14ac:dyDescent="0.2">
      <c r="A537" s="94" t="str">
        <f>IF(D537="","",CONCATENATE('Address and samples info'!$B$8," #",'Samples 96'!C537))</f>
        <v/>
      </c>
      <c r="B537" s="95" t="s">
        <v>27</v>
      </c>
      <c r="C537" s="150">
        <v>7</v>
      </c>
      <c r="D537" s="5"/>
      <c r="E537" s="98">
        <v>0.01</v>
      </c>
      <c r="F537" s="53"/>
      <c r="G537" s="59"/>
      <c r="H537" s="10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Z537" s="108" t="str">
        <f>IF(LEN(INDEX($1:$1048576,ROW(),4))&gt;0,INDEX($1:$1048576,ROW(),4)," ")</f>
        <v xml:space="preserve"> </v>
      </c>
      <c r="AA537" s="108">
        <f t="shared" si="88"/>
        <v>41</v>
      </c>
      <c r="AB537" s="108">
        <f ca="1">COUNTBLANK(OFFSET(INDEX($1:$1048576,2,4),AA537*WellsInPlate,0,WellsInPlate,1))</f>
        <v>86</v>
      </c>
      <c r="AC537" s="108">
        <f t="shared" ca="1" si="89"/>
        <v>0</v>
      </c>
      <c r="AE537" s="108" t="b">
        <f>IF(COUNTBLANK(D537)=0,A537)</f>
        <v>0</v>
      </c>
    </row>
    <row r="538" spans="1:31" ht="12.75" x14ac:dyDescent="0.2">
      <c r="A538" s="94" t="str">
        <f>IF(D538="","",CONCATENATE('Address and samples info'!$B$8," #",'Samples 96'!C538))</f>
        <v/>
      </c>
      <c r="B538" s="95" t="s">
        <v>38</v>
      </c>
      <c r="C538" s="150">
        <v>7</v>
      </c>
      <c r="D538" s="5"/>
      <c r="E538" s="98">
        <v>0.01</v>
      </c>
      <c r="F538" s="53"/>
      <c r="G538" s="59"/>
      <c r="H538" s="104"/>
      <c r="I538" s="57"/>
      <c r="J538" s="57"/>
      <c r="K538" s="57"/>
      <c r="L538" s="57"/>
      <c r="M538" s="57"/>
      <c r="N538" s="57"/>
      <c r="O538" s="57"/>
      <c r="P538" s="57"/>
      <c r="Q538" s="57"/>
      <c r="R538" s="57"/>
      <c r="S538" s="57"/>
      <c r="T538" s="58"/>
      <c r="Z538" s="108" t="str">
        <f>IF(LEN(INDEX($1:$1048576,ROW(),4))&gt;0,INDEX($1:$1048576,ROW(),4)," ")</f>
        <v xml:space="preserve"> </v>
      </c>
      <c r="AA538" s="108">
        <f t="shared" si="88"/>
        <v>41</v>
      </c>
      <c r="AB538" s="108">
        <f ca="1">COUNTBLANK(OFFSET(INDEX($1:$1048576,2,4),AA538*WellsInPlate,0,WellsInPlate,1))</f>
        <v>86</v>
      </c>
      <c r="AC538" s="108">
        <f t="shared" ca="1" si="89"/>
        <v>0</v>
      </c>
      <c r="AE538" s="108" t="b">
        <f>IF(COUNTBLANK(D538)=0,A538)</f>
        <v>0</v>
      </c>
    </row>
    <row r="539" spans="1:31" ht="12.75" x14ac:dyDescent="0.2">
      <c r="A539" s="94" t="str">
        <f>IF(D539="","",CONCATENATE('Address and samples info'!$B$8," #",'Samples 96'!C539))</f>
        <v/>
      </c>
      <c r="B539" s="95" t="s">
        <v>49</v>
      </c>
      <c r="C539" s="150">
        <v>7</v>
      </c>
      <c r="D539" s="5"/>
      <c r="E539" s="98">
        <v>0.01</v>
      </c>
      <c r="F539" s="53"/>
      <c r="G539" s="59"/>
      <c r="H539" s="104"/>
      <c r="I539" s="57"/>
      <c r="J539" s="57"/>
      <c r="K539" s="57"/>
      <c r="L539" s="57"/>
      <c r="M539" s="57"/>
      <c r="N539" s="57"/>
      <c r="O539" s="57"/>
      <c r="P539" s="57"/>
      <c r="Q539" s="57"/>
      <c r="R539" s="57"/>
      <c r="S539" s="57"/>
      <c r="T539" s="57"/>
      <c r="Z539" s="108" t="str">
        <f>IF(LEN(INDEX($1:$1048576,ROW(),4))&gt;0,INDEX($1:$1048576,ROW(),4)," ")</f>
        <v xml:space="preserve"> </v>
      </c>
      <c r="AA539" s="108">
        <f t="shared" si="88"/>
        <v>41</v>
      </c>
      <c r="AB539" s="108">
        <f ca="1">COUNTBLANK(OFFSET(INDEX($1:$1048576,2,4),AA539*WellsInPlate,0,WellsInPlate,1))</f>
        <v>86</v>
      </c>
      <c r="AC539" s="108">
        <f t="shared" ca="1" si="89"/>
        <v>0</v>
      </c>
      <c r="AE539" s="108" t="b">
        <f>IF(COUNTBLANK(D539)=0,A539)</f>
        <v>0</v>
      </c>
    </row>
    <row r="540" spans="1:31" ht="12.75" x14ac:dyDescent="0.2">
      <c r="A540" s="94" t="str">
        <f>IF(D540="","",CONCATENATE('Address and samples info'!$B$8," #",'Samples 96'!C540))</f>
        <v/>
      </c>
      <c r="B540" s="95" t="s">
        <v>60</v>
      </c>
      <c r="C540" s="150">
        <v>7</v>
      </c>
      <c r="D540" s="5"/>
      <c r="E540" s="98">
        <v>0.01</v>
      </c>
      <c r="F540" s="53"/>
      <c r="G540" s="59"/>
      <c r="H540" s="104"/>
      <c r="I540" s="57"/>
      <c r="J540" s="57"/>
      <c r="K540" s="57"/>
      <c r="L540" s="57"/>
      <c r="M540" s="57"/>
      <c r="N540" s="57"/>
      <c r="O540" s="57"/>
      <c r="P540" s="57"/>
      <c r="Q540" s="57"/>
      <c r="R540" s="57"/>
      <c r="S540" s="57"/>
      <c r="T540" s="57"/>
      <c r="Z540" s="108" t="str">
        <f>IF(LEN(INDEX($1:$1048576,ROW(),4))&gt;0,INDEX($1:$1048576,ROW(),4)," ")</f>
        <v xml:space="preserve"> </v>
      </c>
      <c r="AA540" s="108">
        <f t="shared" si="88"/>
        <v>41</v>
      </c>
      <c r="AB540" s="108">
        <f ca="1">COUNTBLANK(OFFSET(INDEX($1:$1048576,2,4),AA540*WellsInPlate,0,WellsInPlate,1))</f>
        <v>86</v>
      </c>
      <c r="AC540" s="108">
        <f t="shared" ca="1" si="89"/>
        <v>0</v>
      </c>
      <c r="AE540" s="108" t="b">
        <f>IF(COUNTBLANK(D540)=0,A540)</f>
        <v>0</v>
      </c>
    </row>
    <row r="541" spans="1:31" ht="12.75" x14ac:dyDescent="0.2">
      <c r="A541" s="94" t="str">
        <f>IF(D541="","",CONCATENATE('Address and samples info'!$B$8," #",'Samples 96'!C541))</f>
        <v/>
      </c>
      <c r="B541" s="95" t="s">
        <v>71</v>
      </c>
      <c r="C541" s="150">
        <v>7</v>
      </c>
      <c r="D541" s="5"/>
      <c r="E541" s="98">
        <v>0.01</v>
      </c>
      <c r="F541" s="53"/>
      <c r="G541" s="59"/>
      <c r="H541" s="104"/>
      <c r="I541" s="57"/>
      <c r="J541" s="57"/>
      <c r="K541" s="57"/>
      <c r="L541" s="57"/>
      <c r="M541" s="57"/>
      <c r="N541" s="57"/>
      <c r="O541" s="57"/>
      <c r="P541" s="57"/>
      <c r="Q541" s="57"/>
      <c r="R541" s="57"/>
      <c r="S541" s="57"/>
      <c r="T541" s="57"/>
      <c r="Z541" s="108" t="str">
        <f>IF(LEN(INDEX($1:$1048576,ROW(),4))&gt;0,INDEX($1:$1048576,ROW(),4)," ")</f>
        <v xml:space="preserve"> </v>
      </c>
      <c r="AA541" s="108">
        <f t="shared" si="88"/>
        <v>41</v>
      </c>
      <c r="AB541" s="108">
        <f ca="1">COUNTBLANK(OFFSET(INDEX($1:$1048576,2,4),AA541*WellsInPlate,0,WellsInPlate,1))</f>
        <v>86</v>
      </c>
      <c r="AC541" s="108">
        <f t="shared" ca="1" si="89"/>
        <v>0</v>
      </c>
      <c r="AE541" s="108" t="b">
        <f>IF(COUNTBLANK(D541)=0,A541)</f>
        <v>0</v>
      </c>
    </row>
    <row r="542" spans="1:31" ht="12.75" x14ac:dyDescent="0.2">
      <c r="A542" s="94" t="str">
        <f>IF(D542="","",CONCATENATE('Address and samples info'!$B$8," #",'Samples 96'!C542))</f>
        <v/>
      </c>
      <c r="B542" s="95" t="s">
        <v>81</v>
      </c>
      <c r="C542" s="150">
        <v>7</v>
      </c>
      <c r="D542" s="5"/>
      <c r="E542" s="98">
        <v>0.01</v>
      </c>
      <c r="F542" s="53"/>
      <c r="G542" s="59"/>
      <c r="H542" s="104"/>
      <c r="I542" s="57"/>
      <c r="J542" s="57"/>
      <c r="K542" s="57"/>
      <c r="L542" s="57"/>
      <c r="M542" s="57"/>
      <c r="N542" s="57"/>
      <c r="O542" s="57"/>
      <c r="P542" s="57"/>
      <c r="Q542" s="57"/>
      <c r="R542" s="57"/>
      <c r="S542" s="57"/>
      <c r="T542" s="57"/>
      <c r="Z542" s="108" t="str">
        <f>IF(LEN(INDEX($1:$1048576,ROW(),4))&gt;0,INDEX($1:$1048576,ROW(),4)," ")</f>
        <v xml:space="preserve"> </v>
      </c>
      <c r="AA542" s="108">
        <f t="shared" si="88"/>
        <v>41</v>
      </c>
      <c r="AB542" s="108">
        <f ca="1">COUNTBLANK(OFFSET(INDEX($1:$1048576,2,4),AA542*WellsInPlate,0,WellsInPlate,1))</f>
        <v>86</v>
      </c>
      <c r="AC542" s="108">
        <f t="shared" ca="1" si="89"/>
        <v>0</v>
      </c>
      <c r="AE542" s="108" t="b">
        <f>IF(COUNTBLANK(D542)=0,A542)</f>
        <v>0</v>
      </c>
    </row>
    <row r="543" spans="1:31" ht="12.75" x14ac:dyDescent="0.2">
      <c r="A543" s="94" t="str">
        <f>IF(D543="","",CONCATENATE('Address and samples info'!$B$8," #",'Samples 96'!C543))</f>
        <v/>
      </c>
      <c r="B543" s="95" t="s">
        <v>6</v>
      </c>
      <c r="C543" s="150">
        <v>7</v>
      </c>
      <c r="D543" s="5"/>
      <c r="E543" s="98">
        <v>0.01</v>
      </c>
      <c r="F543" s="53"/>
      <c r="G543" s="59"/>
      <c r="H543" s="104"/>
      <c r="I543" s="57"/>
      <c r="J543" s="57"/>
      <c r="K543" s="57"/>
      <c r="L543" s="57"/>
      <c r="M543" s="57"/>
      <c r="N543" s="57"/>
      <c r="O543" s="57"/>
      <c r="P543" s="57"/>
      <c r="Q543" s="57"/>
      <c r="R543" s="57"/>
      <c r="S543" s="57"/>
      <c r="T543" s="57"/>
      <c r="Z543" s="108" t="str">
        <f>IF(LEN(INDEX($1:$1048576,ROW(),4))&gt;0,INDEX($1:$1048576,ROW(),4)," ")</f>
        <v xml:space="preserve"> </v>
      </c>
      <c r="AA543" s="108">
        <f t="shared" si="88"/>
        <v>41</v>
      </c>
      <c r="AB543" s="108">
        <f ca="1">COUNTBLANK(OFFSET(INDEX($1:$1048576,2,4),AA543*WellsInPlate,0,WellsInPlate,1))</f>
        <v>86</v>
      </c>
      <c r="AC543" s="108">
        <f t="shared" ca="1" si="89"/>
        <v>0</v>
      </c>
      <c r="AE543" s="108" t="b">
        <f>IF(COUNTBLANK(D543)=0,A543)</f>
        <v>0</v>
      </c>
    </row>
    <row r="544" spans="1:31" ht="12.75" x14ac:dyDescent="0.2">
      <c r="A544" s="94" t="str">
        <f>IF(D544="","",CONCATENATE('Address and samples info'!$B$8," #",'Samples 96'!C544))</f>
        <v/>
      </c>
      <c r="B544" s="95" t="s">
        <v>17</v>
      </c>
      <c r="C544" s="150">
        <v>7</v>
      </c>
      <c r="D544" s="5"/>
      <c r="E544" s="98">
        <v>0.01</v>
      </c>
      <c r="F544" s="53"/>
      <c r="G544" s="59"/>
      <c r="H544" s="104"/>
      <c r="I544" s="57"/>
      <c r="J544" s="57"/>
      <c r="K544" s="57"/>
      <c r="L544" s="57"/>
      <c r="M544" s="57"/>
      <c r="N544" s="57"/>
      <c r="O544" s="57"/>
      <c r="P544" s="57"/>
      <c r="Q544" s="57"/>
      <c r="R544" s="57"/>
      <c r="S544" s="57"/>
      <c r="T544" s="57"/>
      <c r="Z544" s="108" t="str">
        <f>IF(LEN(INDEX($1:$1048576,ROW(),4))&gt;0,INDEX($1:$1048576,ROW(),4)," ")</f>
        <v xml:space="preserve"> </v>
      </c>
      <c r="AA544" s="108">
        <f t="shared" si="88"/>
        <v>41</v>
      </c>
      <c r="AB544" s="108">
        <f ca="1">COUNTBLANK(OFFSET(INDEX($1:$1048576,2,4),AA544*WellsInPlate,0,WellsInPlate,1))</f>
        <v>86</v>
      </c>
      <c r="AC544" s="108">
        <f t="shared" ca="1" si="89"/>
        <v>0</v>
      </c>
      <c r="AE544" s="108" t="b">
        <f>IF(COUNTBLANK(D544)=0,A544)</f>
        <v>0</v>
      </c>
    </row>
    <row r="545" spans="1:31" ht="12.75" x14ac:dyDescent="0.2">
      <c r="A545" s="94" t="str">
        <f>IF(D545="","",CONCATENATE('Address and samples info'!$B$8," #",'Samples 96'!C545))</f>
        <v/>
      </c>
      <c r="B545" s="95" t="s">
        <v>28</v>
      </c>
      <c r="C545" s="150">
        <v>7</v>
      </c>
      <c r="D545" s="5"/>
      <c r="E545" s="98">
        <v>0.01</v>
      </c>
      <c r="F545" s="53"/>
      <c r="G545" s="59"/>
      <c r="H545" s="104"/>
      <c r="I545" s="57"/>
      <c r="J545" s="57"/>
      <c r="K545" s="57"/>
      <c r="L545" s="57"/>
      <c r="M545" s="57"/>
      <c r="N545" s="57"/>
      <c r="O545" s="57"/>
      <c r="P545" s="57"/>
      <c r="Q545" s="57"/>
      <c r="R545" s="57"/>
      <c r="S545" s="57"/>
      <c r="T545" s="57"/>
      <c r="Z545" s="108" t="str">
        <f>IF(LEN(INDEX($1:$1048576,ROW(),4))&gt;0,INDEX($1:$1048576,ROW(),4)," ")</f>
        <v xml:space="preserve"> </v>
      </c>
      <c r="AA545" s="108">
        <f t="shared" si="88"/>
        <v>41</v>
      </c>
      <c r="AB545" s="108">
        <f ca="1">COUNTBLANK(OFFSET(INDEX($1:$1048576,2,4),AA545*WellsInPlate,0,WellsInPlate,1))</f>
        <v>86</v>
      </c>
      <c r="AC545" s="108">
        <f t="shared" ca="1" si="89"/>
        <v>0</v>
      </c>
      <c r="AE545" s="108" t="b">
        <f>IF(COUNTBLANK(D545)=0,A545)</f>
        <v>0</v>
      </c>
    </row>
    <row r="546" spans="1:31" ht="12.75" x14ac:dyDescent="0.2">
      <c r="A546" s="94" t="str">
        <f>IF(D546="","",CONCATENATE('Address and samples info'!$B$8," #",'Samples 96'!C546))</f>
        <v/>
      </c>
      <c r="B546" s="95" t="s">
        <v>39</v>
      </c>
      <c r="C546" s="150">
        <v>7</v>
      </c>
      <c r="D546" s="5"/>
      <c r="E546" s="98">
        <v>0.01</v>
      </c>
      <c r="F546" s="53"/>
      <c r="G546" s="59"/>
      <c r="Z546" s="108" t="str">
        <f>IF(LEN(INDEX($1:$1048576,ROW(),4))&gt;0,INDEX($1:$1048576,ROW(),4)," ")</f>
        <v xml:space="preserve"> </v>
      </c>
      <c r="AA546" s="108">
        <f t="shared" si="88"/>
        <v>41</v>
      </c>
      <c r="AB546" s="108">
        <f ca="1">COUNTBLANK(OFFSET(INDEX($1:$1048576,2,4),AA546*WellsInPlate,0,WellsInPlate,1))</f>
        <v>86</v>
      </c>
      <c r="AC546" s="108">
        <f t="shared" ca="1" si="89"/>
        <v>0</v>
      </c>
      <c r="AE546" s="108" t="b">
        <f>IF(COUNTBLANK(D546)=0,A546)</f>
        <v>0</v>
      </c>
    </row>
    <row r="547" spans="1:31" ht="12.75" x14ac:dyDescent="0.2">
      <c r="A547" s="94" t="str">
        <f>IF(D547="","",CONCATENATE('Address and samples info'!$B$8," #",'Samples 96'!C547))</f>
        <v/>
      </c>
      <c r="B547" s="95" t="s">
        <v>50</v>
      </c>
      <c r="C547" s="150">
        <v>7</v>
      </c>
      <c r="D547" s="5"/>
      <c r="E547" s="98">
        <v>0.01</v>
      </c>
      <c r="F547" s="53"/>
      <c r="G547" s="59"/>
      <c r="Z547" s="108" t="str">
        <f>IF(LEN(INDEX($1:$1048576,ROW(),4))&gt;0,INDEX($1:$1048576,ROW(),4)," ")</f>
        <v xml:space="preserve"> </v>
      </c>
      <c r="AA547" s="108">
        <f t="shared" si="88"/>
        <v>41</v>
      </c>
      <c r="AB547" s="108">
        <f ca="1">COUNTBLANK(OFFSET(INDEX($1:$1048576,2,4),AA547*WellsInPlate,0,WellsInPlate,1))</f>
        <v>86</v>
      </c>
      <c r="AC547" s="108">
        <f t="shared" ca="1" si="89"/>
        <v>0</v>
      </c>
      <c r="AE547" s="108" t="b">
        <f>IF(COUNTBLANK(D547)=0,A547)</f>
        <v>0</v>
      </c>
    </row>
    <row r="548" spans="1:31" ht="12.75" x14ac:dyDescent="0.2">
      <c r="A548" s="94" t="str">
        <f>IF(D548="","",CONCATENATE('Address and samples info'!$B$8," #",'Samples 96'!C548))</f>
        <v/>
      </c>
      <c r="B548" s="95" t="s">
        <v>61</v>
      </c>
      <c r="C548" s="150">
        <v>7</v>
      </c>
      <c r="D548" s="5"/>
      <c r="E548" s="98">
        <v>0.01</v>
      </c>
      <c r="F548" s="53"/>
      <c r="G548" s="59"/>
      <c r="Z548" s="108" t="str">
        <f>IF(LEN(INDEX($1:$1048576,ROW(),4))&gt;0,INDEX($1:$1048576,ROW(),4)," ")</f>
        <v xml:space="preserve"> </v>
      </c>
      <c r="AA548" s="108">
        <f t="shared" si="88"/>
        <v>41</v>
      </c>
      <c r="AB548" s="108">
        <f ca="1">COUNTBLANK(OFFSET(INDEX($1:$1048576,2,4),AA548*WellsInPlate,0,WellsInPlate,1))</f>
        <v>86</v>
      </c>
      <c r="AC548" s="108">
        <f t="shared" ca="1" si="89"/>
        <v>0</v>
      </c>
      <c r="AE548" s="108" t="b">
        <f>IF(COUNTBLANK(D548)=0,A548)</f>
        <v>0</v>
      </c>
    </row>
    <row r="549" spans="1:31" ht="12.75" x14ac:dyDescent="0.2">
      <c r="A549" s="94" t="str">
        <f>IF(D549="","",CONCATENATE('Address and samples info'!$B$8," #",'Samples 96'!C549))</f>
        <v/>
      </c>
      <c r="B549" s="95" t="s">
        <v>72</v>
      </c>
      <c r="C549" s="150">
        <v>7</v>
      </c>
      <c r="D549" s="5"/>
      <c r="E549" s="98">
        <v>0.01</v>
      </c>
      <c r="F549" s="53"/>
      <c r="G549" s="59"/>
      <c r="I549" s="55"/>
      <c r="Z549" s="108" t="str">
        <f>IF(LEN(INDEX($1:$1048576,ROW(),4))&gt;0,INDEX($1:$1048576,ROW(),4)," ")</f>
        <v xml:space="preserve"> </v>
      </c>
      <c r="AA549" s="108">
        <f t="shared" si="88"/>
        <v>41</v>
      </c>
      <c r="AB549" s="108">
        <f ca="1">COUNTBLANK(OFFSET(INDEX($1:$1048576,2,4),AA549*WellsInPlate,0,WellsInPlate,1))</f>
        <v>86</v>
      </c>
      <c r="AC549" s="108">
        <f t="shared" ca="1" si="89"/>
        <v>0</v>
      </c>
      <c r="AE549" s="108" t="b">
        <f>IF(COUNTBLANK(D549)=0,A549)</f>
        <v>0</v>
      </c>
    </row>
    <row r="550" spans="1:31" ht="12.75" x14ac:dyDescent="0.2">
      <c r="A550" s="94" t="str">
        <f>IF(D550="","",CONCATENATE('Address and samples info'!$B$8," #",'Samples 96'!C550))</f>
        <v/>
      </c>
      <c r="B550" s="95" t="s">
        <v>82</v>
      </c>
      <c r="C550" s="150">
        <v>7</v>
      </c>
      <c r="D550" s="5"/>
      <c r="E550" s="98">
        <v>0.01</v>
      </c>
      <c r="F550" s="53"/>
      <c r="G550" s="59"/>
      <c r="H550" s="10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Z550" s="108" t="str">
        <f>IF(LEN(INDEX($1:$1048576,ROW(),4))&gt;0,INDEX($1:$1048576,ROW(),4)," ")</f>
        <v xml:space="preserve"> </v>
      </c>
      <c r="AA550" s="108">
        <f t="shared" ref="AA550:AA580" si="90">CEILING((ROW()-StartRow+1)/PanelHeight,1)-1</f>
        <v>42</v>
      </c>
      <c r="AB550" s="108">
        <f ca="1">COUNTBLANK(OFFSET(INDEX($1:$1048576,2,4),AA550*WellsInPlate,0,WellsInPlate,1))</f>
        <v>86</v>
      </c>
      <c r="AC550" s="108">
        <f t="shared" ref="AC550:AC580" ca="1" si="91">IF(AB550=WellsInPlate,0,1)</f>
        <v>0</v>
      </c>
      <c r="AE550" s="108" t="b">
        <f>IF(COUNTBLANK(D550)=0,A550)</f>
        <v>0</v>
      </c>
    </row>
    <row r="551" spans="1:31" ht="12.75" x14ac:dyDescent="0.2">
      <c r="A551" s="94" t="str">
        <f>IF(D551="","",CONCATENATE('Address and samples info'!$B$8," #",'Samples 96'!C551))</f>
        <v/>
      </c>
      <c r="B551" s="95" t="s">
        <v>7</v>
      </c>
      <c r="C551" s="150">
        <v>7</v>
      </c>
      <c r="D551" s="5"/>
      <c r="E551" s="98">
        <v>0.01</v>
      </c>
      <c r="F551" s="53"/>
      <c r="G551" s="59"/>
      <c r="H551" s="104"/>
      <c r="I551" s="57"/>
      <c r="J551" s="57"/>
      <c r="K551" s="57"/>
      <c r="L551" s="57"/>
      <c r="M551" s="57"/>
      <c r="N551" s="57"/>
      <c r="O551" s="57"/>
      <c r="P551" s="57"/>
      <c r="Q551" s="57"/>
      <c r="R551" s="57"/>
      <c r="S551" s="57"/>
      <c r="T551" s="58"/>
      <c r="Z551" s="108" t="str">
        <f>IF(LEN(INDEX($1:$1048576,ROW(),4))&gt;0,INDEX($1:$1048576,ROW(),4)," ")</f>
        <v xml:space="preserve"> </v>
      </c>
      <c r="AA551" s="108">
        <f t="shared" si="90"/>
        <v>42</v>
      </c>
      <c r="AB551" s="108">
        <f ca="1">COUNTBLANK(OFFSET(INDEX($1:$1048576,2,4),AA551*WellsInPlate,0,WellsInPlate,1))</f>
        <v>86</v>
      </c>
      <c r="AC551" s="108">
        <f t="shared" ca="1" si="91"/>
        <v>0</v>
      </c>
      <c r="AE551" s="108" t="b">
        <f>IF(COUNTBLANK(D551)=0,A551)</f>
        <v>0</v>
      </c>
    </row>
    <row r="552" spans="1:31" ht="12.75" x14ac:dyDescent="0.2">
      <c r="A552" s="94" t="str">
        <f>IF(D552="","",CONCATENATE('Address and samples info'!$B$8," #",'Samples 96'!C552))</f>
        <v/>
      </c>
      <c r="B552" s="95" t="s">
        <v>18</v>
      </c>
      <c r="C552" s="150">
        <v>7</v>
      </c>
      <c r="D552" s="5"/>
      <c r="E552" s="98">
        <v>0.01</v>
      </c>
      <c r="F552" s="53"/>
      <c r="G552" s="59"/>
      <c r="H552" s="104"/>
      <c r="I552" s="57"/>
      <c r="J552" s="57"/>
      <c r="K552" s="57"/>
      <c r="L552" s="57"/>
      <c r="M552" s="57"/>
      <c r="N552" s="57"/>
      <c r="O552" s="57"/>
      <c r="P552" s="57"/>
      <c r="Q552" s="57"/>
      <c r="R552" s="57"/>
      <c r="S552" s="57"/>
      <c r="T552" s="57"/>
      <c r="Z552" s="108" t="str">
        <f>IF(LEN(INDEX($1:$1048576,ROW(),4))&gt;0,INDEX($1:$1048576,ROW(),4)," ")</f>
        <v xml:space="preserve"> </v>
      </c>
      <c r="AA552" s="108">
        <f t="shared" si="90"/>
        <v>42</v>
      </c>
      <c r="AB552" s="108">
        <f ca="1">COUNTBLANK(OFFSET(INDEX($1:$1048576,2,4),AA552*WellsInPlate,0,WellsInPlate,1))</f>
        <v>86</v>
      </c>
      <c r="AC552" s="108">
        <f t="shared" ca="1" si="91"/>
        <v>0</v>
      </c>
      <c r="AE552" s="108" t="b">
        <f>IF(COUNTBLANK(D552)=0,A552)</f>
        <v>0</v>
      </c>
    </row>
    <row r="553" spans="1:31" ht="12.75" x14ac:dyDescent="0.2">
      <c r="A553" s="94" t="str">
        <f>IF(D553="","",CONCATENATE('Address and samples info'!$B$8," #",'Samples 96'!C553))</f>
        <v/>
      </c>
      <c r="B553" s="95" t="s">
        <v>29</v>
      </c>
      <c r="C553" s="150">
        <v>7</v>
      </c>
      <c r="D553" s="5"/>
      <c r="E553" s="98">
        <v>0.01</v>
      </c>
      <c r="F553" s="53"/>
      <c r="G553" s="59"/>
      <c r="H553" s="104"/>
      <c r="I553" s="57"/>
      <c r="J553" s="57"/>
      <c r="K553" s="57"/>
      <c r="L553" s="57"/>
      <c r="M553" s="57"/>
      <c r="N553" s="57"/>
      <c r="O553" s="57"/>
      <c r="P553" s="57"/>
      <c r="Q553" s="57"/>
      <c r="R553" s="57"/>
      <c r="S553" s="57"/>
      <c r="T553" s="57"/>
      <c r="Z553" s="108" t="str">
        <f>IF(LEN(INDEX($1:$1048576,ROW(),4))&gt;0,INDEX($1:$1048576,ROW(),4)," ")</f>
        <v xml:space="preserve"> </v>
      </c>
      <c r="AA553" s="108">
        <f t="shared" si="90"/>
        <v>42</v>
      </c>
      <c r="AB553" s="108">
        <f ca="1">COUNTBLANK(OFFSET(INDEX($1:$1048576,2,4),AA553*WellsInPlate,0,WellsInPlate,1))</f>
        <v>86</v>
      </c>
      <c r="AC553" s="108">
        <f t="shared" ca="1" si="91"/>
        <v>0</v>
      </c>
      <c r="AE553" s="108" t="b">
        <f>IF(COUNTBLANK(D553)=0,A553)</f>
        <v>0</v>
      </c>
    </row>
    <row r="554" spans="1:31" ht="12.75" x14ac:dyDescent="0.2">
      <c r="A554" s="94" t="str">
        <f>IF(D554="","",CONCATENATE('Address and samples info'!$B$8," #",'Samples 96'!C554))</f>
        <v/>
      </c>
      <c r="B554" s="95" t="s">
        <v>40</v>
      </c>
      <c r="C554" s="150">
        <v>7</v>
      </c>
      <c r="D554" s="5"/>
      <c r="E554" s="98">
        <v>0.01</v>
      </c>
      <c r="F554" s="53"/>
      <c r="G554" s="59"/>
      <c r="H554" s="104"/>
      <c r="I554" s="57"/>
      <c r="J554" s="57"/>
      <c r="K554" s="57"/>
      <c r="L554" s="57"/>
      <c r="M554" s="57"/>
      <c r="N554" s="57"/>
      <c r="O554" s="57"/>
      <c r="P554" s="57"/>
      <c r="Q554" s="57"/>
      <c r="R554" s="57"/>
      <c r="S554" s="57"/>
      <c r="T554" s="57"/>
      <c r="Z554" s="108" t="str">
        <f>IF(LEN(INDEX($1:$1048576,ROW(),4))&gt;0,INDEX($1:$1048576,ROW(),4)," ")</f>
        <v xml:space="preserve"> </v>
      </c>
      <c r="AA554" s="108">
        <f t="shared" si="90"/>
        <v>42</v>
      </c>
      <c r="AB554" s="108">
        <f ca="1">COUNTBLANK(OFFSET(INDEX($1:$1048576,2,4),AA554*WellsInPlate,0,WellsInPlate,1))</f>
        <v>86</v>
      </c>
      <c r="AC554" s="108">
        <f t="shared" ca="1" si="91"/>
        <v>0</v>
      </c>
      <c r="AE554" s="108" t="b">
        <f>IF(COUNTBLANK(D554)=0,A554)</f>
        <v>0</v>
      </c>
    </row>
    <row r="555" spans="1:31" ht="12.75" x14ac:dyDescent="0.2">
      <c r="A555" s="94" t="str">
        <f>IF(D555="","",CONCATENATE('Address and samples info'!$B$8," #",'Samples 96'!C555))</f>
        <v/>
      </c>
      <c r="B555" s="95" t="s">
        <v>51</v>
      </c>
      <c r="C555" s="150">
        <v>7</v>
      </c>
      <c r="D555" s="5"/>
      <c r="E555" s="98">
        <v>0.01</v>
      </c>
      <c r="F555" s="53"/>
      <c r="G555" s="59"/>
      <c r="H555" s="104"/>
      <c r="I555" s="57"/>
      <c r="J555" s="57"/>
      <c r="K555" s="57"/>
      <c r="L555" s="57"/>
      <c r="M555" s="57"/>
      <c r="N555" s="57"/>
      <c r="O555" s="57"/>
      <c r="P555" s="57"/>
      <c r="Q555" s="57"/>
      <c r="R555" s="57"/>
      <c r="S555" s="57"/>
      <c r="T555" s="57"/>
      <c r="Z555" s="108" t="str">
        <f>IF(LEN(INDEX($1:$1048576,ROW(),4))&gt;0,INDEX($1:$1048576,ROW(),4)," ")</f>
        <v xml:space="preserve"> </v>
      </c>
      <c r="AA555" s="108">
        <f t="shared" si="90"/>
        <v>42</v>
      </c>
      <c r="AB555" s="108">
        <f ca="1">COUNTBLANK(OFFSET(INDEX($1:$1048576,2,4),AA555*WellsInPlate,0,WellsInPlate,1))</f>
        <v>86</v>
      </c>
      <c r="AC555" s="108">
        <f t="shared" ca="1" si="91"/>
        <v>0</v>
      </c>
      <c r="AE555" s="108" t="b">
        <f>IF(COUNTBLANK(D555)=0,A555)</f>
        <v>0</v>
      </c>
    </row>
    <row r="556" spans="1:31" ht="12.75" x14ac:dyDescent="0.2">
      <c r="A556" s="94" t="str">
        <f>IF(D556="","",CONCATENATE('Address and samples info'!$B$8," #",'Samples 96'!C556))</f>
        <v/>
      </c>
      <c r="B556" s="95" t="s">
        <v>62</v>
      </c>
      <c r="C556" s="150">
        <v>7</v>
      </c>
      <c r="D556" s="5"/>
      <c r="E556" s="98">
        <v>0.01</v>
      </c>
      <c r="F556" s="53"/>
      <c r="G556" s="59"/>
      <c r="H556" s="104"/>
      <c r="I556" s="57"/>
      <c r="J556" s="57"/>
      <c r="K556" s="57"/>
      <c r="L556" s="57"/>
      <c r="M556" s="57"/>
      <c r="N556" s="57"/>
      <c r="O556" s="57"/>
      <c r="P556" s="57"/>
      <c r="Q556" s="57"/>
      <c r="R556" s="57"/>
      <c r="S556" s="57"/>
      <c r="T556" s="57"/>
      <c r="Z556" s="108" t="str">
        <f>IF(LEN(INDEX($1:$1048576,ROW(),4))&gt;0,INDEX($1:$1048576,ROW(),4)," ")</f>
        <v xml:space="preserve"> </v>
      </c>
      <c r="AA556" s="108">
        <f t="shared" si="90"/>
        <v>42</v>
      </c>
      <c r="AB556" s="108">
        <f ca="1">COUNTBLANK(OFFSET(INDEX($1:$1048576,2,4),AA556*WellsInPlate,0,WellsInPlate,1))</f>
        <v>86</v>
      </c>
      <c r="AC556" s="108">
        <f t="shared" ca="1" si="91"/>
        <v>0</v>
      </c>
      <c r="AE556" s="108" t="b">
        <f>IF(COUNTBLANK(D556)=0,A556)</f>
        <v>0</v>
      </c>
    </row>
    <row r="557" spans="1:31" ht="12.75" x14ac:dyDescent="0.2">
      <c r="A557" s="94" t="str">
        <f>IF(D557="","",CONCATENATE('Address and samples info'!$B$8," #",'Samples 96'!C557))</f>
        <v/>
      </c>
      <c r="B557" s="95" t="s">
        <v>73</v>
      </c>
      <c r="C557" s="150">
        <v>7</v>
      </c>
      <c r="D557" s="5"/>
      <c r="E557" s="98">
        <v>0.01</v>
      </c>
      <c r="F557" s="53"/>
      <c r="G557" s="59"/>
      <c r="H557" s="104"/>
      <c r="I557" s="57"/>
      <c r="J557" s="57"/>
      <c r="K557" s="57"/>
      <c r="L557" s="57"/>
      <c r="M557" s="57"/>
      <c r="N557" s="57"/>
      <c r="O557" s="57"/>
      <c r="P557" s="57"/>
      <c r="Q557" s="57"/>
      <c r="R557" s="57"/>
      <c r="S557" s="57"/>
      <c r="T557" s="57"/>
      <c r="Z557" s="108" t="str">
        <f>IF(LEN(INDEX($1:$1048576,ROW(),4))&gt;0,INDEX($1:$1048576,ROW(),4)," ")</f>
        <v xml:space="preserve"> </v>
      </c>
      <c r="AA557" s="108">
        <f t="shared" si="90"/>
        <v>42</v>
      </c>
      <c r="AB557" s="108">
        <f ca="1">COUNTBLANK(OFFSET(INDEX($1:$1048576,2,4),AA557*WellsInPlate,0,WellsInPlate,1))</f>
        <v>86</v>
      </c>
      <c r="AC557" s="108">
        <f t="shared" ca="1" si="91"/>
        <v>0</v>
      </c>
      <c r="AE557" s="108" t="b">
        <f>IF(COUNTBLANK(D557)=0,A557)</f>
        <v>0</v>
      </c>
    </row>
    <row r="558" spans="1:31" ht="12.75" x14ac:dyDescent="0.2">
      <c r="A558" s="94" t="str">
        <f>IF(D558="","",CONCATENATE('Address and samples info'!$B$8," #",'Samples 96'!C558))</f>
        <v/>
      </c>
      <c r="B558" s="95" t="s">
        <v>83</v>
      </c>
      <c r="C558" s="150">
        <v>7</v>
      </c>
      <c r="D558" s="5"/>
      <c r="E558" s="98">
        <v>0.01</v>
      </c>
      <c r="F558" s="53"/>
      <c r="G558" s="59"/>
      <c r="H558" s="104"/>
      <c r="I558" s="57"/>
      <c r="J558" s="57"/>
      <c r="K558" s="57"/>
      <c r="L558" s="57"/>
      <c r="M558" s="57"/>
      <c r="N558" s="57"/>
      <c r="O558" s="57"/>
      <c r="P558" s="57"/>
      <c r="Q558" s="57"/>
      <c r="R558" s="57"/>
      <c r="S558" s="57"/>
      <c r="T558" s="57"/>
      <c r="Z558" s="108" t="str">
        <f>IF(LEN(INDEX($1:$1048576,ROW(),4))&gt;0,INDEX($1:$1048576,ROW(),4)," ")</f>
        <v xml:space="preserve"> </v>
      </c>
      <c r="AA558" s="108">
        <f t="shared" si="90"/>
        <v>42</v>
      </c>
      <c r="AB558" s="108">
        <f ca="1">COUNTBLANK(OFFSET(INDEX($1:$1048576,2,4),AA558*WellsInPlate,0,WellsInPlate,1))</f>
        <v>86</v>
      </c>
      <c r="AC558" s="108">
        <f t="shared" ca="1" si="91"/>
        <v>0</v>
      </c>
      <c r="AE558" s="108" t="b">
        <f>IF(COUNTBLANK(D558)=0,A558)</f>
        <v>0</v>
      </c>
    </row>
    <row r="559" spans="1:31" ht="12.75" x14ac:dyDescent="0.2">
      <c r="A559" s="94" t="str">
        <f>IF(D559="","",CONCATENATE('Address and samples info'!$B$8," #",'Samples 96'!C559))</f>
        <v/>
      </c>
      <c r="B559" s="95" t="s">
        <v>8</v>
      </c>
      <c r="C559" s="150">
        <v>7</v>
      </c>
      <c r="D559" s="5"/>
      <c r="E559" s="98">
        <v>0.01</v>
      </c>
      <c r="F559" s="53"/>
      <c r="G559" s="59"/>
      <c r="Z559" s="108" t="str">
        <f>IF(LEN(INDEX($1:$1048576,ROW(),4))&gt;0,INDEX($1:$1048576,ROW(),4)," ")</f>
        <v xml:space="preserve"> </v>
      </c>
      <c r="AA559" s="108">
        <f t="shared" si="90"/>
        <v>42</v>
      </c>
      <c r="AB559" s="108">
        <f ca="1">COUNTBLANK(OFFSET(INDEX($1:$1048576,2,4),AA559*WellsInPlate,0,WellsInPlate,1))</f>
        <v>86</v>
      </c>
      <c r="AC559" s="108">
        <f t="shared" ca="1" si="91"/>
        <v>0</v>
      </c>
      <c r="AE559" s="108" t="b">
        <f>IF(COUNTBLANK(D559)=0,A559)</f>
        <v>0</v>
      </c>
    </row>
    <row r="560" spans="1:31" ht="12.75" x14ac:dyDescent="0.2">
      <c r="A560" s="94" t="str">
        <f>IF(D560="","",CONCATENATE('Address and samples info'!$B$8," #",'Samples 96'!C560))</f>
        <v/>
      </c>
      <c r="B560" s="95" t="s">
        <v>19</v>
      </c>
      <c r="C560" s="150">
        <v>7</v>
      </c>
      <c r="D560" s="5"/>
      <c r="E560" s="98">
        <v>0.01</v>
      </c>
      <c r="F560" s="53"/>
      <c r="G560" s="59"/>
      <c r="Z560" s="108" t="str">
        <f>IF(LEN(INDEX($1:$1048576,ROW(),4))&gt;0,INDEX($1:$1048576,ROW(),4)," ")</f>
        <v xml:space="preserve"> </v>
      </c>
      <c r="AA560" s="108">
        <f t="shared" si="90"/>
        <v>42</v>
      </c>
      <c r="AB560" s="108">
        <f ca="1">COUNTBLANK(OFFSET(INDEX($1:$1048576,2,4),AA560*WellsInPlate,0,WellsInPlate,1))</f>
        <v>86</v>
      </c>
      <c r="AC560" s="108">
        <f t="shared" ca="1" si="91"/>
        <v>0</v>
      </c>
      <c r="AE560" s="108" t="b">
        <f>IF(COUNTBLANK(D560)=0,A560)</f>
        <v>0</v>
      </c>
    </row>
    <row r="561" spans="1:31" ht="12.75" x14ac:dyDescent="0.2">
      <c r="A561" s="94" t="str">
        <f>IF(D561="","",CONCATENATE('Address and samples info'!$B$8," #",'Samples 96'!C561))</f>
        <v/>
      </c>
      <c r="B561" s="95" t="s">
        <v>30</v>
      </c>
      <c r="C561" s="150">
        <v>7</v>
      </c>
      <c r="D561" s="5"/>
      <c r="E561" s="98">
        <v>0.01</v>
      </c>
      <c r="F561" s="53"/>
      <c r="G561" s="59"/>
      <c r="Z561" s="108" t="str">
        <f>IF(LEN(INDEX($1:$1048576,ROW(),4))&gt;0,INDEX($1:$1048576,ROW(),4)," ")</f>
        <v xml:space="preserve"> </v>
      </c>
      <c r="AA561" s="108">
        <f t="shared" si="90"/>
        <v>42</v>
      </c>
      <c r="AB561" s="108">
        <f ca="1">COUNTBLANK(OFFSET(INDEX($1:$1048576,2,4),AA561*WellsInPlate,0,WellsInPlate,1))</f>
        <v>86</v>
      </c>
      <c r="AC561" s="108">
        <f t="shared" ca="1" si="91"/>
        <v>0</v>
      </c>
      <c r="AE561" s="108" t="b">
        <f>IF(COUNTBLANK(D561)=0,A561)</f>
        <v>0</v>
      </c>
    </row>
    <row r="562" spans="1:31" ht="12.75" x14ac:dyDescent="0.2">
      <c r="A562" s="94" t="str">
        <f>IF(D562="","",CONCATENATE('Address and samples info'!$B$8," #",'Samples 96'!C562))</f>
        <v/>
      </c>
      <c r="B562" s="95" t="s">
        <v>41</v>
      </c>
      <c r="C562" s="150">
        <v>7</v>
      </c>
      <c r="D562" s="5"/>
      <c r="E562" s="98">
        <v>0.01</v>
      </c>
      <c r="F562" s="53"/>
      <c r="G562" s="59"/>
      <c r="I562" s="55"/>
      <c r="Z562" s="108" t="str">
        <f>IF(LEN(INDEX($1:$1048576,ROW(),4))&gt;0,INDEX($1:$1048576,ROW(),4)," ")</f>
        <v xml:space="preserve"> </v>
      </c>
      <c r="AA562" s="108">
        <f t="shared" si="90"/>
        <v>42</v>
      </c>
      <c r="AB562" s="108">
        <f ca="1">COUNTBLANK(OFFSET(INDEX($1:$1048576,2,4),AA562*WellsInPlate,0,WellsInPlate,1))</f>
        <v>86</v>
      </c>
      <c r="AC562" s="108">
        <f t="shared" ca="1" si="91"/>
        <v>0</v>
      </c>
      <c r="AE562" s="108" t="b">
        <f>IF(COUNTBLANK(D562)=0,A562)</f>
        <v>0</v>
      </c>
    </row>
    <row r="563" spans="1:31" ht="12.75" x14ac:dyDescent="0.2">
      <c r="A563" s="94" t="str">
        <f>IF(D563="","",CONCATENATE('Address and samples info'!$B$8," #",'Samples 96'!C563))</f>
        <v/>
      </c>
      <c r="B563" s="95" t="s">
        <v>52</v>
      </c>
      <c r="C563" s="150">
        <v>7</v>
      </c>
      <c r="D563" s="5"/>
      <c r="E563" s="98">
        <v>0.01</v>
      </c>
      <c r="F563" s="53"/>
      <c r="G563" s="59"/>
      <c r="H563" s="10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Z563" s="108" t="str">
        <f>IF(LEN(INDEX($1:$1048576,ROW(),4))&gt;0,INDEX($1:$1048576,ROW(),4)," ")</f>
        <v xml:space="preserve"> </v>
      </c>
      <c r="AA563" s="108">
        <f t="shared" si="90"/>
        <v>43</v>
      </c>
      <c r="AB563" s="108">
        <f ca="1">COUNTBLANK(OFFSET(INDEX($1:$1048576,2,4),AA563*WellsInPlate,0,WellsInPlate,1))</f>
        <v>86</v>
      </c>
      <c r="AC563" s="108">
        <f t="shared" ca="1" si="91"/>
        <v>0</v>
      </c>
      <c r="AE563" s="108" t="b">
        <f>IF(COUNTBLANK(D563)=0,A563)</f>
        <v>0</v>
      </c>
    </row>
    <row r="564" spans="1:31" ht="12.75" x14ac:dyDescent="0.2">
      <c r="A564" s="94" t="str">
        <f>IF(D564="","",CONCATENATE('Address and samples info'!$B$8," #",'Samples 96'!C564))</f>
        <v/>
      </c>
      <c r="B564" s="95" t="s">
        <v>63</v>
      </c>
      <c r="C564" s="150">
        <v>7</v>
      </c>
      <c r="D564" s="5"/>
      <c r="E564" s="98">
        <v>0.01</v>
      </c>
      <c r="F564" s="53"/>
      <c r="G564" s="59"/>
      <c r="H564" s="104"/>
      <c r="I564" s="57"/>
      <c r="J564" s="57"/>
      <c r="K564" s="57"/>
      <c r="L564" s="57"/>
      <c r="M564" s="57"/>
      <c r="N564" s="57"/>
      <c r="O564" s="57"/>
      <c r="P564" s="57"/>
      <c r="Q564" s="57"/>
      <c r="R564" s="57"/>
      <c r="S564" s="57"/>
      <c r="T564" s="58"/>
      <c r="Z564" s="108" t="str">
        <f>IF(LEN(INDEX($1:$1048576,ROW(),4))&gt;0,INDEX($1:$1048576,ROW(),4)," ")</f>
        <v xml:space="preserve"> </v>
      </c>
      <c r="AA564" s="108">
        <f t="shared" si="90"/>
        <v>43</v>
      </c>
      <c r="AB564" s="108">
        <f ca="1">COUNTBLANK(OFFSET(INDEX($1:$1048576,2,4),AA564*WellsInPlate,0,WellsInPlate,1))</f>
        <v>86</v>
      </c>
      <c r="AC564" s="108">
        <f t="shared" ca="1" si="91"/>
        <v>0</v>
      </c>
      <c r="AE564" s="108" t="b">
        <f>IF(COUNTBLANK(D564)=0,A564)</f>
        <v>0</v>
      </c>
    </row>
    <row r="565" spans="1:31" ht="12.75" x14ac:dyDescent="0.2">
      <c r="A565" s="94" t="str">
        <f>IF(D565="","",CONCATENATE('Address and samples info'!$B$8," #",'Samples 96'!C565))</f>
        <v/>
      </c>
      <c r="B565" s="95" t="s">
        <v>74</v>
      </c>
      <c r="C565" s="150">
        <v>7</v>
      </c>
      <c r="D565" s="5"/>
      <c r="E565" s="98">
        <v>0.01</v>
      </c>
      <c r="F565" s="53"/>
      <c r="G565" s="59"/>
      <c r="H565" s="104"/>
      <c r="I565" s="57"/>
      <c r="J565" s="57"/>
      <c r="K565" s="57"/>
      <c r="L565" s="57"/>
      <c r="M565" s="57"/>
      <c r="N565" s="57"/>
      <c r="O565" s="57"/>
      <c r="P565" s="57"/>
      <c r="Q565" s="57"/>
      <c r="R565" s="57"/>
      <c r="S565" s="57"/>
      <c r="T565" s="57"/>
      <c r="Z565" s="108" t="str">
        <f>IF(LEN(INDEX($1:$1048576,ROW(),4))&gt;0,INDEX($1:$1048576,ROW(),4)," ")</f>
        <v xml:space="preserve"> </v>
      </c>
      <c r="AA565" s="108">
        <f t="shared" si="90"/>
        <v>43</v>
      </c>
      <c r="AB565" s="108">
        <f ca="1">COUNTBLANK(OFFSET(INDEX($1:$1048576,2,4),AA565*WellsInPlate,0,WellsInPlate,1))</f>
        <v>86</v>
      </c>
      <c r="AC565" s="108">
        <f t="shared" ca="1" si="91"/>
        <v>0</v>
      </c>
      <c r="AE565" s="108" t="b">
        <f>IF(COUNTBLANK(D565)=0,A565)</f>
        <v>0</v>
      </c>
    </row>
    <row r="566" spans="1:31" ht="12.75" x14ac:dyDescent="0.2">
      <c r="A566" s="94" t="str">
        <f>IF(D566="","",CONCATENATE('Address and samples info'!$B$8," #",'Samples 96'!C566))</f>
        <v/>
      </c>
      <c r="B566" s="95" t="s">
        <v>84</v>
      </c>
      <c r="C566" s="150">
        <v>7</v>
      </c>
      <c r="D566" s="5"/>
      <c r="E566" s="98">
        <v>0.01</v>
      </c>
      <c r="F566" s="53"/>
      <c r="G566" s="59"/>
      <c r="H566" s="104"/>
      <c r="I566" s="57"/>
      <c r="J566" s="57"/>
      <c r="K566" s="57"/>
      <c r="L566" s="57"/>
      <c r="M566" s="57"/>
      <c r="N566" s="57"/>
      <c r="O566" s="57"/>
      <c r="P566" s="57"/>
      <c r="Q566" s="57"/>
      <c r="R566" s="57"/>
      <c r="S566" s="57"/>
      <c r="T566" s="57"/>
      <c r="Z566" s="108" t="str">
        <f>IF(LEN(INDEX($1:$1048576,ROW(),4))&gt;0,INDEX($1:$1048576,ROW(),4)," ")</f>
        <v xml:space="preserve"> </v>
      </c>
      <c r="AA566" s="108">
        <f t="shared" si="90"/>
        <v>43</v>
      </c>
      <c r="AB566" s="108">
        <f ca="1">COUNTBLANK(OFFSET(INDEX($1:$1048576,2,4),AA566*WellsInPlate,0,WellsInPlate,1))</f>
        <v>86</v>
      </c>
      <c r="AC566" s="108">
        <f t="shared" ca="1" si="91"/>
        <v>0</v>
      </c>
      <c r="AE566" s="108" t="b">
        <f>IF(COUNTBLANK(D566)=0,A566)</f>
        <v>0</v>
      </c>
    </row>
    <row r="567" spans="1:31" ht="12.75" x14ac:dyDescent="0.2">
      <c r="A567" s="94" t="str">
        <f>IF(D567="","",CONCATENATE('Address and samples info'!$B$8," #",'Samples 96'!C567))</f>
        <v/>
      </c>
      <c r="B567" s="95" t="s">
        <v>9</v>
      </c>
      <c r="C567" s="150">
        <v>7</v>
      </c>
      <c r="D567" s="5"/>
      <c r="E567" s="98">
        <v>0.01</v>
      </c>
      <c r="F567" s="53"/>
      <c r="G567" s="59"/>
      <c r="H567" s="104"/>
      <c r="I567" s="57"/>
      <c r="J567" s="57"/>
      <c r="K567" s="57"/>
      <c r="L567" s="57"/>
      <c r="M567" s="57"/>
      <c r="N567" s="57"/>
      <c r="O567" s="57"/>
      <c r="P567" s="57"/>
      <c r="Q567" s="57"/>
      <c r="R567" s="57"/>
      <c r="S567" s="57"/>
      <c r="T567" s="57"/>
      <c r="Z567" s="108" t="str">
        <f>IF(LEN(INDEX($1:$1048576,ROW(),4))&gt;0,INDEX($1:$1048576,ROW(),4)," ")</f>
        <v xml:space="preserve"> </v>
      </c>
      <c r="AA567" s="108">
        <f t="shared" si="90"/>
        <v>43</v>
      </c>
      <c r="AB567" s="108">
        <f ca="1">COUNTBLANK(OFFSET(INDEX($1:$1048576,2,4),AA567*WellsInPlate,0,WellsInPlate,1))</f>
        <v>86</v>
      </c>
      <c r="AC567" s="108">
        <f t="shared" ca="1" si="91"/>
        <v>0</v>
      </c>
      <c r="AE567" s="108" t="b">
        <f>IF(COUNTBLANK(D567)=0,A567)</f>
        <v>0</v>
      </c>
    </row>
    <row r="568" spans="1:31" ht="12.75" x14ac:dyDescent="0.2">
      <c r="A568" s="94" t="str">
        <f>IF(D568="","",CONCATENATE('Address and samples info'!$B$8," #",'Samples 96'!C568))</f>
        <v/>
      </c>
      <c r="B568" s="95" t="s">
        <v>20</v>
      </c>
      <c r="C568" s="150">
        <v>7</v>
      </c>
      <c r="D568" s="5"/>
      <c r="E568" s="98">
        <v>0.01</v>
      </c>
      <c r="F568" s="53"/>
      <c r="G568" s="59"/>
      <c r="H568" s="104"/>
      <c r="I568" s="57"/>
      <c r="J568" s="57"/>
      <c r="K568" s="57"/>
      <c r="L568" s="57"/>
      <c r="M568" s="57"/>
      <c r="N568" s="57"/>
      <c r="O568" s="57"/>
      <c r="P568" s="57"/>
      <c r="Q568" s="57"/>
      <c r="R568" s="57"/>
      <c r="S568" s="57"/>
      <c r="T568" s="57"/>
      <c r="Z568" s="108" t="str">
        <f>IF(LEN(INDEX($1:$1048576,ROW(),4))&gt;0,INDEX($1:$1048576,ROW(),4)," ")</f>
        <v xml:space="preserve"> </v>
      </c>
      <c r="AA568" s="108">
        <f t="shared" si="90"/>
        <v>43</v>
      </c>
      <c r="AB568" s="108">
        <f ca="1">COUNTBLANK(OFFSET(INDEX($1:$1048576,2,4),AA568*WellsInPlate,0,WellsInPlate,1))</f>
        <v>86</v>
      </c>
      <c r="AC568" s="108">
        <f t="shared" ca="1" si="91"/>
        <v>0</v>
      </c>
      <c r="AE568" s="108" t="b">
        <f>IF(COUNTBLANK(D568)=0,A568)</f>
        <v>0</v>
      </c>
    </row>
    <row r="569" spans="1:31" ht="12.75" x14ac:dyDescent="0.2">
      <c r="A569" s="94" t="str">
        <f>IF(D569="","",CONCATENATE('Address and samples info'!$B$8," #",'Samples 96'!C569))</f>
        <v/>
      </c>
      <c r="B569" s="95" t="s">
        <v>31</v>
      </c>
      <c r="C569" s="150">
        <v>7</v>
      </c>
      <c r="D569" s="5"/>
      <c r="E569" s="98">
        <v>0.01</v>
      </c>
      <c r="F569" s="53"/>
      <c r="G569" s="59"/>
      <c r="H569" s="104"/>
      <c r="I569" s="57"/>
      <c r="J569" s="57"/>
      <c r="K569" s="57"/>
      <c r="L569" s="57"/>
      <c r="M569" s="57"/>
      <c r="N569" s="57"/>
      <c r="O569" s="57"/>
      <c r="P569" s="57"/>
      <c r="Q569" s="57"/>
      <c r="R569" s="57"/>
      <c r="S569" s="57"/>
      <c r="T569" s="57"/>
      <c r="Z569" s="108" t="str">
        <f>IF(LEN(INDEX($1:$1048576,ROW(),4))&gt;0,INDEX($1:$1048576,ROW(),4)," ")</f>
        <v xml:space="preserve"> </v>
      </c>
      <c r="AA569" s="108">
        <f t="shared" si="90"/>
        <v>43</v>
      </c>
      <c r="AB569" s="108">
        <f ca="1">COUNTBLANK(OFFSET(INDEX($1:$1048576,2,4),AA569*WellsInPlate,0,WellsInPlate,1))</f>
        <v>86</v>
      </c>
      <c r="AC569" s="108">
        <f t="shared" ca="1" si="91"/>
        <v>0</v>
      </c>
      <c r="AE569" s="108" t="b">
        <f>IF(COUNTBLANK(D569)=0,A569)</f>
        <v>0</v>
      </c>
    </row>
    <row r="570" spans="1:31" ht="12.75" x14ac:dyDescent="0.2">
      <c r="A570" s="94" t="str">
        <f>IF(D570="","",CONCATENATE('Address and samples info'!$B$8," #",'Samples 96'!C570))</f>
        <v/>
      </c>
      <c r="B570" s="95" t="s">
        <v>42</v>
      </c>
      <c r="C570" s="150">
        <v>7</v>
      </c>
      <c r="D570" s="5"/>
      <c r="E570" s="98">
        <v>0.01</v>
      </c>
      <c r="F570" s="53"/>
      <c r="G570" s="59"/>
      <c r="H570" s="104"/>
      <c r="I570" s="57"/>
      <c r="J570" s="57"/>
      <c r="K570" s="57"/>
      <c r="L570" s="57"/>
      <c r="M570" s="57"/>
      <c r="N570" s="57"/>
      <c r="O570" s="57"/>
      <c r="P570" s="57"/>
      <c r="Q570" s="57"/>
      <c r="R570" s="57"/>
      <c r="S570" s="57"/>
      <c r="T570" s="57"/>
      <c r="Z570" s="108" t="str">
        <f>IF(LEN(INDEX($1:$1048576,ROW(),4))&gt;0,INDEX($1:$1048576,ROW(),4)," ")</f>
        <v xml:space="preserve"> </v>
      </c>
      <c r="AA570" s="108">
        <f t="shared" si="90"/>
        <v>43</v>
      </c>
      <c r="AB570" s="108">
        <f ca="1">COUNTBLANK(OFFSET(INDEX($1:$1048576,2,4),AA570*WellsInPlate,0,WellsInPlate,1))</f>
        <v>86</v>
      </c>
      <c r="AC570" s="108">
        <f t="shared" ca="1" si="91"/>
        <v>0</v>
      </c>
      <c r="AE570" s="108" t="b">
        <f>IF(COUNTBLANK(D570)=0,A570)</f>
        <v>0</v>
      </c>
    </row>
    <row r="571" spans="1:31" ht="12.75" x14ac:dyDescent="0.2">
      <c r="A571" s="94" t="str">
        <f>IF(D571="","",CONCATENATE('Address and samples info'!$B$8," #",'Samples 96'!C571))</f>
        <v/>
      </c>
      <c r="B571" s="95" t="s">
        <v>53</v>
      </c>
      <c r="C571" s="150">
        <v>7</v>
      </c>
      <c r="D571" s="5"/>
      <c r="E571" s="98">
        <v>0.01</v>
      </c>
      <c r="F571" s="53"/>
      <c r="G571" s="59"/>
      <c r="H571" s="104"/>
      <c r="I571" s="57"/>
      <c r="J571" s="57"/>
      <c r="K571" s="57"/>
      <c r="L571" s="57"/>
      <c r="M571" s="57"/>
      <c r="N571" s="57"/>
      <c r="O571" s="57"/>
      <c r="P571" s="57"/>
      <c r="Q571" s="57"/>
      <c r="R571" s="57"/>
      <c r="S571" s="57"/>
      <c r="T571" s="57"/>
      <c r="Z571" s="108" t="str">
        <f>IF(LEN(INDEX($1:$1048576,ROW(),4))&gt;0,INDEX($1:$1048576,ROW(),4)," ")</f>
        <v xml:space="preserve"> </v>
      </c>
      <c r="AA571" s="108">
        <f t="shared" si="90"/>
        <v>43</v>
      </c>
      <c r="AB571" s="108">
        <f ca="1">COUNTBLANK(OFFSET(INDEX($1:$1048576,2,4),AA571*WellsInPlate,0,WellsInPlate,1))</f>
        <v>86</v>
      </c>
      <c r="AC571" s="108">
        <f t="shared" ca="1" si="91"/>
        <v>0</v>
      </c>
      <c r="AE571" s="108" t="b">
        <f>IF(COUNTBLANK(D571)=0,A571)</f>
        <v>0</v>
      </c>
    </row>
    <row r="572" spans="1:31" ht="12.75" x14ac:dyDescent="0.2">
      <c r="A572" s="94" t="str">
        <f>IF(D572="","",CONCATENATE('Address and samples info'!$B$8," #",'Samples 96'!C572))</f>
        <v/>
      </c>
      <c r="B572" s="95" t="s">
        <v>64</v>
      </c>
      <c r="C572" s="150">
        <v>7</v>
      </c>
      <c r="D572" s="5"/>
      <c r="E572" s="98">
        <v>0.01</v>
      </c>
      <c r="F572" s="53"/>
      <c r="G572" s="59"/>
      <c r="Z572" s="108" t="str">
        <f>IF(LEN(INDEX($1:$1048576,ROW(),4))&gt;0,INDEX($1:$1048576,ROW(),4)," ")</f>
        <v xml:space="preserve"> </v>
      </c>
      <c r="AA572" s="108">
        <f t="shared" si="90"/>
        <v>43</v>
      </c>
      <c r="AB572" s="108">
        <f ca="1">COUNTBLANK(OFFSET(INDEX($1:$1048576,2,4),AA572*WellsInPlate,0,WellsInPlate,1))</f>
        <v>86</v>
      </c>
      <c r="AC572" s="108">
        <f t="shared" ca="1" si="91"/>
        <v>0</v>
      </c>
      <c r="AE572" s="108" t="b">
        <f>IF(COUNTBLANK(D572)=0,A572)</f>
        <v>0</v>
      </c>
    </row>
    <row r="573" spans="1:31" ht="12.75" x14ac:dyDescent="0.2">
      <c r="A573" s="94" t="str">
        <f>IF(D573="","",CONCATENATE('Address and samples info'!$B$8," #",'Samples 96'!C573))</f>
        <v/>
      </c>
      <c r="B573" s="95" t="s">
        <v>75</v>
      </c>
      <c r="C573" s="150">
        <v>7</v>
      </c>
      <c r="D573" s="5"/>
      <c r="E573" s="98">
        <v>0.01</v>
      </c>
      <c r="F573" s="53"/>
      <c r="G573" s="59"/>
      <c r="Z573" s="108" t="str">
        <f>IF(LEN(INDEX($1:$1048576,ROW(),4))&gt;0,INDEX($1:$1048576,ROW(),4)," ")</f>
        <v xml:space="preserve"> </v>
      </c>
      <c r="AA573" s="108">
        <f t="shared" si="90"/>
        <v>43</v>
      </c>
      <c r="AB573" s="108">
        <f ca="1">COUNTBLANK(OFFSET(INDEX($1:$1048576,2,4),AA573*WellsInPlate,0,WellsInPlate,1))</f>
        <v>86</v>
      </c>
      <c r="AC573" s="108">
        <f t="shared" ca="1" si="91"/>
        <v>0</v>
      </c>
      <c r="AE573" s="108" t="b">
        <f>IF(COUNTBLANK(D573)=0,A573)</f>
        <v>0</v>
      </c>
    </row>
    <row r="574" spans="1:31" ht="12.75" x14ac:dyDescent="0.2">
      <c r="A574" s="94" t="str">
        <f>IF(D574="","",CONCATENATE('Address and samples info'!$B$8," #",'Samples 96'!C574))</f>
        <v/>
      </c>
      <c r="B574" s="95" t="s">
        <v>85</v>
      </c>
      <c r="C574" s="150">
        <v>7</v>
      </c>
      <c r="D574" s="5"/>
      <c r="E574" s="98">
        <v>0.01</v>
      </c>
      <c r="F574" s="53"/>
      <c r="G574" s="59"/>
      <c r="Z574" s="108" t="str">
        <f>IF(LEN(INDEX($1:$1048576,ROW(),4))&gt;0,INDEX($1:$1048576,ROW(),4)," ")</f>
        <v xml:space="preserve"> </v>
      </c>
      <c r="AA574" s="108">
        <f t="shared" si="90"/>
        <v>43</v>
      </c>
      <c r="AB574" s="108">
        <f ca="1">COUNTBLANK(OFFSET(INDEX($1:$1048576,2,4),AA574*WellsInPlate,0,WellsInPlate,1))</f>
        <v>86</v>
      </c>
      <c r="AC574" s="108">
        <f t="shared" ca="1" si="91"/>
        <v>0</v>
      </c>
      <c r="AE574" s="108" t="b">
        <f>IF(COUNTBLANK(D574)=0,A574)</f>
        <v>0</v>
      </c>
    </row>
    <row r="575" spans="1:31" ht="12.75" x14ac:dyDescent="0.2">
      <c r="A575" s="94" t="str">
        <f>IF(D575="","",CONCATENATE('Address and samples info'!$B$8," #",'Samples 96'!C575))</f>
        <v/>
      </c>
      <c r="B575" s="95" t="s">
        <v>10</v>
      </c>
      <c r="C575" s="150">
        <v>7</v>
      </c>
      <c r="D575" s="5"/>
      <c r="E575" s="98">
        <v>0.01</v>
      </c>
      <c r="F575" s="53"/>
      <c r="G575" s="59"/>
      <c r="I575" s="55"/>
      <c r="Z575" s="108" t="str">
        <f>IF(LEN(INDEX($1:$1048576,ROW(),4))&gt;0,INDEX($1:$1048576,ROW(),4)," ")</f>
        <v xml:space="preserve"> </v>
      </c>
      <c r="AA575" s="108">
        <f t="shared" si="90"/>
        <v>43</v>
      </c>
      <c r="AB575" s="108">
        <f ca="1">COUNTBLANK(OFFSET(INDEX($1:$1048576,2,4),AA575*WellsInPlate,0,WellsInPlate,1))</f>
        <v>86</v>
      </c>
      <c r="AC575" s="108">
        <f t="shared" ca="1" si="91"/>
        <v>0</v>
      </c>
      <c r="AE575" s="108" t="b">
        <f>IF(COUNTBLANK(D575)=0,A575)</f>
        <v>0</v>
      </c>
    </row>
    <row r="576" spans="1:31" ht="12.75" x14ac:dyDescent="0.2">
      <c r="A576" s="94" t="str">
        <f>IF(D576="","",CONCATENATE('Address and samples info'!$B$8," #",'Samples 96'!C576))</f>
        <v/>
      </c>
      <c r="B576" s="95" t="s">
        <v>21</v>
      </c>
      <c r="C576" s="150">
        <v>7</v>
      </c>
      <c r="D576" s="5"/>
      <c r="E576" s="98">
        <v>0.01</v>
      </c>
      <c r="F576" s="53"/>
      <c r="G576" s="59"/>
      <c r="H576" s="10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Z576" s="108" t="str">
        <f>IF(LEN(INDEX($1:$1048576,ROW(),4))&gt;0,INDEX($1:$1048576,ROW(),4)," ")</f>
        <v xml:space="preserve"> </v>
      </c>
      <c r="AA576" s="108">
        <f t="shared" si="90"/>
        <v>44</v>
      </c>
      <c r="AB576" s="108">
        <f ca="1">COUNTBLANK(OFFSET(INDEX($1:$1048576,2,4),AA576*WellsInPlate,0,WellsInPlate,1))</f>
        <v>86</v>
      </c>
      <c r="AC576" s="108">
        <f t="shared" ca="1" si="91"/>
        <v>0</v>
      </c>
      <c r="AE576" s="108" t="b">
        <f>IF(COUNTBLANK(D576)=0,A576)</f>
        <v>0</v>
      </c>
    </row>
    <row r="577" spans="1:31" ht="12.75" x14ac:dyDescent="0.2">
      <c r="A577" s="94" t="str">
        <f>IF(D577="","",CONCATENATE('Address and samples info'!$B$8," #",'Samples 96'!C577))</f>
        <v/>
      </c>
      <c r="B577" s="95" t="s">
        <v>32</v>
      </c>
      <c r="C577" s="150">
        <v>7</v>
      </c>
      <c r="D577" s="5"/>
      <c r="E577" s="98">
        <v>0.01</v>
      </c>
      <c r="F577" s="53"/>
      <c r="G577" s="59"/>
      <c r="H577" s="104"/>
      <c r="I577" s="57"/>
      <c r="J577" s="57"/>
      <c r="K577" s="57"/>
      <c r="L577" s="57"/>
      <c r="M577" s="57"/>
      <c r="N577" s="57"/>
      <c r="O577" s="57"/>
      <c r="P577" s="57"/>
      <c r="Q577" s="57"/>
      <c r="R577" s="57"/>
      <c r="S577" s="57"/>
      <c r="T577" s="58"/>
      <c r="Z577" s="108" t="str">
        <f>IF(LEN(INDEX($1:$1048576,ROW(),4))&gt;0,INDEX($1:$1048576,ROW(),4)," ")</f>
        <v xml:space="preserve"> </v>
      </c>
      <c r="AA577" s="108">
        <f t="shared" si="90"/>
        <v>44</v>
      </c>
      <c r="AB577" s="108">
        <f ca="1">COUNTBLANK(OFFSET(INDEX($1:$1048576,2,4),AA577*WellsInPlate,0,WellsInPlate,1))</f>
        <v>86</v>
      </c>
      <c r="AC577" s="108">
        <f t="shared" ca="1" si="91"/>
        <v>0</v>
      </c>
      <c r="AE577" s="108" t="b">
        <f>IF(COUNTBLANK(D577)=0,A577)</f>
        <v>0</v>
      </c>
    </row>
    <row r="578" spans="1:31" ht="12.75" x14ac:dyDescent="0.2">
      <c r="A578" s="94" t="str">
        <f>IF(D578="","",CONCATENATE('Address and samples info'!$B$8," #",'Samples 96'!C578))</f>
        <v/>
      </c>
      <c r="B578" s="95" t="s">
        <v>43</v>
      </c>
      <c r="C578" s="150">
        <v>7</v>
      </c>
      <c r="D578" s="5"/>
      <c r="E578" s="98">
        <v>0.01</v>
      </c>
      <c r="F578" s="53"/>
      <c r="G578" s="59"/>
      <c r="H578" s="104"/>
      <c r="I578" s="57"/>
      <c r="J578" s="57"/>
      <c r="K578" s="57"/>
      <c r="L578" s="57"/>
      <c r="M578" s="57"/>
      <c r="N578" s="57"/>
      <c r="O578" s="57"/>
      <c r="P578" s="57"/>
      <c r="Q578" s="57"/>
      <c r="R578" s="57"/>
      <c r="S578" s="57"/>
      <c r="T578" s="57"/>
      <c r="Z578" s="108" t="str">
        <f>IF(LEN(INDEX($1:$1048576,ROW(),4))&gt;0,INDEX($1:$1048576,ROW(),4)," ")</f>
        <v xml:space="preserve"> </v>
      </c>
      <c r="AA578" s="108">
        <f t="shared" si="90"/>
        <v>44</v>
      </c>
      <c r="AB578" s="108">
        <f ca="1">COUNTBLANK(OFFSET(INDEX($1:$1048576,2,4),AA578*WellsInPlate,0,WellsInPlate,1))</f>
        <v>86</v>
      </c>
      <c r="AC578" s="108">
        <f t="shared" ca="1" si="91"/>
        <v>0</v>
      </c>
      <c r="AE578" s="108" t="b">
        <f>IF(COUNTBLANK(D578)=0,A578)</f>
        <v>0</v>
      </c>
    </row>
    <row r="579" spans="1:31" ht="12.75" x14ac:dyDescent="0.2">
      <c r="A579" s="94" t="str">
        <f>IF(D579="","",CONCATENATE('Address and samples info'!$B$8," #",'Samples 96'!C579))</f>
        <v/>
      </c>
      <c r="B579" s="95" t="s">
        <v>54</v>
      </c>
      <c r="C579" s="150">
        <v>7</v>
      </c>
      <c r="D579" s="5"/>
      <c r="E579" s="98">
        <v>0.01</v>
      </c>
      <c r="F579" s="53"/>
      <c r="G579" s="59"/>
      <c r="H579" s="104"/>
      <c r="I579" s="57"/>
      <c r="J579" s="57"/>
      <c r="K579" s="57"/>
      <c r="L579" s="57"/>
      <c r="M579" s="57"/>
      <c r="N579" s="57"/>
      <c r="O579" s="57"/>
      <c r="P579" s="57"/>
      <c r="Q579" s="57"/>
      <c r="R579" s="57"/>
      <c r="S579" s="57"/>
      <c r="T579" s="57"/>
      <c r="Z579" s="108" t="str">
        <f>IF(LEN(INDEX($1:$1048576,ROW(),4))&gt;0,INDEX($1:$1048576,ROW(),4)," ")</f>
        <v xml:space="preserve"> </v>
      </c>
      <c r="AA579" s="108">
        <f t="shared" si="90"/>
        <v>44</v>
      </c>
      <c r="AB579" s="108">
        <f ca="1">COUNTBLANK(OFFSET(INDEX($1:$1048576,2,4),AA579*WellsInPlate,0,WellsInPlate,1))</f>
        <v>86</v>
      </c>
      <c r="AC579" s="108">
        <f t="shared" ca="1" si="91"/>
        <v>0</v>
      </c>
      <c r="AE579" s="108" t="b">
        <f>IF(COUNTBLANK(D579)=0,A579)</f>
        <v>0</v>
      </c>
    </row>
    <row r="580" spans="1:31" ht="12.75" x14ac:dyDescent="0.2">
      <c r="A580" s="94" t="str">
        <f>IF(D580="","",CONCATENATE('Address and samples info'!$B$8," #",'Samples 96'!C580))</f>
        <v/>
      </c>
      <c r="B580" s="95" t="s">
        <v>65</v>
      </c>
      <c r="C580" s="150">
        <v>7</v>
      </c>
      <c r="D580" s="5"/>
      <c r="E580" s="98">
        <v>0.01</v>
      </c>
      <c r="F580" s="53"/>
      <c r="G580" s="59"/>
      <c r="H580" s="104"/>
      <c r="I580" s="57"/>
      <c r="J580" s="57"/>
      <c r="K580" s="57"/>
      <c r="L580" s="57"/>
      <c r="M580" s="57"/>
      <c r="N580" s="57"/>
      <c r="O580" s="57"/>
      <c r="P580" s="57"/>
      <c r="Q580" s="57"/>
      <c r="R580" s="57"/>
      <c r="S580" s="57"/>
      <c r="T580" s="57"/>
      <c r="Z580" s="108" t="str">
        <f>IF(LEN(INDEX($1:$1048576,ROW(),4))&gt;0,INDEX($1:$1048576,ROW(),4)," ")</f>
        <v xml:space="preserve"> </v>
      </c>
      <c r="AA580" s="108">
        <f t="shared" si="90"/>
        <v>44</v>
      </c>
      <c r="AB580" s="108">
        <f ca="1">COUNTBLANK(OFFSET(INDEX($1:$1048576,2,4),AA580*WellsInPlate,0,WellsInPlate,1))</f>
        <v>86</v>
      </c>
      <c r="AC580" s="108">
        <f t="shared" ca="1" si="91"/>
        <v>0</v>
      </c>
      <c r="AE580" s="108" t="b">
        <f>IF(COUNTBLANK(D580)=0,A580)</f>
        <v>0</v>
      </c>
    </row>
    <row r="581" spans="1:31" ht="12.75" x14ac:dyDescent="0.2">
      <c r="A581" s="94" t="str">
        <f>IF(D581="","",CONCATENATE('Address and samples info'!$B$8," #",'Samples 96'!C581))</f>
        <v/>
      </c>
      <c r="B581" s="95" t="s">
        <v>76</v>
      </c>
      <c r="C581" s="150">
        <v>7</v>
      </c>
      <c r="D581" s="5"/>
      <c r="E581" s="98">
        <v>0.01</v>
      </c>
      <c r="F581" s="53"/>
      <c r="G581" s="59"/>
      <c r="H581" s="104"/>
      <c r="I581" s="57"/>
      <c r="J581" s="57"/>
      <c r="K581" s="57"/>
      <c r="L581" s="57"/>
      <c r="M581" s="57"/>
      <c r="N581" s="57"/>
      <c r="O581" s="57"/>
      <c r="P581" s="57"/>
      <c r="Q581" s="57"/>
      <c r="R581" s="57"/>
      <c r="S581" s="57"/>
      <c r="T581" s="57"/>
      <c r="Z581" s="108" t="str">
        <f>IF(LEN(INDEX($1:$1048576,ROW(),4))&gt;0,INDEX($1:$1048576,ROW(),4)," ")</f>
        <v xml:space="preserve"> </v>
      </c>
      <c r="AA581" s="108">
        <f t="shared" ref="AA581" si="92">CEILING((ROW()-StartRow+1)/PanelHeight,1)-1</f>
        <v>44</v>
      </c>
      <c r="AB581" s="108">
        <f ca="1">COUNTBLANK(OFFSET(INDEX($1:$1048576,2,4),AA581*WellsInPlate,0,WellsInPlate,1))</f>
        <v>86</v>
      </c>
      <c r="AC581" s="108">
        <f t="shared" ref="AC581" ca="1" si="93">IF(AB581=WellsInPlate,0,1)</f>
        <v>0</v>
      </c>
      <c r="AE581" s="108" t="b">
        <f>IF(COUNTBLANK(D581)=0,A581)</f>
        <v>0</v>
      </c>
    </row>
    <row r="582" spans="1:31" ht="12.75" x14ac:dyDescent="0.2">
      <c r="A582" s="94" t="str">
        <f>IF(D582="","",CONCATENATE('Address and samples info'!$B$8," #",'Samples 96'!C582))</f>
        <v/>
      </c>
      <c r="B582" s="95" t="s">
        <v>86</v>
      </c>
      <c r="C582" s="150">
        <v>7</v>
      </c>
      <c r="D582" s="5"/>
      <c r="E582" s="98">
        <v>0.01</v>
      </c>
      <c r="F582" s="53"/>
      <c r="G582" s="59"/>
      <c r="H582" s="104"/>
      <c r="I582" s="57"/>
      <c r="J582" s="57"/>
      <c r="K582" s="57"/>
      <c r="L582" s="57"/>
      <c r="M582" s="57"/>
      <c r="N582" s="57"/>
      <c r="O582" s="57"/>
      <c r="P582" s="57"/>
      <c r="Q582" s="57"/>
      <c r="R582" s="57"/>
      <c r="S582" s="57"/>
      <c r="T582" s="57"/>
      <c r="Z582" s="108" t="str">
        <f>IF(LEN(INDEX($1:$1048576,ROW(),4))&gt;0,INDEX($1:$1048576,ROW(),4)," ")</f>
        <v xml:space="preserve"> </v>
      </c>
      <c r="AA582" s="108">
        <f t="shared" ref="AA582:AA613" si="94">CEILING((ROW()-StartRow+1)/PanelHeight,1)-1</f>
        <v>44</v>
      </c>
      <c r="AB582" s="108">
        <f ca="1">COUNTBLANK(OFFSET(INDEX($1:$1048576,2,4),AA582*WellsInPlate,0,WellsInPlate,1))</f>
        <v>86</v>
      </c>
      <c r="AC582" s="108">
        <f t="shared" ref="AC582:AC613" ca="1" si="95">IF(AB582=WellsInPlate,0,1)</f>
        <v>0</v>
      </c>
      <c r="AE582" s="108" t="b">
        <f>IF(COUNTBLANK(D582)=0,A582)</f>
        <v>0</v>
      </c>
    </row>
    <row r="583" spans="1:31" ht="12.75" x14ac:dyDescent="0.2">
      <c r="A583" s="94" t="str">
        <f>IF(D583="","",CONCATENATE('Address and samples info'!$B$8," #",'Samples 96'!C583))</f>
        <v/>
      </c>
      <c r="B583" s="95" t="s">
        <v>11</v>
      </c>
      <c r="C583" s="150">
        <v>7</v>
      </c>
      <c r="D583" s="5"/>
      <c r="E583" s="98">
        <v>0.01</v>
      </c>
      <c r="F583" s="53"/>
      <c r="G583" s="59"/>
      <c r="H583" s="104"/>
      <c r="I583" s="57"/>
      <c r="J583" s="57"/>
      <c r="K583" s="57"/>
      <c r="L583" s="57"/>
      <c r="M583" s="57"/>
      <c r="N583" s="57"/>
      <c r="O583" s="57"/>
      <c r="P583" s="57"/>
      <c r="Q583" s="57"/>
      <c r="R583" s="57"/>
      <c r="S583" s="57"/>
      <c r="T583" s="57"/>
      <c r="Z583" s="108" t="str">
        <f>IF(LEN(INDEX($1:$1048576,ROW(),4))&gt;0,INDEX($1:$1048576,ROW(),4)," ")</f>
        <v xml:space="preserve"> </v>
      </c>
      <c r="AA583" s="108">
        <f t="shared" si="94"/>
        <v>44</v>
      </c>
      <c r="AB583" s="108">
        <f ca="1">COUNTBLANK(OFFSET(INDEX($1:$1048576,2,4),AA583*WellsInPlate,0,WellsInPlate,1))</f>
        <v>86</v>
      </c>
      <c r="AC583" s="108">
        <f t="shared" ca="1" si="95"/>
        <v>0</v>
      </c>
      <c r="AE583" s="108" t="b">
        <f>IF(COUNTBLANK(D583)=0,A583)</f>
        <v>0</v>
      </c>
    </row>
    <row r="584" spans="1:31" ht="12.75" x14ac:dyDescent="0.2">
      <c r="A584" s="94" t="str">
        <f>IF(D584="","",CONCATENATE('Address and samples info'!$B$8," #",'Samples 96'!C584))</f>
        <v/>
      </c>
      <c r="B584" s="95" t="s">
        <v>22</v>
      </c>
      <c r="C584" s="150">
        <v>7</v>
      </c>
      <c r="D584" s="5"/>
      <c r="E584" s="98">
        <v>0.01</v>
      </c>
      <c r="F584" s="53"/>
      <c r="G584" s="59"/>
      <c r="H584" s="104"/>
      <c r="I584" s="57"/>
      <c r="J584" s="57"/>
      <c r="K584" s="57"/>
      <c r="L584" s="57"/>
      <c r="M584" s="57"/>
      <c r="N584" s="57"/>
      <c r="O584" s="57"/>
      <c r="P584" s="57"/>
      <c r="Q584" s="57"/>
      <c r="R584" s="57"/>
      <c r="S584" s="57"/>
      <c r="T584" s="57"/>
      <c r="Z584" s="108" t="str">
        <f>IF(LEN(INDEX($1:$1048576,ROW(),4))&gt;0,INDEX($1:$1048576,ROW(),4)," ")</f>
        <v xml:space="preserve"> </v>
      </c>
      <c r="AA584" s="108">
        <f t="shared" si="94"/>
        <v>44</v>
      </c>
      <c r="AB584" s="108">
        <f ca="1">COUNTBLANK(OFFSET(INDEX($1:$1048576,2,4),AA584*WellsInPlate,0,WellsInPlate,1))</f>
        <v>86</v>
      </c>
      <c r="AC584" s="108">
        <f t="shared" ca="1" si="95"/>
        <v>0</v>
      </c>
      <c r="AE584" s="108" t="b">
        <f>IF(COUNTBLANK(D584)=0,A584)</f>
        <v>0</v>
      </c>
    </row>
    <row r="585" spans="1:31" ht="12.75" x14ac:dyDescent="0.2">
      <c r="A585" s="94" t="str">
        <f>IF(D585="","",CONCATENATE('Address and samples info'!$B$8," #",'Samples 96'!C585))</f>
        <v/>
      </c>
      <c r="B585" s="95" t="s">
        <v>33</v>
      </c>
      <c r="C585" s="150">
        <v>7</v>
      </c>
      <c r="D585" s="5"/>
      <c r="E585" s="98">
        <v>0.01</v>
      </c>
      <c r="F585" s="53"/>
      <c r="G585" s="59"/>
      <c r="Z585" s="108" t="str">
        <f>IF(LEN(INDEX($1:$1048576,ROW(),4))&gt;0,INDEX($1:$1048576,ROW(),4)," ")</f>
        <v xml:space="preserve"> </v>
      </c>
      <c r="AA585" s="108">
        <f t="shared" si="94"/>
        <v>44</v>
      </c>
      <c r="AB585" s="108">
        <f ca="1">COUNTBLANK(OFFSET(INDEX($1:$1048576,2,4),AA585*WellsInPlate,0,WellsInPlate,1))</f>
        <v>86</v>
      </c>
      <c r="AC585" s="108">
        <f t="shared" ca="1" si="95"/>
        <v>0</v>
      </c>
      <c r="AE585" s="108" t="b">
        <f>IF(COUNTBLANK(D585)=0,A585)</f>
        <v>0</v>
      </c>
    </row>
    <row r="586" spans="1:31" ht="12.75" x14ac:dyDescent="0.2">
      <c r="A586" s="94" t="str">
        <f>IF(D586="","",CONCATENATE('Address and samples info'!$B$8," #",'Samples 96'!C586))</f>
        <v/>
      </c>
      <c r="B586" s="95" t="s">
        <v>44</v>
      </c>
      <c r="C586" s="150">
        <v>7</v>
      </c>
      <c r="D586" s="5"/>
      <c r="E586" s="98">
        <v>0.01</v>
      </c>
      <c r="F586" s="53"/>
      <c r="G586" s="59"/>
      <c r="Z586" s="108" t="str">
        <f>IF(LEN(INDEX($1:$1048576,ROW(),4))&gt;0,INDEX($1:$1048576,ROW(),4)," ")</f>
        <v xml:space="preserve"> </v>
      </c>
      <c r="AA586" s="108">
        <f t="shared" si="94"/>
        <v>44</v>
      </c>
      <c r="AB586" s="108">
        <f ca="1">COUNTBLANK(OFFSET(INDEX($1:$1048576,2,4),AA586*WellsInPlate,0,WellsInPlate,1))</f>
        <v>86</v>
      </c>
      <c r="AC586" s="108">
        <f t="shared" ca="1" si="95"/>
        <v>0</v>
      </c>
      <c r="AE586" s="108" t="b">
        <f>IF(COUNTBLANK(D586)=0,A586)</f>
        <v>0</v>
      </c>
    </row>
    <row r="587" spans="1:31" ht="12.75" x14ac:dyDescent="0.2">
      <c r="A587" s="94" t="str">
        <f>IF(D587="","",CONCATENATE('Address and samples info'!$B$8," #",'Samples 96'!C587))</f>
        <v/>
      </c>
      <c r="B587" s="95" t="s">
        <v>55</v>
      </c>
      <c r="C587" s="150">
        <v>7</v>
      </c>
      <c r="D587" s="5"/>
      <c r="E587" s="98">
        <v>0.01</v>
      </c>
      <c r="F587" s="53"/>
      <c r="G587" s="59"/>
      <c r="Z587" s="108" t="str">
        <f>IF(LEN(INDEX($1:$1048576,ROW(),4))&gt;0,INDEX($1:$1048576,ROW(),4)," ")</f>
        <v xml:space="preserve"> </v>
      </c>
      <c r="AA587" s="108">
        <f t="shared" si="94"/>
        <v>44</v>
      </c>
      <c r="AB587" s="108">
        <f ca="1">COUNTBLANK(OFFSET(INDEX($1:$1048576,2,4),AA587*WellsInPlate,0,WellsInPlate,1))</f>
        <v>86</v>
      </c>
      <c r="AC587" s="108">
        <f t="shared" ca="1" si="95"/>
        <v>0</v>
      </c>
      <c r="AE587" s="108" t="b">
        <f>IF(COUNTBLANK(D587)=0,A587)</f>
        <v>0</v>
      </c>
    </row>
    <row r="588" spans="1:31" ht="12.75" x14ac:dyDescent="0.2">
      <c r="A588" s="94" t="str">
        <f>IF(D588="","",CONCATENATE('Address and samples info'!$B$8," #",'Samples 96'!C588))</f>
        <v/>
      </c>
      <c r="B588" s="95" t="s">
        <v>66</v>
      </c>
      <c r="C588" s="150">
        <v>7</v>
      </c>
      <c r="D588" s="5"/>
      <c r="E588" s="98">
        <v>0.01</v>
      </c>
      <c r="F588" s="53"/>
      <c r="G588" s="59"/>
      <c r="I588" s="55"/>
      <c r="Z588" s="108" t="str">
        <f>IF(LEN(INDEX($1:$1048576,ROW(),4))&gt;0,INDEX($1:$1048576,ROW(),4)," ")</f>
        <v xml:space="preserve"> </v>
      </c>
      <c r="AA588" s="108">
        <f t="shared" si="94"/>
        <v>44</v>
      </c>
      <c r="AB588" s="108">
        <f ca="1">COUNTBLANK(OFFSET(INDEX($1:$1048576,2,4),AA588*WellsInPlate,0,WellsInPlate,1))</f>
        <v>86</v>
      </c>
      <c r="AC588" s="108">
        <f t="shared" ca="1" si="95"/>
        <v>0</v>
      </c>
      <c r="AE588" s="108" t="b">
        <f>IF(COUNTBLANK(D588)=0,A588)</f>
        <v>0</v>
      </c>
    </row>
    <row r="589" spans="1:31" ht="12.75" x14ac:dyDescent="0.2">
      <c r="A589" s="94" t="str">
        <f>IF(D589="","",CONCATENATE('Address and samples info'!$B$8," #",'Samples 96'!C589))</f>
        <v/>
      </c>
      <c r="B589" s="95" t="s">
        <v>77</v>
      </c>
      <c r="C589" s="150">
        <v>7</v>
      </c>
      <c r="D589" s="5"/>
      <c r="E589" s="98">
        <v>0.01</v>
      </c>
      <c r="F589" s="53"/>
      <c r="G589" s="59"/>
      <c r="H589" s="10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Z589" s="108" t="str">
        <f>IF(LEN(INDEX($1:$1048576,ROW(),4))&gt;0,INDEX($1:$1048576,ROW(),4)," ")</f>
        <v xml:space="preserve"> </v>
      </c>
      <c r="AA589" s="108">
        <f t="shared" si="94"/>
        <v>45</v>
      </c>
      <c r="AB589" s="108">
        <f ca="1">COUNTBLANK(OFFSET(INDEX($1:$1048576,2,4),AA589*WellsInPlate,0,WellsInPlate,1))</f>
        <v>86</v>
      </c>
      <c r="AC589" s="108">
        <f t="shared" ca="1" si="95"/>
        <v>0</v>
      </c>
      <c r="AE589" s="108" t="b">
        <f>IF(COUNTBLANK(D589)=0,A589)</f>
        <v>0</v>
      </c>
    </row>
    <row r="590" spans="1:31" ht="12.75" x14ac:dyDescent="0.2">
      <c r="A590" s="94" t="str">
        <f>IF(D590="","",CONCATENATE('Address and samples info'!$B$8," #",'Samples 96'!C590))</f>
        <v/>
      </c>
      <c r="B590" s="95" t="s">
        <v>87</v>
      </c>
      <c r="C590" s="150">
        <v>7</v>
      </c>
      <c r="D590" s="5"/>
      <c r="E590" s="98">
        <v>0.01</v>
      </c>
      <c r="F590" s="53"/>
      <c r="G590" s="59"/>
      <c r="H590" s="104"/>
      <c r="I590" s="57"/>
      <c r="J590" s="57"/>
      <c r="K590" s="57"/>
      <c r="L590" s="57"/>
      <c r="M590" s="57"/>
      <c r="N590" s="57"/>
      <c r="O590" s="57"/>
      <c r="P590" s="57"/>
      <c r="Q590" s="57"/>
      <c r="R590" s="57"/>
      <c r="S590" s="57"/>
      <c r="T590" s="58"/>
      <c r="Z590" s="108" t="str">
        <f>IF(LEN(INDEX($1:$1048576,ROW(),4))&gt;0,INDEX($1:$1048576,ROW(),4)," ")</f>
        <v xml:space="preserve"> </v>
      </c>
      <c r="AA590" s="108">
        <f t="shared" si="94"/>
        <v>45</v>
      </c>
      <c r="AB590" s="108">
        <f ca="1">COUNTBLANK(OFFSET(INDEX($1:$1048576,2,4),AA590*WellsInPlate,0,WellsInPlate,1))</f>
        <v>86</v>
      </c>
      <c r="AC590" s="108">
        <f t="shared" ca="1" si="95"/>
        <v>0</v>
      </c>
      <c r="AE590" s="108" t="b">
        <f>IF(COUNTBLANK(D590)=0,A590)</f>
        <v>0</v>
      </c>
    </row>
    <row r="591" spans="1:31" ht="12.75" x14ac:dyDescent="0.2">
      <c r="A591" s="94" t="str">
        <f>IF(D591="","",CONCATENATE('Address and samples info'!$B$8," #",'Samples 96'!C591))</f>
        <v/>
      </c>
      <c r="B591" s="95" t="s">
        <v>12</v>
      </c>
      <c r="C591" s="150">
        <v>7</v>
      </c>
      <c r="D591" s="5"/>
      <c r="E591" s="98">
        <v>0.01</v>
      </c>
      <c r="F591" s="53"/>
      <c r="G591" s="59"/>
      <c r="H591" s="104"/>
      <c r="I591" s="57"/>
      <c r="J591" s="57"/>
      <c r="K591" s="57"/>
      <c r="L591" s="57"/>
      <c r="M591" s="57"/>
      <c r="N591" s="57"/>
      <c r="O591" s="57"/>
      <c r="P591" s="57"/>
      <c r="Q591" s="57"/>
      <c r="R591" s="57"/>
      <c r="S591" s="57"/>
      <c r="T591" s="57"/>
      <c r="Z591" s="108" t="str">
        <f>IF(LEN(INDEX($1:$1048576,ROW(),4))&gt;0,INDEX($1:$1048576,ROW(),4)," ")</f>
        <v xml:space="preserve"> </v>
      </c>
      <c r="AA591" s="108">
        <f t="shared" si="94"/>
        <v>45</v>
      </c>
      <c r="AB591" s="108">
        <f ca="1">COUNTBLANK(OFFSET(INDEX($1:$1048576,2,4),AA591*WellsInPlate,0,WellsInPlate,1))</f>
        <v>86</v>
      </c>
      <c r="AC591" s="108">
        <f t="shared" ca="1" si="95"/>
        <v>0</v>
      </c>
      <c r="AE591" s="108" t="b">
        <f>IF(COUNTBLANK(D591)=0,A591)</f>
        <v>0</v>
      </c>
    </row>
    <row r="592" spans="1:31" ht="12.75" x14ac:dyDescent="0.2">
      <c r="A592" s="94" t="str">
        <f>IF(D592="","",CONCATENATE('Address and samples info'!$B$8," #",'Samples 96'!C592))</f>
        <v/>
      </c>
      <c r="B592" s="95" t="s">
        <v>23</v>
      </c>
      <c r="C592" s="150">
        <v>7</v>
      </c>
      <c r="D592" s="5"/>
      <c r="E592" s="98">
        <v>0.01</v>
      </c>
      <c r="F592" s="53"/>
      <c r="G592" s="59"/>
      <c r="H592" s="104"/>
      <c r="I592" s="57"/>
      <c r="J592" s="57"/>
      <c r="K592" s="57"/>
      <c r="L592" s="57"/>
      <c r="M592" s="57"/>
      <c r="N592" s="57"/>
      <c r="O592" s="57"/>
      <c r="P592" s="57"/>
      <c r="Q592" s="57"/>
      <c r="R592" s="57"/>
      <c r="S592" s="57"/>
      <c r="T592" s="57"/>
      <c r="Z592" s="108" t="str">
        <f>IF(LEN(INDEX($1:$1048576,ROW(),4))&gt;0,INDEX($1:$1048576,ROW(),4)," ")</f>
        <v xml:space="preserve"> </v>
      </c>
      <c r="AA592" s="108">
        <f t="shared" si="94"/>
        <v>45</v>
      </c>
      <c r="AB592" s="108">
        <f ca="1">COUNTBLANK(OFFSET(INDEX($1:$1048576,2,4),AA592*WellsInPlate,0,WellsInPlate,1))</f>
        <v>86</v>
      </c>
      <c r="AC592" s="108">
        <f t="shared" ca="1" si="95"/>
        <v>0</v>
      </c>
      <c r="AE592" s="108" t="b">
        <f>IF(COUNTBLANK(D592)=0,A592)</f>
        <v>0</v>
      </c>
    </row>
    <row r="593" spans="1:31" ht="12.75" x14ac:dyDescent="0.2">
      <c r="A593" s="94" t="str">
        <f>IF(D593="","",CONCATENATE('Address and samples info'!$B$8," #",'Samples 96'!C593))</f>
        <v/>
      </c>
      <c r="B593" s="95" t="s">
        <v>34</v>
      </c>
      <c r="C593" s="150">
        <v>7</v>
      </c>
      <c r="D593" s="5"/>
      <c r="E593" s="98">
        <v>0.01</v>
      </c>
      <c r="F593" s="53"/>
      <c r="G593" s="59"/>
      <c r="H593" s="104"/>
      <c r="I593" s="57"/>
      <c r="J593" s="57"/>
      <c r="K593" s="57"/>
      <c r="L593" s="57"/>
      <c r="M593" s="57"/>
      <c r="N593" s="57"/>
      <c r="O593" s="57"/>
      <c r="P593" s="57"/>
      <c r="Q593" s="57"/>
      <c r="R593" s="57"/>
      <c r="S593" s="57"/>
      <c r="T593" s="57"/>
      <c r="Z593" s="108" t="str">
        <f>IF(LEN(INDEX($1:$1048576,ROW(),4))&gt;0,INDEX($1:$1048576,ROW(),4)," ")</f>
        <v xml:space="preserve"> </v>
      </c>
      <c r="AA593" s="108">
        <f t="shared" si="94"/>
        <v>45</v>
      </c>
      <c r="AB593" s="108">
        <f ca="1">COUNTBLANK(OFFSET(INDEX($1:$1048576,2,4),AA593*WellsInPlate,0,WellsInPlate,1))</f>
        <v>86</v>
      </c>
      <c r="AC593" s="108">
        <f t="shared" ca="1" si="95"/>
        <v>0</v>
      </c>
      <c r="AE593" s="108" t="b">
        <f>IF(COUNTBLANK(D593)=0,A593)</f>
        <v>0</v>
      </c>
    </row>
    <row r="594" spans="1:31" ht="12.75" x14ac:dyDescent="0.2">
      <c r="A594" s="94" t="str">
        <f>IF(D594="","",CONCATENATE('Address and samples info'!$B$8," #",'Samples 96'!C594))</f>
        <v/>
      </c>
      <c r="B594" s="95" t="s">
        <v>45</v>
      </c>
      <c r="C594" s="150">
        <v>7</v>
      </c>
      <c r="D594" s="5"/>
      <c r="E594" s="98">
        <v>0.01</v>
      </c>
      <c r="F594" s="53"/>
      <c r="G594" s="59"/>
      <c r="H594" s="104"/>
      <c r="I594" s="57"/>
      <c r="J594" s="57"/>
      <c r="K594" s="57"/>
      <c r="L594" s="57"/>
      <c r="M594" s="57"/>
      <c r="N594" s="57"/>
      <c r="O594" s="57"/>
      <c r="P594" s="57"/>
      <c r="Q594" s="57"/>
      <c r="R594" s="57"/>
      <c r="S594" s="57"/>
      <c r="T594" s="57"/>
      <c r="Z594" s="108" t="str">
        <f>IF(LEN(INDEX($1:$1048576,ROW(),4))&gt;0,INDEX($1:$1048576,ROW(),4)," ")</f>
        <v xml:space="preserve"> </v>
      </c>
      <c r="AA594" s="108">
        <f t="shared" si="94"/>
        <v>45</v>
      </c>
      <c r="AB594" s="108">
        <f ca="1">COUNTBLANK(OFFSET(INDEX($1:$1048576,2,4),AA594*WellsInPlate,0,WellsInPlate,1))</f>
        <v>86</v>
      </c>
      <c r="AC594" s="108">
        <f t="shared" ca="1" si="95"/>
        <v>0</v>
      </c>
      <c r="AE594" s="108" t="b">
        <f>IF(COUNTBLANK(D594)=0,A594)</f>
        <v>0</v>
      </c>
    </row>
    <row r="595" spans="1:31" ht="12.75" x14ac:dyDescent="0.2">
      <c r="A595" s="94" t="str">
        <f>IF(D595="","",CONCATENATE('Address and samples info'!$B$8," #",'Samples 96'!C595))</f>
        <v/>
      </c>
      <c r="B595" s="95" t="s">
        <v>56</v>
      </c>
      <c r="C595" s="150">
        <v>7</v>
      </c>
      <c r="D595" s="5"/>
      <c r="E595" s="98">
        <v>0.01</v>
      </c>
      <c r="F595" s="53"/>
      <c r="G595" s="59"/>
      <c r="H595" s="104"/>
      <c r="I595" s="57"/>
      <c r="J595" s="57"/>
      <c r="K595" s="57"/>
      <c r="L595" s="57"/>
      <c r="M595" s="57"/>
      <c r="N595" s="57"/>
      <c r="O595" s="57"/>
      <c r="P595" s="57"/>
      <c r="Q595" s="57"/>
      <c r="R595" s="57"/>
      <c r="S595" s="57"/>
      <c r="T595" s="57"/>
      <c r="Z595" s="108" t="str">
        <f>IF(LEN(INDEX($1:$1048576,ROW(),4))&gt;0,INDEX($1:$1048576,ROW(),4)," ")</f>
        <v xml:space="preserve"> </v>
      </c>
      <c r="AA595" s="108">
        <f t="shared" si="94"/>
        <v>45</v>
      </c>
      <c r="AB595" s="108">
        <f ca="1">COUNTBLANK(OFFSET(INDEX($1:$1048576,2,4),AA595*WellsInPlate,0,WellsInPlate,1))</f>
        <v>86</v>
      </c>
      <c r="AC595" s="108">
        <f t="shared" ca="1" si="95"/>
        <v>0</v>
      </c>
      <c r="AE595" s="108" t="b">
        <f>IF(COUNTBLANK(D595)=0,A595)</f>
        <v>0</v>
      </c>
    </row>
    <row r="596" spans="1:31" ht="12.75" x14ac:dyDescent="0.2">
      <c r="A596" s="94" t="str">
        <f>IF(D596="","",CONCATENATE('Address and samples info'!$B$8," #",'Samples 96'!C596))</f>
        <v/>
      </c>
      <c r="B596" s="95" t="s">
        <v>67</v>
      </c>
      <c r="C596" s="150">
        <v>7</v>
      </c>
      <c r="D596" s="5"/>
      <c r="E596" s="98">
        <v>0.01</v>
      </c>
      <c r="F596" s="53"/>
      <c r="G596" s="59"/>
      <c r="H596" s="104"/>
      <c r="I596" s="57"/>
      <c r="J596" s="57"/>
      <c r="K596" s="57"/>
      <c r="L596" s="57"/>
      <c r="M596" s="57"/>
      <c r="N596" s="57"/>
      <c r="O596" s="57"/>
      <c r="P596" s="57"/>
      <c r="Q596" s="57"/>
      <c r="R596" s="57"/>
      <c r="S596" s="57"/>
      <c r="T596" s="57"/>
      <c r="Z596" s="108" t="str">
        <f>IF(LEN(INDEX($1:$1048576,ROW(),4))&gt;0,INDEX($1:$1048576,ROW(),4)," ")</f>
        <v xml:space="preserve"> </v>
      </c>
      <c r="AA596" s="108">
        <f t="shared" si="94"/>
        <v>45</v>
      </c>
      <c r="AB596" s="108">
        <f ca="1">COUNTBLANK(OFFSET(INDEX($1:$1048576,2,4),AA596*WellsInPlate,0,WellsInPlate,1))</f>
        <v>86</v>
      </c>
      <c r="AC596" s="108">
        <f t="shared" ca="1" si="95"/>
        <v>0</v>
      </c>
      <c r="AE596" s="108" t="b">
        <f>IF(COUNTBLANK(D596)=0,A596)</f>
        <v>0</v>
      </c>
    </row>
    <row r="597" spans="1:31" ht="12.75" x14ac:dyDescent="0.2">
      <c r="A597" s="94" t="str">
        <f>IF(D597="","",CONCATENATE('Address and samples info'!$B$8," #",'Samples 96'!C597))</f>
        <v/>
      </c>
      <c r="B597" s="95" t="s">
        <v>78</v>
      </c>
      <c r="C597" s="150">
        <v>7</v>
      </c>
      <c r="D597" s="5"/>
      <c r="E597" s="98">
        <v>0.01</v>
      </c>
      <c r="F597" s="53"/>
      <c r="G597" s="59"/>
      <c r="H597" s="104"/>
      <c r="I597" s="57"/>
      <c r="J597" s="57"/>
      <c r="K597" s="57"/>
      <c r="L597" s="57"/>
      <c r="M597" s="57"/>
      <c r="N597" s="57"/>
      <c r="O597" s="57"/>
      <c r="P597" s="57"/>
      <c r="Q597" s="57"/>
      <c r="R597" s="57"/>
      <c r="S597" s="57"/>
      <c r="T597" s="57"/>
      <c r="Z597" s="108" t="str">
        <f>IF(LEN(INDEX($1:$1048576,ROW(),4))&gt;0,INDEX($1:$1048576,ROW(),4)," ")</f>
        <v xml:space="preserve"> </v>
      </c>
      <c r="AA597" s="108">
        <f t="shared" si="94"/>
        <v>45</v>
      </c>
      <c r="AB597" s="108">
        <f ca="1">COUNTBLANK(OFFSET(INDEX($1:$1048576,2,4),AA597*WellsInPlate,0,WellsInPlate,1))</f>
        <v>86</v>
      </c>
      <c r="AC597" s="108">
        <f t="shared" ca="1" si="95"/>
        <v>0</v>
      </c>
      <c r="AE597" s="108" t="b">
        <f>IF(COUNTBLANK(D597)=0,A597)</f>
        <v>0</v>
      </c>
    </row>
    <row r="598" spans="1:31" ht="12.75" x14ac:dyDescent="0.2">
      <c r="A598" s="94" t="str">
        <f>IF(D598="","",CONCATENATE('Address and samples info'!$B$8," #",'Samples 96'!C598))</f>
        <v/>
      </c>
      <c r="B598" s="95" t="s">
        <v>88</v>
      </c>
      <c r="C598" s="150">
        <v>7</v>
      </c>
      <c r="D598" s="5"/>
      <c r="E598" s="98">
        <v>0.01</v>
      </c>
      <c r="F598" s="53"/>
      <c r="G598" s="59"/>
      <c r="Z598" s="108" t="str">
        <f>IF(LEN(INDEX($1:$1048576,ROW(),4))&gt;0,INDEX($1:$1048576,ROW(),4)," ")</f>
        <v xml:space="preserve"> </v>
      </c>
      <c r="AA598" s="108">
        <f t="shared" si="94"/>
        <v>45</v>
      </c>
      <c r="AB598" s="108">
        <f ca="1">COUNTBLANK(OFFSET(INDEX($1:$1048576,2,4),AA598*WellsInPlate,0,WellsInPlate,1))</f>
        <v>86</v>
      </c>
      <c r="AC598" s="108">
        <f t="shared" ca="1" si="95"/>
        <v>0</v>
      </c>
      <c r="AE598" s="108" t="b">
        <f>IF(COUNTBLANK(D598)=0,A598)</f>
        <v>0</v>
      </c>
    </row>
    <row r="599" spans="1:31" ht="12.75" x14ac:dyDescent="0.2">
      <c r="A599" s="94" t="str">
        <f>IF(D599="","",CONCATENATE('Address and samples info'!$B$8," #",'Samples 96'!C599))</f>
        <v/>
      </c>
      <c r="B599" s="95" t="s">
        <v>13</v>
      </c>
      <c r="C599" s="150">
        <v>7</v>
      </c>
      <c r="D599" s="5"/>
      <c r="E599" s="98">
        <v>0.01</v>
      </c>
      <c r="F599" s="53"/>
      <c r="G599" s="59"/>
      <c r="Z599" s="108" t="str">
        <f>IF(LEN(INDEX($1:$1048576,ROW(),4))&gt;0,INDEX($1:$1048576,ROW(),4)," ")</f>
        <v xml:space="preserve"> </v>
      </c>
      <c r="AA599" s="108">
        <f t="shared" si="94"/>
        <v>45</v>
      </c>
      <c r="AB599" s="108">
        <f ca="1">COUNTBLANK(OFFSET(INDEX($1:$1048576,2,4),AA599*WellsInPlate,0,WellsInPlate,1))</f>
        <v>86</v>
      </c>
      <c r="AC599" s="108">
        <f t="shared" ca="1" si="95"/>
        <v>0</v>
      </c>
      <c r="AE599" s="108" t="b">
        <f>IF(COUNTBLANK(D599)=0,A599)</f>
        <v>0</v>
      </c>
    </row>
    <row r="600" spans="1:31" ht="12.75" x14ac:dyDescent="0.2">
      <c r="A600" s="94" t="str">
        <f>IF(D600="","",CONCATENATE('Address and samples info'!$B$8," #",'Samples 96'!C600))</f>
        <v/>
      </c>
      <c r="B600" s="95" t="s">
        <v>24</v>
      </c>
      <c r="C600" s="150">
        <v>7</v>
      </c>
      <c r="D600" s="5"/>
      <c r="E600" s="98">
        <v>0.01</v>
      </c>
      <c r="F600" s="53"/>
      <c r="G600" s="59"/>
      <c r="Z600" s="108" t="str">
        <f>IF(LEN(INDEX($1:$1048576,ROW(),4))&gt;0,INDEX($1:$1048576,ROW(),4)," ")</f>
        <v xml:space="preserve"> </v>
      </c>
      <c r="AA600" s="108">
        <f t="shared" si="94"/>
        <v>45</v>
      </c>
      <c r="AB600" s="108">
        <f ca="1">COUNTBLANK(OFFSET(INDEX($1:$1048576,2,4),AA600*WellsInPlate,0,WellsInPlate,1))</f>
        <v>86</v>
      </c>
      <c r="AC600" s="108">
        <f t="shared" ca="1" si="95"/>
        <v>0</v>
      </c>
      <c r="AE600" s="108" t="b">
        <f>IF(COUNTBLANK(D600)=0,A600)</f>
        <v>0</v>
      </c>
    </row>
    <row r="601" spans="1:31" ht="12.75" x14ac:dyDescent="0.2">
      <c r="A601" s="94" t="str">
        <f>IF(D601="","",CONCATENATE('Address and samples info'!$B$8," #",'Samples 96'!C601))</f>
        <v/>
      </c>
      <c r="B601" s="95" t="s">
        <v>35</v>
      </c>
      <c r="C601" s="150">
        <v>7</v>
      </c>
      <c r="D601" s="5"/>
      <c r="E601" s="98">
        <v>0.01</v>
      </c>
      <c r="F601" s="53"/>
      <c r="G601" s="59"/>
      <c r="I601" s="55"/>
      <c r="Z601" s="108" t="str">
        <f>IF(LEN(INDEX($1:$1048576,ROW(),4))&gt;0,INDEX($1:$1048576,ROW(),4)," ")</f>
        <v xml:space="preserve"> </v>
      </c>
      <c r="AA601" s="108">
        <f t="shared" si="94"/>
        <v>45</v>
      </c>
      <c r="AB601" s="108">
        <f ca="1">COUNTBLANK(OFFSET(INDEX($1:$1048576,2,4),AA601*WellsInPlate,0,WellsInPlate,1))</f>
        <v>86</v>
      </c>
      <c r="AC601" s="108">
        <f t="shared" ca="1" si="95"/>
        <v>0</v>
      </c>
      <c r="AE601" s="108" t="b">
        <f>IF(COUNTBLANK(D601)=0,A601)</f>
        <v>0</v>
      </c>
    </row>
    <row r="602" spans="1:31" ht="12.75" x14ac:dyDescent="0.2">
      <c r="A602" s="94" t="str">
        <f>IF(D602="","",CONCATENATE('Address and samples info'!$B$8," #",'Samples 96'!C602))</f>
        <v/>
      </c>
      <c r="B602" s="95" t="s">
        <v>46</v>
      </c>
      <c r="C602" s="150">
        <v>7</v>
      </c>
      <c r="D602" s="5"/>
      <c r="E602" s="98">
        <v>0.01</v>
      </c>
      <c r="F602" s="53"/>
      <c r="G602" s="59"/>
      <c r="H602" s="10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Z602" s="108" t="str">
        <f>IF(LEN(INDEX($1:$1048576,ROW(),4))&gt;0,INDEX($1:$1048576,ROW(),4)," ")</f>
        <v xml:space="preserve"> </v>
      </c>
      <c r="AA602" s="108">
        <f t="shared" si="94"/>
        <v>46</v>
      </c>
      <c r="AB602" s="108">
        <f ca="1">COUNTBLANK(OFFSET(INDEX($1:$1048576,2,4),AA602*WellsInPlate,0,WellsInPlate,1))</f>
        <v>86</v>
      </c>
      <c r="AC602" s="108">
        <f t="shared" ca="1" si="95"/>
        <v>0</v>
      </c>
      <c r="AE602" s="108" t="b">
        <f>IF(COUNTBLANK(D602)=0,A602)</f>
        <v>0</v>
      </c>
    </row>
    <row r="603" spans="1:31" ht="12.75" x14ac:dyDescent="0.2">
      <c r="A603" s="94" t="str">
        <f>IF(D603="","",CONCATENATE('Address and samples info'!$B$8," #",'Samples 96'!C603))</f>
        <v/>
      </c>
      <c r="B603" s="95" t="s">
        <v>57</v>
      </c>
      <c r="C603" s="150">
        <v>7</v>
      </c>
      <c r="D603" s="5"/>
      <c r="E603" s="98">
        <v>0.01</v>
      </c>
      <c r="F603" s="53"/>
      <c r="G603" s="59"/>
      <c r="H603" s="104"/>
      <c r="I603" s="57"/>
      <c r="J603" s="57"/>
      <c r="K603" s="57"/>
      <c r="L603" s="57"/>
      <c r="M603" s="57"/>
      <c r="N603" s="57"/>
      <c r="O603" s="57"/>
      <c r="P603" s="57"/>
      <c r="Q603" s="57"/>
      <c r="R603" s="57"/>
      <c r="S603" s="57"/>
      <c r="T603" s="58"/>
      <c r="Z603" s="108" t="str">
        <f>IF(LEN(INDEX($1:$1048576,ROW(),4))&gt;0,INDEX($1:$1048576,ROW(),4)," ")</f>
        <v xml:space="preserve"> </v>
      </c>
      <c r="AA603" s="108">
        <f t="shared" si="94"/>
        <v>46</v>
      </c>
      <c r="AB603" s="108">
        <f ca="1">COUNTBLANK(OFFSET(INDEX($1:$1048576,2,4),AA603*WellsInPlate,0,WellsInPlate,1))</f>
        <v>86</v>
      </c>
      <c r="AC603" s="108">
        <f t="shared" ca="1" si="95"/>
        <v>0</v>
      </c>
      <c r="AE603" s="108" t="b">
        <f>IF(COUNTBLANK(D603)=0,A603)</f>
        <v>0</v>
      </c>
    </row>
    <row r="604" spans="1:31" ht="12.75" x14ac:dyDescent="0.2">
      <c r="A604" s="94" t="str">
        <f>IF(D604="","",CONCATENATE('Address and samples info'!$B$8," #",'Samples 96'!C604))</f>
        <v/>
      </c>
      <c r="B604" s="95" t="s">
        <v>68</v>
      </c>
      <c r="C604" s="150">
        <v>7</v>
      </c>
      <c r="D604" s="5"/>
      <c r="E604" s="98">
        <v>0.01</v>
      </c>
      <c r="F604" s="53"/>
      <c r="G604" s="59"/>
      <c r="H604" s="104"/>
      <c r="I604" s="57"/>
      <c r="J604" s="57"/>
      <c r="K604" s="57"/>
      <c r="L604" s="57"/>
      <c r="M604" s="57"/>
      <c r="N604" s="57"/>
      <c r="O604" s="57"/>
      <c r="P604" s="57"/>
      <c r="Q604" s="57"/>
      <c r="R604" s="57"/>
      <c r="S604" s="57"/>
      <c r="T604" s="57"/>
      <c r="Z604" s="108" t="str">
        <f>IF(LEN(INDEX($1:$1048576,ROW(),4))&gt;0,INDEX($1:$1048576,ROW(),4)," ")</f>
        <v xml:space="preserve"> </v>
      </c>
      <c r="AA604" s="108">
        <f t="shared" si="94"/>
        <v>46</v>
      </c>
      <c r="AB604" s="108">
        <f ca="1">COUNTBLANK(OFFSET(INDEX($1:$1048576,2,4),AA604*WellsInPlate,0,WellsInPlate,1))</f>
        <v>86</v>
      </c>
      <c r="AC604" s="108">
        <f t="shared" ca="1" si="95"/>
        <v>0</v>
      </c>
      <c r="AE604" s="108" t="b">
        <f>IF(COUNTBLANK(D604)=0,A604)</f>
        <v>0</v>
      </c>
    </row>
    <row r="605" spans="1:31" ht="12.75" x14ac:dyDescent="0.2">
      <c r="A605" s="94" t="str">
        <f>IF(D605="","",CONCATENATE('Address and samples info'!$B$8," #",'Samples 96'!C605))</f>
        <v/>
      </c>
      <c r="B605" s="95" t="s">
        <v>3</v>
      </c>
      <c r="C605" s="150">
        <v>8</v>
      </c>
      <c r="D605" s="5"/>
      <c r="E605" s="98">
        <v>0.01</v>
      </c>
      <c r="F605" s="53"/>
      <c r="G605" s="59"/>
      <c r="H605" s="104"/>
      <c r="I605" s="57"/>
      <c r="J605" s="57"/>
      <c r="K605" s="57"/>
      <c r="L605" s="57"/>
      <c r="M605" s="57"/>
      <c r="N605" s="57"/>
      <c r="O605" s="57"/>
      <c r="P605" s="57"/>
      <c r="Q605" s="57"/>
      <c r="R605" s="57"/>
      <c r="S605" s="57"/>
      <c r="T605" s="57"/>
      <c r="Z605" s="108" t="str">
        <f>IF(LEN(INDEX($1:$1048576,ROW(),4))&gt;0,INDEX($1:$1048576,ROW(),4)," ")</f>
        <v xml:space="preserve"> </v>
      </c>
      <c r="AA605" s="108">
        <f t="shared" si="94"/>
        <v>46</v>
      </c>
      <c r="AB605" s="108">
        <f ca="1">COUNTBLANK(OFFSET(INDEX($1:$1048576,2,4),AA605*WellsInPlate,0,WellsInPlate,1))</f>
        <v>86</v>
      </c>
      <c r="AC605" s="108">
        <f t="shared" ca="1" si="95"/>
        <v>0</v>
      </c>
      <c r="AE605" s="108" t="b">
        <f>IF(COUNTBLANK(D605)=0,A605)</f>
        <v>0</v>
      </c>
    </row>
    <row r="606" spans="1:31" ht="12.75" x14ac:dyDescent="0.2">
      <c r="A606" s="94" t="str">
        <f>IF(D606="","",CONCATENATE('Address and samples info'!$B$8," #",'Samples 96'!C606))</f>
        <v/>
      </c>
      <c r="B606" s="95" t="s">
        <v>14</v>
      </c>
      <c r="C606" s="150">
        <v>8</v>
      </c>
      <c r="D606" s="5"/>
      <c r="E606" s="98">
        <v>0.01</v>
      </c>
      <c r="F606" s="53"/>
      <c r="G606" s="59"/>
      <c r="H606" s="104"/>
      <c r="I606" s="57"/>
      <c r="J606" s="57"/>
      <c r="K606" s="57"/>
      <c r="L606" s="57"/>
      <c r="M606" s="57"/>
      <c r="N606" s="57"/>
      <c r="O606" s="57"/>
      <c r="P606" s="57"/>
      <c r="Q606" s="57"/>
      <c r="R606" s="57"/>
      <c r="S606" s="57"/>
      <c r="T606" s="57"/>
      <c r="Z606" s="108" t="str">
        <f>IF(LEN(INDEX($1:$1048576,ROW(),4))&gt;0,INDEX($1:$1048576,ROW(),4)," ")</f>
        <v xml:space="preserve"> </v>
      </c>
      <c r="AA606" s="108">
        <f t="shared" si="94"/>
        <v>46</v>
      </c>
      <c r="AB606" s="108">
        <f ca="1">COUNTBLANK(OFFSET(INDEX($1:$1048576,2,4),AA606*WellsInPlate,0,WellsInPlate,1))</f>
        <v>86</v>
      </c>
      <c r="AC606" s="108">
        <f t="shared" ca="1" si="95"/>
        <v>0</v>
      </c>
      <c r="AE606" s="108" t="b">
        <f>IF(COUNTBLANK(D606)=0,A606)</f>
        <v>0</v>
      </c>
    </row>
    <row r="607" spans="1:31" ht="12.75" x14ac:dyDescent="0.2">
      <c r="A607" s="94" t="str">
        <f>IF(D607="","",CONCATENATE('Address and samples info'!$B$8," #",'Samples 96'!C607))</f>
        <v/>
      </c>
      <c r="B607" s="95" t="s">
        <v>25</v>
      </c>
      <c r="C607" s="150">
        <v>8</v>
      </c>
      <c r="D607" s="5"/>
      <c r="E607" s="98">
        <v>0.01</v>
      </c>
      <c r="F607" s="53"/>
      <c r="G607" s="59"/>
      <c r="H607" s="104"/>
      <c r="I607" s="57"/>
      <c r="J607" s="57"/>
      <c r="K607" s="57"/>
      <c r="L607" s="57"/>
      <c r="M607" s="57"/>
      <c r="N607" s="57"/>
      <c r="O607" s="57"/>
      <c r="P607" s="57"/>
      <c r="Q607" s="57"/>
      <c r="R607" s="57"/>
      <c r="S607" s="57"/>
      <c r="T607" s="57"/>
      <c r="Z607" s="108" t="str">
        <f>IF(LEN(INDEX($1:$1048576,ROW(),4))&gt;0,INDEX($1:$1048576,ROW(),4)," ")</f>
        <v xml:space="preserve"> </v>
      </c>
      <c r="AA607" s="108">
        <f t="shared" si="94"/>
        <v>46</v>
      </c>
      <c r="AB607" s="108">
        <f ca="1">COUNTBLANK(OFFSET(INDEX($1:$1048576,2,4),AA607*WellsInPlate,0,WellsInPlate,1))</f>
        <v>86</v>
      </c>
      <c r="AC607" s="108">
        <f t="shared" ca="1" si="95"/>
        <v>0</v>
      </c>
      <c r="AE607" s="108" t="b">
        <f>IF(COUNTBLANK(D607)=0,A607)</f>
        <v>0</v>
      </c>
    </row>
    <row r="608" spans="1:31" ht="12.75" x14ac:dyDescent="0.2">
      <c r="A608" s="94" t="str">
        <f>IF(D608="","",CONCATENATE('Address and samples info'!$B$8," #",'Samples 96'!C608))</f>
        <v/>
      </c>
      <c r="B608" s="95" t="s">
        <v>36</v>
      </c>
      <c r="C608" s="150">
        <v>8</v>
      </c>
      <c r="D608" s="5"/>
      <c r="E608" s="98">
        <v>0.01</v>
      </c>
      <c r="F608" s="53"/>
      <c r="G608" s="59"/>
      <c r="H608" s="104"/>
      <c r="I608" s="57"/>
      <c r="J608" s="57"/>
      <c r="K608" s="57"/>
      <c r="L608" s="57"/>
      <c r="M608" s="57"/>
      <c r="N608" s="57"/>
      <c r="O608" s="57"/>
      <c r="P608" s="57"/>
      <c r="Q608" s="57"/>
      <c r="R608" s="57"/>
      <c r="S608" s="57"/>
      <c r="T608" s="57"/>
      <c r="Z608" s="108" t="str">
        <f>IF(LEN(INDEX($1:$1048576,ROW(),4))&gt;0,INDEX($1:$1048576,ROW(),4)," ")</f>
        <v xml:space="preserve"> </v>
      </c>
      <c r="AA608" s="108">
        <f t="shared" si="94"/>
        <v>46</v>
      </c>
      <c r="AB608" s="108">
        <f ca="1">COUNTBLANK(OFFSET(INDEX($1:$1048576,2,4),AA608*WellsInPlate,0,WellsInPlate,1))</f>
        <v>86</v>
      </c>
      <c r="AC608" s="108">
        <f t="shared" ca="1" si="95"/>
        <v>0</v>
      </c>
      <c r="AE608" s="108" t="b">
        <f>IF(COUNTBLANK(D608)=0,A608)</f>
        <v>0</v>
      </c>
    </row>
    <row r="609" spans="1:31" ht="12.75" x14ac:dyDescent="0.2">
      <c r="A609" s="94" t="str">
        <f>IF(D609="","",CONCATENATE('Address and samples info'!$B$8," #",'Samples 96'!C609))</f>
        <v/>
      </c>
      <c r="B609" s="95" t="s">
        <v>47</v>
      </c>
      <c r="C609" s="150">
        <v>8</v>
      </c>
      <c r="D609" s="5"/>
      <c r="E609" s="98">
        <v>0.01</v>
      </c>
      <c r="F609" s="53"/>
      <c r="G609" s="59"/>
      <c r="H609" s="104"/>
      <c r="I609" s="57"/>
      <c r="J609" s="57"/>
      <c r="K609" s="57"/>
      <c r="L609" s="57"/>
      <c r="M609" s="57"/>
      <c r="N609" s="57"/>
      <c r="O609" s="57"/>
      <c r="P609" s="57"/>
      <c r="Q609" s="57"/>
      <c r="R609" s="57"/>
      <c r="S609" s="57"/>
      <c r="T609" s="57"/>
      <c r="Z609" s="108" t="str">
        <f>IF(LEN(INDEX($1:$1048576,ROW(),4))&gt;0,INDEX($1:$1048576,ROW(),4)," ")</f>
        <v xml:space="preserve"> </v>
      </c>
      <c r="AA609" s="108">
        <f t="shared" si="94"/>
        <v>46</v>
      </c>
      <c r="AB609" s="108">
        <f ca="1">COUNTBLANK(OFFSET(INDEX($1:$1048576,2,4),AA609*WellsInPlate,0,WellsInPlate,1))</f>
        <v>86</v>
      </c>
      <c r="AC609" s="108">
        <f t="shared" ca="1" si="95"/>
        <v>0</v>
      </c>
      <c r="AE609" s="108" t="b">
        <f>IF(COUNTBLANK(D609)=0,A609)</f>
        <v>0</v>
      </c>
    </row>
    <row r="610" spans="1:31" ht="12.75" x14ac:dyDescent="0.2">
      <c r="A610" s="94" t="str">
        <f>IF(D610="","",CONCATENATE('Address and samples info'!$B$8," #",'Samples 96'!C610))</f>
        <v/>
      </c>
      <c r="B610" s="95" t="s">
        <v>58</v>
      </c>
      <c r="C610" s="150">
        <v>8</v>
      </c>
      <c r="D610" s="5"/>
      <c r="E610" s="98">
        <v>0.01</v>
      </c>
      <c r="F610" s="53"/>
      <c r="G610" s="59"/>
      <c r="H610" s="104"/>
      <c r="I610" s="57"/>
      <c r="J610" s="57"/>
      <c r="K610" s="57"/>
      <c r="L610" s="57"/>
      <c r="M610" s="57"/>
      <c r="N610" s="57"/>
      <c r="O610" s="57"/>
      <c r="P610" s="57"/>
      <c r="Q610" s="57"/>
      <c r="R610" s="57"/>
      <c r="S610" s="57"/>
      <c r="T610" s="57"/>
      <c r="Z610" s="108" t="str">
        <f>IF(LEN(INDEX($1:$1048576,ROW(),4))&gt;0,INDEX($1:$1048576,ROW(),4)," ")</f>
        <v xml:space="preserve"> </v>
      </c>
      <c r="AA610" s="108">
        <f t="shared" si="94"/>
        <v>46</v>
      </c>
      <c r="AB610" s="108">
        <f ca="1">COUNTBLANK(OFFSET(INDEX($1:$1048576,2,4),AA610*WellsInPlate,0,WellsInPlate,1))</f>
        <v>86</v>
      </c>
      <c r="AC610" s="108">
        <f t="shared" ca="1" si="95"/>
        <v>0</v>
      </c>
      <c r="AE610" s="108" t="b">
        <f>IF(COUNTBLANK(D610)=0,A610)</f>
        <v>0</v>
      </c>
    </row>
    <row r="611" spans="1:31" ht="12.75" x14ac:dyDescent="0.2">
      <c r="A611" s="94" t="str">
        <f>IF(D611="","",CONCATENATE('Address and samples info'!$B$8," #",'Samples 96'!C611))</f>
        <v/>
      </c>
      <c r="B611" s="95" t="s">
        <v>69</v>
      </c>
      <c r="C611" s="150">
        <v>8</v>
      </c>
      <c r="D611" s="5"/>
      <c r="E611" s="98">
        <v>0.01</v>
      </c>
      <c r="F611" s="53"/>
      <c r="G611" s="59"/>
      <c r="Z611" s="108" t="str">
        <f>IF(LEN(INDEX($1:$1048576,ROW(),4))&gt;0,INDEX($1:$1048576,ROW(),4)," ")</f>
        <v xml:space="preserve"> </v>
      </c>
      <c r="AA611" s="108">
        <f t="shared" si="94"/>
        <v>46</v>
      </c>
      <c r="AB611" s="108">
        <f ca="1">COUNTBLANK(OFFSET(INDEX($1:$1048576,2,4),AA611*WellsInPlate,0,WellsInPlate,1))</f>
        <v>86</v>
      </c>
      <c r="AC611" s="108">
        <f t="shared" ca="1" si="95"/>
        <v>0</v>
      </c>
      <c r="AE611" s="108" t="b">
        <f>IF(COUNTBLANK(D611)=0,A611)</f>
        <v>0</v>
      </c>
    </row>
    <row r="612" spans="1:31" ht="12.75" x14ac:dyDescent="0.2">
      <c r="A612" s="94" t="str">
        <f>IF(D612="","",CONCATENATE('Address and samples info'!$B$8," #",'Samples 96'!C612))</f>
        <v/>
      </c>
      <c r="B612" s="95" t="s">
        <v>79</v>
      </c>
      <c r="C612" s="150">
        <v>8</v>
      </c>
      <c r="D612" s="5"/>
      <c r="E612" s="98">
        <v>0.01</v>
      </c>
      <c r="F612" s="53"/>
      <c r="G612" s="59"/>
      <c r="Z612" s="108" t="str">
        <f>IF(LEN(INDEX($1:$1048576,ROW(),4))&gt;0,INDEX($1:$1048576,ROW(),4)," ")</f>
        <v xml:space="preserve"> </v>
      </c>
      <c r="AA612" s="108">
        <f t="shared" si="94"/>
        <v>46</v>
      </c>
      <c r="AB612" s="108">
        <f ca="1">COUNTBLANK(OFFSET(INDEX($1:$1048576,2,4),AA612*WellsInPlate,0,WellsInPlate,1))</f>
        <v>86</v>
      </c>
      <c r="AC612" s="108">
        <f t="shared" ca="1" si="95"/>
        <v>0</v>
      </c>
      <c r="AE612" s="108" t="b">
        <f>IF(COUNTBLANK(D612)=0,A612)</f>
        <v>0</v>
      </c>
    </row>
    <row r="613" spans="1:31" ht="12.75" x14ac:dyDescent="0.2">
      <c r="A613" s="94" t="str">
        <f>IF(D613="","",CONCATENATE('Address and samples info'!$B$8," #",'Samples 96'!C613))</f>
        <v/>
      </c>
      <c r="B613" s="95" t="s">
        <v>4</v>
      </c>
      <c r="C613" s="150">
        <v>8</v>
      </c>
      <c r="D613" s="5"/>
      <c r="E613" s="98">
        <v>0.01</v>
      </c>
      <c r="F613" s="53"/>
      <c r="G613" s="59"/>
      <c r="Z613" s="108" t="str">
        <f>IF(LEN(INDEX($1:$1048576,ROW(),4))&gt;0,INDEX($1:$1048576,ROW(),4)," ")</f>
        <v xml:space="preserve"> </v>
      </c>
      <c r="AA613" s="108">
        <f t="shared" si="94"/>
        <v>46</v>
      </c>
      <c r="AB613" s="108">
        <f ca="1">COUNTBLANK(OFFSET(INDEX($1:$1048576,2,4),AA613*WellsInPlate,0,WellsInPlate,1))</f>
        <v>86</v>
      </c>
      <c r="AC613" s="108">
        <f t="shared" ca="1" si="95"/>
        <v>0</v>
      </c>
      <c r="AE613" s="108" t="b">
        <f>IF(COUNTBLANK(D613)=0,A613)</f>
        <v>0</v>
      </c>
    </row>
    <row r="614" spans="1:31" ht="12.75" x14ac:dyDescent="0.2">
      <c r="A614" s="94" t="str">
        <f>IF(D614="","",CONCATENATE('Address and samples info'!$B$8," #",'Samples 96'!C614))</f>
        <v/>
      </c>
      <c r="B614" s="95" t="s">
        <v>15</v>
      </c>
      <c r="C614" s="150">
        <v>8</v>
      </c>
      <c r="D614" s="5"/>
      <c r="E614" s="98">
        <v>0.01</v>
      </c>
      <c r="F614" s="53"/>
      <c r="G614" s="59"/>
      <c r="I614" s="55"/>
      <c r="Z614" s="108" t="str">
        <f>IF(LEN(INDEX($1:$1048576,ROW(),4))&gt;0,INDEX($1:$1048576,ROW(),4)," ")</f>
        <v xml:space="preserve"> </v>
      </c>
      <c r="AA614" s="108">
        <f t="shared" ref="AA614:AA644" si="96">CEILING((ROW()-StartRow+1)/PanelHeight,1)-1</f>
        <v>46</v>
      </c>
      <c r="AB614" s="108">
        <f ca="1">COUNTBLANK(OFFSET(INDEX($1:$1048576,2,4),AA614*WellsInPlate,0,WellsInPlate,1))</f>
        <v>86</v>
      </c>
      <c r="AC614" s="108">
        <f t="shared" ref="AC614:AC644" ca="1" si="97">IF(AB614=WellsInPlate,0,1)</f>
        <v>0</v>
      </c>
      <c r="AE614" s="108" t="b">
        <f>IF(COUNTBLANK(D614)=0,A614)</f>
        <v>0</v>
      </c>
    </row>
    <row r="615" spans="1:31" ht="12.75" x14ac:dyDescent="0.2">
      <c r="A615" s="94" t="str">
        <f>IF(D615="","",CONCATENATE('Address and samples info'!$B$8," #",'Samples 96'!C615))</f>
        <v/>
      </c>
      <c r="B615" s="95" t="s">
        <v>26</v>
      </c>
      <c r="C615" s="150">
        <v>8</v>
      </c>
      <c r="D615" s="5"/>
      <c r="E615" s="98">
        <v>0.01</v>
      </c>
      <c r="F615" s="53"/>
      <c r="G615" s="59"/>
      <c r="H615" s="10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Z615" s="108" t="str">
        <f>IF(LEN(INDEX($1:$1048576,ROW(),4))&gt;0,INDEX($1:$1048576,ROW(),4)," ")</f>
        <v xml:space="preserve"> </v>
      </c>
      <c r="AA615" s="108">
        <f t="shared" si="96"/>
        <v>47</v>
      </c>
      <c r="AB615" s="108">
        <f ca="1">COUNTBLANK(OFFSET(INDEX($1:$1048576,2,4),AA615*WellsInPlate,0,WellsInPlate,1))</f>
        <v>86</v>
      </c>
      <c r="AC615" s="108">
        <f t="shared" ca="1" si="97"/>
        <v>0</v>
      </c>
      <c r="AE615" s="108" t="b">
        <f>IF(COUNTBLANK(D615)=0,A615)</f>
        <v>0</v>
      </c>
    </row>
    <row r="616" spans="1:31" ht="12.75" x14ac:dyDescent="0.2">
      <c r="A616" s="94" t="str">
        <f>IF(D616="","",CONCATENATE('Address and samples info'!$B$8," #",'Samples 96'!C616))</f>
        <v/>
      </c>
      <c r="B616" s="95" t="s">
        <v>37</v>
      </c>
      <c r="C616" s="150">
        <v>8</v>
      </c>
      <c r="D616" s="5"/>
      <c r="E616" s="98">
        <v>0.01</v>
      </c>
      <c r="F616" s="53"/>
      <c r="G616" s="59"/>
      <c r="H616" s="104"/>
      <c r="I616" s="57"/>
      <c r="J616" s="57"/>
      <c r="K616" s="57"/>
      <c r="L616" s="57"/>
      <c r="M616" s="57"/>
      <c r="N616" s="57"/>
      <c r="O616" s="57"/>
      <c r="P616" s="57"/>
      <c r="Q616" s="57"/>
      <c r="R616" s="57"/>
      <c r="S616" s="57"/>
      <c r="T616" s="58"/>
      <c r="Z616" s="108" t="str">
        <f>IF(LEN(INDEX($1:$1048576,ROW(),4))&gt;0,INDEX($1:$1048576,ROW(),4)," ")</f>
        <v xml:space="preserve"> </v>
      </c>
      <c r="AA616" s="108">
        <f t="shared" si="96"/>
        <v>47</v>
      </c>
      <c r="AB616" s="108">
        <f ca="1">COUNTBLANK(OFFSET(INDEX($1:$1048576,2,4),AA616*WellsInPlate,0,WellsInPlate,1))</f>
        <v>86</v>
      </c>
      <c r="AC616" s="108">
        <f t="shared" ca="1" si="97"/>
        <v>0</v>
      </c>
      <c r="AE616" s="108" t="b">
        <f>IF(COUNTBLANK(D616)=0,A616)</f>
        <v>0</v>
      </c>
    </row>
    <row r="617" spans="1:31" ht="12.75" x14ac:dyDescent="0.2">
      <c r="A617" s="94" t="str">
        <f>IF(D617="","",CONCATENATE('Address and samples info'!$B$8," #",'Samples 96'!C617))</f>
        <v/>
      </c>
      <c r="B617" s="95" t="s">
        <v>48</v>
      </c>
      <c r="C617" s="150">
        <v>8</v>
      </c>
      <c r="D617" s="5"/>
      <c r="E617" s="98">
        <v>0.01</v>
      </c>
      <c r="F617" s="53"/>
      <c r="G617" s="59"/>
      <c r="H617" s="104"/>
      <c r="I617" s="57"/>
      <c r="J617" s="57"/>
      <c r="K617" s="57"/>
      <c r="L617" s="57"/>
      <c r="M617" s="57"/>
      <c r="N617" s="57"/>
      <c r="O617" s="57"/>
      <c r="P617" s="57"/>
      <c r="Q617" s="57"/>
      <c r="R617" s="57"/>
      <c r="S617" s="57"/>
      <c r="T617" s="57"/>
      <c r="Z617" s="108" t="str">
        <f>IF(LEN(INDEX($1:$1048576,ROW(),4))&gt;0,INDEX($1:$1048576,ROW(),4)," ")</f>
        <v xml:space="preserve"> </v>
      </c>
      <c r="AA617" s="108">
        <f t="shared" si="96"/>
        <v>47</v>
      </c>
      <c r="AB617" s="108">
        <f ca="1">COUNTBLANK(OFFSET(INDEX($1:$1048576,2,4),AA617*WellsInPlate,0,WellsInPlate,1))</f>
        <v>86</v>
      </c>
      <c r="AC617" s="108">
        <f t="shared" ca="1" si="97"/>
        <v>0</v>
      </c>
      <c r="AE617" s="108" t="b">
        <f>IF(COUNTBLANK(D617)=0,A617)</f>
        <v>0</v>
      </c>
    </row>
    <row r="618" spans="1:31" ht="12.75" x14ac:dyDescent="0.2">
      <c r="A618" s="94" t="str">
        <f>IF(D618="","",CONCATENATE('Address and samples info'!$B$8," #",'Samples 96'!C618))</f>
        <v/>
      </c>
      <c r="B618" s="95" t="s">
        <v>59</v>
      </c>
      <c r="C618" s="150">
        <v>8</v>
      </c>
      <c r="D618" s="5"/>
      <c r="E618" s="98">
        <v>0.01</v>
      </c>
      <c r="F618" s="53"/>
      <c r="G618" s="59"/>
      <c r="H618" s="104"/>
      <c r="I618" s="57"/>
      <c r="J618" s="57"/>
      <c r="K618" s="57"/>
      <c r="L618" s="57"/>
      <c r="M618" s="57"/>
      <c r="N618" s="57"/>
      <c r="O618" s="57"/>
      <c r="P618" s="57"/>
      <c r="Q618" s="57"/>
      <c r="R618" s="57"/>
      <c r="S618" s="57"/>
      <c r="T618" s="57"/>
      <c r="Z618" s="108" t="str">
        <f>IF(LEN(INDEX($1:$1048576,ROW(),4))&gt;0,INDEX($1:$1048576,ROW(),4)," ")</f>
        <v xml:space="preserve"> </v>
      </c>
      <c r="AA618" s="108">
        <f t="shared" si="96"/>
        <v>47</v>
      </c>
      <c r="AB618" s="108">
        <f ca="1">COUNTBLANK(OFFSET(INDEX($1:$1048576,2,4),AA618*WellsInPlate,0,WellsInPlate,1))</f>
        <v>86</v>
      </c>
      <c r="AC618" s="108">
        <f t="shared" ca="1" si="97"/>
        <v>0</v>
      </c>
      <c r="AE618" s="108" t="b">
        <f>IF(COUNTBLANK(D618)=0,A618)</f>
        <v>0</v>
      </c>
    </row>
    <row r="619" spans="1:31" ht="12.75" x14ac:dyDescent="0.2">
      <c r="A619" s="94" t="str">
        <f>IF(D619="","",CONCATENATE('Address and samples info'!$B$8," #",'Samples 96'!C619))</f>
        <v/>
      </c>
      <c r="B619" s="95" t="s">
        <v>70</v>
      </c>
      <c r="C619" s="150">
        <v>8</v>
      </c>
      <c r="D619" s="5"/>
      <c r="E619" s="98">
        <v>0.01</v>
      </c>
      <c r="F619" s="53"/>
      <c r="G619" s="59"/>
      <c r="H619" s="104"/>
      <c r="I619" s="57"/>
      <c r="J619" s="57"/>
      <c r="K619" s="57"/>
      <c r="L619" s="57"/>
      <c r="M619" s="57"/>
      <c r="N619" s="57"/>
      <c r="O619" s="57"/>
      <c r="P619" s="57"/>
      <c r="Q619" s="57"/>
      <c r="R619" s="57"/>
      <c r="S619" s="57"/>
      <c r="T619" s="57"/>
      <c r="Z619" s="108" t="str">
        <f>IF(LEN(INDEX($1:$1048576,ROW(),4))&gt;0,INDEX($1:$1048576,ROW(),4)," ")</f>
        <v xml:space="preserve"> </v>
      </c>
      <c r="AA619" s="108">
        <f t="shared" si="96"/>
        <v>47</v>
      </c>
      <c r="AB619" s="108">
        <f ca="1">COUNTBLANK(OFFSET(INDEX($1:$1048576,2,4),AA619*WellsInPlate,0,WellsInPlate,1))</f>
        <v>86</v>
      </c>
      <c r="AC619" s="108">
        <f t="shared" ca="1" si="97"/>
        <v>0</v>
      </c>
      <c r="AE619" s="108" t="b">
        <f>IF(COUNTBLANK(D619)=0,A619)</f>
        <v>0</v>
      </c>
    </row>
    <row r="620" spans="1:31" ht="12.75" x14ac:dyDescent="0.2">
      <c r="A620" s="94" t="str">
        <f>IF(D620="","",CONCATENATE('Address and samples info'!$B$8," #",'Samples 96'!C620))</f>
        <v/>
      </c>
      <c r="B620" s="95" t="s">
        <v>80</v>
      </c>
      <c r="C620" s="150">
        <v>8</v>
      </c>
      <c r="D620" s="5"/>
      <c r="E620" s="98">
        <v>0.01</v>
      </c>
      <c r="F620" s="53"/>
      <c r="G620" s="59"/>
      <c r="H620" s="104"/>
      <c r="I620" s="57"/>
      <c r="J620" s="57"/>
      <c r="K620" s="57"/>
      <c r="L620" s="57"/>
      <c r="M620" s="57"/>
      <c r="N620" s="57"/>
      <c r="O620" s="57"/>
      <c r="P620" s="57"/>
      <c r="Q620" s="57"/>
      <c r="R620" s="57"/>
      <c r="S620" s="57"/>
      <c r="T620" s="57"/>
      <c r="Z620" s="108" t="str">
        <f>IF(LEN(INDEX($1:$1048576,ROW(),4))&gt;0,INDEX($1:$1048576,ROW(),4)," ")</f>
        <v xml:space="preserve"> </v>
      </c>
      <c r="AA620" s="108">
        <f t="shared" si="96"/>
        <v>47</v>
      </c>
      <c r="AB620" s="108">
        <f ca="1">COUNTBLANK(OFFSET(INDEX($1:$1048576,2,4),AA620*WellsInPlate,0,WellsInPlate,1))</f>
        <v>86</v>
      </c>
      <c r="AC620" s="108">
        <f t="shared" ca="1" si="97"/>
        <v>0</v>
      </c>
      <c r="AE620" s="108" t="b">
        <f>IF(COUNTBLANK(D620)=0,A620)</f>
        <v>0</v>
      </c>
    </row>
    <row r="621" spans="1:31" ht="12.75" x14ac:dyDescent="0.2">
      <c r="A621" s="94" t="str">
        <f>IF(D621="","",CONCATENATE('Address and samples info'!$B$8," #",'Samples 96'!C621))</f>
        <v/>
      </c>
      <c r="B621" s="95" t="s">
        <v>5</v>
      </c>
      <c r="C621" s="150">
        <v>8</v>
      </c>
      <c r="D621" s="5"/>
      <c r="E621" s="98">
        <v>0.01</v>
      </c>
      <c r="F621" s="53"/>
      <c r="G621" s="59"/>
      <c r="H621" s="104"/>
      <c r="I621" s="57"/>
      <c r="J621" s="57"/>
      <c r="K621" s="57"/>
      <c r="L621" s="57"/>
      <c r="M621" s="57"/>
      <c r="N621" s="57"/>
      <c r="O621" s="57"/>
      <c r="P621" s="57"/>
      <c r="Q621" s="57"/>
      <c r="R621" s="57"/>
      <c r="S621" s="57"/>
      <c r="T621" s="57"/>
      <c r="Z621" s="108" t="str">
        <f>IF(LEN(INDEX($1:$1048576,ROW(),4))&gt;0,INDEX($1:$1048576,ROW(),4)," ")</f>
        <v xml:space="preserve"> </v>
      </c>
      <c r="AA621" s="108">
        <f t="shared" si="96"/>
        <v>47</v>
      </c>
      <c r="AB621" s="108">
        <f ca="1">COUNTBLANK(OFFSET(INDEX($1:$1048576,2,4),AA621*WellsInPlate,0,WellsInPlate,1))</f>
        <v>86</v>
      </c>
      <c r="AC621" s="108">
        <f t="shared" ca="1" si="97"/>
        <v>0</v>
      </c>
      <c r="AE621" s="108" t="b">
        <f>IF(COUNTBLANK(D621)=0,A621)</f>
        <v>0</v>
      </c>
    </row>
    <row r="622" spans="1:31" ht="12.75" x14ac:dyDescent="0.2">
      <c r="A622" s="94" t="str">
        <f>IF(D622="","",CONCATENATE('Address and samples info'!$B$8," #",'Samples 96'!C622))</f>
        <v/>
      </c>
      <c r="B622" s="95" t="s">
        <v>16</v>
      </c>
      <c r="C622" s="150">
        <v>8</v>
      </c>
      <c r="D622" s="5"/>
      <c r="E622" s="98">
        <v>0.01</v>
      </c>
      <c r="F622" s="53"/>
      <c r="G622" s="59"/>
      <c r="H622" s="104"/>
      <c r="I622" s="57"/>
      <c r="J622" s="57"/>
      <c r="K622" s="57"/>
      <c r="L622" s="57"/>
      <c r="M622" s="57"/>
      <c r="N622" s="57"/>
      <c r="O622" s="57"/>
      <c r="P622" s="57"/>
      <c r="Q622" s="57"/>
      <c r="R622" s="57"/>
      <c r="S622" s="57"/>
      <c r="T622" s="57"/>
      <c r="Z622" s="108" t="str">
        <f>IF(LEN(INDEX($1:$1048576,ROW(),4))&gt;0,INDEX($1:$1048576,ROW(),4)," ")</f>
        <v xml:space="preserve"> </v>
      </c>
      <c r="AA622" s="108">
        <f t="shared" si="96"/>
        <v>47</v>
      </c>
      <c r="AB622" s="108">
        <f ca="1">COUNTBLANK(OFFSET(INDEX($1:$1048576,2,4),AA622*WellsInPlate,0,WellsInPlate,1))</f>
        <v>86</v>
      </c>
      <c r="AC622" s="108">
        <f t="shared" ca="1" si="97"/>
        <v>0</v>
      </c>
      <c r="AE622" s="108" t="b">
        <f>IF(COUNTBLANK(D622)=0,A622)</f>
        <v>0</v>
      </c>
    </row>
    <row r="623" spans="1:31" ht="12.75" x14ac:dyDescent="0.2">
      <c r="A623" s="94" t="str">
        <f>IF(D623="","",CONCATENATE('Address and samples info'!$B$8," #",'Samples 96'!C623))</f>
        <v/>
      </c>
      <c r="B623" s="95" t="s">
        <v>27</v>
      </c>
      <c r="C623" s="150">
        <v>8</v>
      </c>
      <c r="D623" s="5"/>
      <c r="E623" s="98">
        <v>0.01</v>
      </c>
      <c r="F623" s="53"/>
      <c r="G623" s="59"/>
      <c r="H623" s="104"/>
      <c r="I623" s="57"/>
      <c r="J623" s="57"/>
      <c r="K623" s="57"/>
      <c r="L623" s="57"/>
      <c r="M623" s="57"/>
      <c r="N623" s="57"/>
      <c r="O623" s="57"/>
      <c r="P623" s="57"/>
      <c r="Q623" s="57"/>
      <c r="R623" s="57"/>
      <c r="S623" s="57"/>
      <c r="T623" s="57"/>
      <c r="Z623" s="108" t="str">
        <f>IF(LEN(INDEX($1:$1048576,ROW(),4))&gt;0,INDEX($1:$1048576,ROW(),4)," ")</f>
        <v xml:space="preserve"> </v>
      </c>
      <c r="AA623" s="108">
        <f t="shared" si="96"/>
        <v>47</v>
      </c>
      <c r="AB623" s="108">
        <f ca="1">COUNTBLANK(OFFSET(INDEX($1:$1048576,2,4),AA623*WellsInPlate,0,WellsInPlate,1))</f>
        <v>86</v>
      </c>
      <c r="AC623" s="108">
        <f t="shared" ca="1" si="97"/>
        <v>0</v>
      </c>
      <c r="AE623" s="108" t="b">
        <f>IF(COUNTBLANK(D623)=0,A623)</f>
        <v>0</v>
      </c>
    </row>
    <row r="624" spans="1:31" ht="12.75" x14ac:dyDescent="0.2">
      <c r="A624" s="94" t="str">
        <f>IF(D624="","",CONCATENATE('Address and samples info'!$B$8," #",'Samples 96'!C624))</f>
        <v/>
      </c>
      <c r="B624" s="95" t="s">
        <v>38</v>
      </c>
      <c r="C624" s="150">
        <v>8</v>
      </c>
      <c r="D624" s="5"/>
      <c r="E624" s="98">
        <v>0.01</v>
      </c>
      <c r="F624" s="53"/>
      <c r="G624" s="59"/>
      <c r="Z624" s="108" t="str">
        <f>IF(LEN(INDEX($1:$1048576,ROW(),4))&gt;0,INDEX($1:$1048576,ROW(),4)," ")</f>
        <v xml:space="preserve"> </v>
      </c>
      <c r="AA624" s="108">
        <f t="shared" si="96"/>
        <v>47</v>
      </c>
      <c r="AB624" s="108">
        <f ca="1">COUNTBLANK(OFFSET(INDEX($1:$1048576,2,4),AA624*WellsInPlate,0,WellsInPlate,1))</f>
        <v>86</v>
      </c>
      <c r="AC624" s="108">
        <f t="shared" ca="1" si="97"/>
        <v>0</v>
      </c>
      <c r="AE624" s="108" t="b">
        <f>IF(COUNTBLANK(D624)=0,A624)</f>
        <v>0</v>
      </c>
    </row>
    <row r="625" spans="1:31" ht="12.75" x14ac:dyDescent="0.2">
      <c r="A625" s="94" t="str">
        <f>IF(D625="","",CONCATENATE('Address and samples info'!$B$8," #",'Samples 96'!C625))</f>
        <v/>
      </c>
      <c r="B625" s="95" t="s">
        <v>49</v>
      </c>
      <c r="C625" s="150">
        <v>8</v>
      </c>
      <c r="D625" s="5"/>
      <c r="E625" s="98">
        <v>0.01</v>
      </c>
      <c r="F625" s="53"/>
      <c r="G625" s="59"/>
      <c r="Z625" s="108" t="str">
        <f>IF(LEN(INDEX($1:$1048576,ROW(),4))&gt;0,INDEX($1:$1048576,ROW(),4)," ")</f>
        <v xml:space="preserve"> </v>
      </c>
      <c r="AA625" s="108">
        <f t="shared" si="96"/>
        <v>47</v>
      </c>
      <c r="AB625" s="108">
        <f ca="1">COUNTBLANK(OFFSET(INDEX($1:$1048576,2,4),AA625*WellsInPlate,0,WellsInPlate,1))</f>
        <v>86</v>
      </c>
      <c r="AC625" s="108">
        <f t="shared" ca="1" si="97"/>
        <v>0</v>
      </c>
      <c r="AE625" s="108" t="b">
        <f>IF(COUNTBLANK(D625)=0,A625)</f>
        <v>0</v>
      </c>
    </row>
    <row r="626" spans="1:31" ht="12.75" x14ac:dyDescent="0.2">
      <c r="A626" s="94" t="str">
        <f>IF(D626="","",CONCATENATE('Address and samples info'!$B$8," #",'Samples 96'!C626))</f>
        <v/>
      </c>
      <c r="B626" s="95" t="s">
        <v>60</v>
      </c>
      <c r="C626" s="150">
        <v>8</v>
      </c>
      <c r="D626" s="5"/>
      <c r="E626" s="98">
        <v>0.01</v>
      </c>
      <c r="F626" s="53"/>
      <c r="G626" s="59"/>
      <c r="Z626" s="108" t="str">
        <f>IF(LEN(INDEX($1:$1048576,ROW(),4))&gt;0,INDEX($1:$1048576,ROW(),4)," ")</f>
        <v xml:space="preserve"> </v>
      </c>
      <c r="AA626" s="108">
        <f t="shared" si="96"/>
        <v>47</v>
      </c>
      <c r="AB626" s="108">
        <f ca="1">COUNTBLANK(OFFSET(INDEX($1:$1048576,2,4),AA626*WellsInPlate,0,WellsInPlate,1))</f>
        <v>86</v>
      </c>
      <c r="AC626" s="108">
        <f t="shared" ca="1" si="97"/>
        <v>0</v>
      </c>
      <c r="AE626" s="108" t="b">
        <f>IF(COUNTBLANK(D626)=0,A626)</f>
        <v>0</v>
      </c>
    </row>
    <row r="627" spans="1:31" ht="12.75" x14ac:dyDescent="0.2">
      <c r="A627" s="94" t="str">
        <f>IF(D627="","",CONCATENATE('Address and samples info'!$B$8," #",'Samples 96'!C627))</f>
        <v/>
      </c>
      <c r="B627" s="95" t="s">
        <v>71</v>
      </c>
      <c r="C627" s="150">
        <v>8</v>
      </c>
      <c r="D627" s="5"/>
      <c r="E627" s="98">
        <v>0.01</v>
      </c>
      <c r="F627" s="53"/>
      <c r="G627" s="59"/>
      <c r="I627" s="55"/>
      <c r="Z627" s="108" t="str">
        <f>IF(LEN(INDEX($1:$1048576,ROW(),4))&gt;0,INDEX($1:$1048576,ROW(),4)," ")</f>
        <v xml:space="preserve"> </v>
      </c>
      <c r="AA627" s="108">
        <f t="shared" si="96"/>
        <v>47</v>
      </c>
      <c r="AB627" s="108">
        <f ca="1">COUNTBLANK(OFFSET(INDEX($1:$1048576,2,4),AA627*WellsInPlate,0,WellsInPlate,1))</f>
        <v>86</v>
      </c>
      <c r="AC627" s="108">
        <f t="shared" ca="1" si="97"/>
        <v>0</v>
      </c>
      <c r="AE627" s="108" t="b">
        <f>IF(COUNTBLANK(D627)=0,A627)</f>
        <v>0</v>
      </c>
    </row>
    <row r="628" spans="1:31" ht="12.75" x14ac:dyDescent="0.2">
      <c r="A628" s="94" t="str">
        <f>IF(D628="","",CONCATENATE('Address and samples info'!$B$8," #",'Samples 96'!C628))</f>
        <v/>
      </c>
      <c r="B628" s="95" t="s">
        <v>81</v>
      </c>
      <c r="C628" s="150">
        <v>8</v>
      </c>
      <c r="D628" s="5"/>
      <c r="E628" s="98">
        <v>0.01</v>
      </c>
      <c r="F628" s="53"/>
      <c r="G628" s="59"/>
      <c r="H628" s="10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Z628" s="108" t="str">
        <f>IF(LEN(INDEX($1:$1048576,ROW(),4))&gt;0,INDEX($1:$1048576,ROW(),4)," ")</f>
        <v xml:space="preserve"> </v>
      </c>
      <c r="AA628" s="108">
        <f t="shared" si="96"/>
        <v>48</v>
      </c>
      <c r="AB628" s="108">
        <f ca="1">COUNTBLANK(OFFSET(INDEX($1:$1048576,2,4),AA628*WellsInPlate,0,WellsInPlate,1))</f>
        <v>86</v>
      </c>
      <c r="AC628" s="108">
        <f t="shared" ca="1" si="97"/>
        <v>0</v>
      </c>
      <c r="AE628" s="108" t="b">
        <f>IF(COUNTBLANK(D628)=0,A628)</f>
        <v>0</v>
      </c>
    </row>
    <row r="629" spans="1:31" ht="12.75" x14ac:dyDescent="0.2">
      <c r="A629" s="94" t="str">
        <f>IF(D629="","",CONCATENATE('Address and samples info'!$B$8," #",'Samples 96'!C629))</f>
        <v/>
      </c>
      <c r="B629" s="95" t="s">
        <v>6</v>
      </c>
      <c r="C629" s="150">
        <v>8</v>
      </c>
      <c r="D629" s="5"/>
      <c r="E629" s="98">
        <v>0.01</v>
      </c>
      <c r="F629" s="53"/>
      <c r="G629" s="59"/>
      <c r="H629" s="104"/>
      <c r="I629" s="57"/>
      <c r="J629" s="57"/>
      <c r="K629" s="57"/>
      <c r="L629" s="57"/>
      <c r="M629" s="57"/>
      <c r="N629" s="57"/>
      <c r="O629" s="57"/>
      <c r="P629" s="57"/>
      <c r="Q629" s="57"/>
      <c r="R629" s="57"/>
      <c r="S629" s="57"/>
      <c r="T629" s="58"/>
      <c r="Z629" s="108" t="str">
        <f>IF(LEN(INDEX($1:$1048576,ROW(),4))&gt;0,INDEX($1:$1048576,ROW(),4)," ")</f>
        <v xml:space="preserve"> </v>
      </c>
      <c r="AA629" s="108">
        <f t="shared" si="96"/>
        <v>48</v>
      </c>
      <c r="AB629" s="108">
        <f ca="1">COUNTBLANK(OFFSET(INDEX($1:$1048576,2,4),AA629*WellsInPlate,0,WellsInPlate,1))</f>
        <v>86</v>
      </c>
      <c r="AC629" s="108">
        <f t="shared" ca="1" si="97"/>
        <v>0</v>
      </c>
      <c r="AE629" s="108" t="b">
        <f>IF(COUNTBLANK(D629)=0,A629)</f>
        <v>0</v>
      </c>
    </row>
    <row r="630" spans="1:31" ht="12.75" x14ac:dyDescent="0.2">
      <c r="A630" s="94" t="str">
        <f>IF(D630="","",CONCATENATE('Address and samples info'!$B$8," #",'Samples 96'!C630))</f>
        <v/>
      </c>
      <c r="B630" s="95" t="s">
        <v>17</v>
      </c>
      <c r="C630" s="150">
        <v>8</v>
      </c>
      <c r="D630" s="5"/>
      <c r="E630" s="98">
        <v>0.01</v>
      </c>
      <c r="F630" s="53"/>
      <c r="G630" s="59"/>
      <c r="H630" s="104"/>
      <c r="I630" s="57"/>
      <c r="J630" s="57"/>
      <c r="K630" s="57"/>
      <c r="L630" s="57"/>
      <c r="M630" s="57"/>
      <c r="N630" s="57"/>
      <c r="O630" s="57"/>
      <c r="P630" s="57"/>
      <c r="Q630" s="57"/>
      <c r="R630" s="57"/>
      <c r="S630" s="57"/>
      <c r="T630" s="57"/>
      <c r="Z630" s="108" t="str">
        <f>IF(LEN(INDEX($1:$1048576,ROW(),4))&gt;0,INDEX($1:$1048576,ROW(),4)," ")</f>
        <v xml:space="preserve"> </v>
      </c>
      <c r="AA630" s="108">
        <f t="shared" si="96"/>
        <v>48</v>
      </c>
      <c r="AB630" s="108">
        <f ca="1">COUNTBLANK(OFFSET(INDEX($1:$1048576,2,4),AA630*WellsInPlate,0,WellsInPlate,1))</f>
        <v>86</v>
      </c>
      <c r="AC630" s="108">
        <f t="shared" ca="1" si="97"/>
        <v>0</v>
      </c>
      <c r="AE630" s="108" t="b">
        <f>IF(COUNTBLANK(D630)=0,A630)</f>
        <v>0</v>
      </c>
    </row>
    <row r="631" spans="1:31" ht="12.75" x14ac:dyDescent="0.2">
      <c r="A631" s="94" t="str">
        <f>IF(D631="","",CONCATENATE('Address and samples info'!$B$8," #",'Samples 96'!C631))</f>
        <v/>
      </c>
      <c r="B631" s="95" t="s">
        <v>28</v>
      </c>
      <c r="C631" s="150">
        <v>8</v>
      </c>
      <c r="D631" s="5"/>
      <c r="E631" s="98">
        <v>0.01</v>
      </c>
      <c r="F631" s="53"/>
      <c r="G631" s="59"/>
      <c r="H631" s="104"/>
      <c r="I631" s="57"/>
      <c r="J631" s="57"/>
      <c r="K631" s="57"/>
      <c r="L631" s="57"/>
      <c r="M631" s="57"/>
      <c r="N631" s="57"/>
      <c r="O631" s="57"/>
      <c r="P631" s="57"/>
      <c r="Q631" s="57"/>
      <c r="R631" s="57"/>
      <c r="S631" s="57"/>
      <c r="T631" s="57"/>
      <c r="Z631" s="108" t="str">
        <f>IF(LEN(INDEX($1:$1048576,ROW(),4))&gt;0,INDEX($1:$1048576,ROW(),4)," ")</f>
        <v xml:space="preserve"> </v>
      </c>
      <c r="AA631" s="108">
        <f t="shared" si="96"/>
        <v>48</v>
      </c>
      <c r="AB631" s="108">
        <f ca="1">COUNTBLANK(OFFSET(INDEX($1:$1048576,2,4),AA631*WellsInPlate,0,WellsInPlate,1))</f>
        <v>86</v>
      </c>
      <c r="AC631" s="108">
        <f t="shared" ca="1" si="97"/>
        <v>0</v>
      </c>
      <c r="AE631" s="108" t="b">
        <f>IF(COUNTBLANK(D631)=0,A631)</f>
        <v>0</v>
      </c>
    </row>
    <row r="632" spans="1:31" ht="12.75" x14ac:dyDescent="0.2">
      <c r="A632" s="94" t="str">
        <f>IF(D632="","",CONCATENATE('Address and samples info'!$B$8," #",'Samples 96'!C632))</f>
        <v/>
      </c>
      <c r="B632" s="95" t="s">
        <v>39</v>
      </c>
      <c r="C632" s="150">
        <v>8</v>
      </c>
      <c r="D632" s="5"/>
      <c r="E632" s="98">
        <v>0.01</v>
      </c>
      <c r="F632" s="53"/>
      <c r="G632" s="59"/>
      <c r="H632" s="104"/>
      <c r="I632" s="57"/>
      <c r="J632" s="57"/>
      <c r="K632" s="57"/>
      <c r="L632" s="57"/>
      <c r="M632" s="57"/>
      <c r="N632" s="57"/>
      <c r="O632" s="57"/>
      <c r="P632" s="57"/>
      <c r="Q632" s="57"/>
      <c r="R632" s="57"/>
      <c r="S632" s="57"/>
      <c r="T632" s="57"/>
      <c r="Z632" s="108" t="str">
        <f>IF(LEN(INDEX($1:$1048576,ROW(),4))&gt;0,INDEX($1:$1048576,ROW(),4)," ")</f>
        <v xml:space="preserve"> </v>
      </c>
      <c r="AA632" s="108">
        <f t="shared" si="96"/>
        <v>48</v>
      </c>
      <c r="AB632" s="108">
        <f ca="1">COUNTBLANK(OFFSET(INDEX($1:$1048576,2,4),AA632*WellsInPlate,0,WellsInPlate,1))</f>
        <v>86</v>
      </c>
      <c r="AC632" s="108">
        <f t="shared" ca="1" si="97"/>
        <v>0</v>
      </c>
      <c r="AE632" s="108" t="b">
        <f>IF(COUNTBLANK(D632)=0,A632)</f>
        <v>0</v>
      </c>
    </row>
    <row r="633" spans="1:31" ht="12.75" x14ac:dyDescent="0.2">
      <c r="A633" s="94" t="str">
        <f>IF(D633="","",CONCATENATE('Address and samples info'!$B$8," #",'Samples 96'!C633))</f>
        <v/>
      </c>
      <c r="B633" s="95" t="s">
        <v>50</v>
      </c>
      <c r="C633" s="150">
        <v>8</v>
      </c>
      <c r="D633" s="5"/>
      <c r="E633" s="98">
        <v>0.01</v>
      </c>
      <c r="F633" s="53"/>
      <c r="G633" s="59"/>
      <c r="H633" s="104"/>
      <c r="I633" s="57"/>
      <c r="J633" s="57"/>
      <c r="K633" s="57"/>
      <c r="L633" s="57"/>
      <c r="M633" s="57"/>
      <c r="N633" s="57"/>
      <c r="O633" s="57"/>
      <c r="P633" s="57"/>
      <c r="Q633" s="57"/>
      <c r="R633" s="57"/>
      <c r="S633" s="57"/>
      <c r="T633" s="57"/>
      <c r="Z633" s="108" t="str">
        <f>IF(LEN(INDEX($1:$1048576,ROW(),4))&gt;0,INDEX($1:$1048576,ROW(),4)," ")</f>
        <v xml:space="preserve"> </v>
      </c>
      <c r="AA633" s="108">
        <f t="shared" si="96"/>
        <v>48</v>
      </c>
      <c r="AB633" s="108">
        <f ca="1">COUNTBLANK(OFFSET(INDEX($1:$1048576,2,4),AA633*WellsInPlate,0,WellsInPlate,1))</f>
        <v>86</v>
      </c>
      <c r="AC633" s="108">
        <f t="shared" ca="1" si="97"/>
        <v>0</v>
      </c>
      <c r="AE633" s="108" t="b">
        <f>IF(COUNTBLANK(D633)=0,A633)</f>
        <v>0</v>
      </c>
    </row>
    <row r="634" spans="1:31" ht="12.75" x14ac:dyDescent="0.2">
      <c r="A634" s="94" t="str">
        <f>IF(D634="","",CONCATENATE('Address and samples info'!$B$8," #",'Samples 96'!C634))</f>
        <v/>
      </c>
      <c r="B634" s="95" t="s">
        <v>61</v>
      </c>
      <c r="C634" s="150">
        <v>8</v>
      </c>
      <c r="D634" s="5"/>
      <c r="E634" s="98">
        <v>0.01</v>
      </c>
      <c r="F634" s="53"/>
      <c r="G634" s="59"/>
      <c r="H634" s="104"/>
      <c r="I634" s="57"/>
      <c r="J634" s="57"/>
      <c r="K634" s="57"/>
      <c r="L634" s="57"/>
      <c r="M634" s="57"/>
      <c r="N634" s="57"/>
      <c r="O634" s="57"/>
      <c r="P634" s="57"/>
      <c r="Q634" s="57"/>
      <c r="R634" s="57"/>
      <c r="S634" s="57"/>
      <c r="T634" s="57"/>
      <c r="Z634" s="108" t="str">
        <f>IF(LEN(INDEX($1:$1048576,ROW(),4))&gt;0,INDEX($1:$1048576,ROW(),4)," ")</f>
        <v xml:space="preserve"> </v>
      </c>
      <c r="AA634" s="108">
        <f t="shared" si="96"/>
        <v>48</v>
      </c>
      <c r="AB634" s="108">
        <f ca="1">COUNTBLANK(OFFSET(INDEX($1:$1048576,2,4),AA634*WellsInPlate,0,WellsInPlate,1))</f>
        <v>86</v>
      </c>
      <c r="AC634" s="108">
        <f t="shared" ca="1" si="97"/>
        <v>0</v>
      </c>
      <c r="AE634" s="108" t="b">
        <f>IF(COUNTBLANK(D634)=0,A634)</f>
        <v>0</v>
      </c>
    </row>
    <row r="635" spans="1:31" ht="12.75" x14ac:dyDescent="0.2">
      <c r="A635" s="94" t="str">
        <f>IF(D635="","",CONCATENATE('Address and samples info'!$B$8," #",'Samples 96'!C635))</f>
        <v/>
      </c>
      <c r="B635" s="95" t="s">
        <v>72</v>
      </c>
      <c r="C635" s="150">
        <v>8</v>
      </c>
      <c r="D635" s="5"/>
      <c r="E635" s="98">
        <v>0.01</v>
      </c>
      <c r="F635" s="53"/>
      <c r="G635" s="59"/>
      <c r="H635" s="104"/>
      <c r="I635" s="57"/>
      <c r="J635" s="57"/>
      <c r="K635" s="57"/>
      <c r="L635" s="57"/>
      <c r="M635" s="57"/>
      <c r="N635" s="57"/>
      <c r="O635" s="57"/>
      <c r="P635" s="57"/>
      <c r="Q635" s="57"/>
      <c r="R635" s="57"/>
      <c r="S635" s="57"/>
      <c r="T635" s="57"/>
      <c r="Z635" s="108" t="str">
        <f>IF(LEN(INDEX($1:$1048576,ROW(),4))&gt;0,INDEX($1:$1048576,ROW(),4)," ")</f>
        <v xml:space="preserve"> </v>
      </c>
      <c r="AA635" s="108">
        <f t="shared" si="96"/>
        <v>48</v>
      </c>
      <c r="AB635" s="108">
        <f ca="1">COUNTBLANK(OFFSET(INDEX($1:$1048576,2,4),AA635*WellsInPlate,0,WellsInPlate,1))</f>
        <v>86</v>
      </c>
      <c r="AC635" s="108">
        <f t="shared" ca="1" si="97"/>
        <v>0</v>
      </c>
      <c r="AE635" s="108" t="b">
        <f>IF(COUNTBLANK(D635)=0,A635)</f>
        <v>0</v>
      </c>
    </row>
    <row r="636" spans="1:31" ht="12.75" x14ac:dyDescent="0.2">
      <c r="A636" s="94" t="str">
        <f>IF(D636="","",CONCATENATE('Address and samples info'!$B$8," #",'Samples 96'!C636))</f>
        <v/>
      </c>
      <c r="B636" s="95" t="s">
        <v>82</v>
      </c>
      <c r="C636" s="150">
        <v>8</v>
      </c>
      <c r="D636" s="5"/>
      <c r="E636" s="98">
        <v>0.01</v>
      </c>
      <c r="F636" s="53"/>
      <c r="G636" s="59"/>
      <c r="H636" s="104"/>
      <c r="I636" s="57"/>
      <c r="J636" s="57"/>
      <c r="K636" s="57"/>
      <c r="L636" s="57"/>
      <c r="M636" s="57"/>
      <c r="N636" s="57"/>
      <c r="O636" s="57"/>
      <c r="P636" s="57"/>
      <c r="Q636" s="57"/>
      <c r="R636" s="57"/>
      <c r="S636" s="57"/>
      <c r="T636" s="57"/>
      <c r="Z636" s="108" t="str">
        <f>IF(LEN(INDEX($1:$1048576,ROW(),4))&gt;0,INDEX($1:$1048576,ROW(),4)," ")</f>
        <v xml:space="preserve"> </v>
      </c>
      <c r="AA636" s="108">
        <f t="shared" si="96"/>
        <v>48</v>
      </c>
      <c r="AB636" s="108">
        <f ca="1">COUNTBLANK(OFFSET(INDEX($1:$1048576,2,4),AA636*WellsInPlate,0,WellsInPlate,1))</f>
        <v>86</v>
      </c>
      <c r="AC636" s="108">
        <f t="shared" ca="1" si="97"/>
        <v>0</v>
      </c>
      <c r="AE636" s="108" t="b">
        <f>IF(COUNTBLANK(D636)=0,A636)</f>
        <v>0</v>
      </c>
    </row>
    <row r="637" spans="1:31" ht="12.75" x14ac:dyDescent="0.2">
      <c r="A637" s="94" t="str">
        <f>IF(D637="","",CONCATENATE('Address and samples info'!$B$8," #",'Samples 96'!C637))</f>
        <v/>
      </c>
      <c r="B637" s="95" t="s">
        <v>7</v>
      </c>
      <c r="C637" s="150">
        <v>8</v>
      </c>
      <c r="D637" s="5"/>
      <c r="E637" s="98">
        <v>0.01</v>
      </c>
      <c r="F637" s="53"/>
      <c r="G637" s="59"/>
      <c r="Z637" s="108" t="str">
        <f>IF(LEN(INDEX($1:$1048576,ROW(),4))&gt;0,INDEX($1:$1048576,ROW(),4)," ")</f>
        <v xml:space="preserve"> </v>
      </c>
      <c r="AA637" s="108">
        <f t="shared" si="96"/>
        <v>48</v>
      </c>
      <c r="AB637" s="108">
        <f ca="1">COUNTBLANK(OFFSET(INDEX($1:$1048576,2,4),AA637*WellsInPlate,0,WellsInPlate,1))</f>
        <v>86</v>
      </c>
      <c r="AC637" s="108">
        <f t="shared" ca="1" si="97"/>
        <v>0</v>
      </c>
      <c r="AE637" s="108" t="b">
        <f>IF(COUNTBLANK(D637)=0,A637)</f>
        <v>0</v>
      </c>
    </row>
    <row r="638" spans="1:31" ht="12.75" x14ac:dyDescent="0.2">
      <c r="A638" s="94" t="str">
        <f>IF(D638="","",CONCATENATE('Address and samples info'!$B$8," #",'Samples 96'!C638))</f>
        <v/>
      </c>
      <c r="B638" s="95" t="s">
        <v>18</v>
      </c>
      <c r="C638" s="150">
        <v>8</v>
      </c>
      <c r="D638" s="5"/>
      <c r="E638" s="98">
        <v>0.01</v>
      </c>
      <c r="F638" s="53"/>
      <c r="G638" s="59"/>
      <c r="Z638" s="108" t="str">
        <f>IF(LEN(INDEX($1:$1048576,ROW(),4))&gt;0,INDEX($1:$1048576,ROW(),4)," ")</f>
        <v xml:space="preserve"> </v>
      </c>
      <c r="AA638" s="108">
        <f t="shared" si="96"/>
        <v>48</v>
      </c>
      <c r="AB638" s="108">
        <f ca="1">COUNTBLANK(OFFSET(INDEX($1:$1048576,2,4),AA638*WellsInPlate,0,WellsInPlate,1))</f>
        <v>86</v>
      </c>
      <c r="AC638" s="108">
        <f t="shared" ca="1" si="97"/>
        <v>0</v>
      </c>
      <c r="AE638" s="108" t="b">
        <f>IF(COUNTBLANK(D638)=0,A638)</f>
        <v>0</v>
      </c>
    </row>
    <row r="639" spans="1:31" ht="12.75" x14ac:dyDescent="0.2">
      <c r="A639" s="94" t="str">
        <f>IF(D639="","",CONCATENATE('Address and samples info'!$B$8," #",'Samples 96'!C639))</f>
        <v/>
      </c>
      <c r="B639" s="95" t="s">
        <v>29</v>
      </c>
      <c r="C639" s="150">
        <v>8</v>
      </c>
      <c r="D639" s="5"/>
      <c r="E639" s="98">
        <v>0.01</v>
      </c>
      <c r="F639" s="53"/>
      <c r="G639" s="59"/>
      <c r="Z639" s="108" t="str">
        <f>IF(LEN(INDEX($1:$1048576,ROW(),4))&gt;0,INDEX($1:$1048576,ROW(),4)," ")</f>
        <v xml:space="preserve"> </v>
      </c>
      <c r="AA639" s="108">
        <f t="shared" si="96"/>
        <v>48</v>
      </c>
      <c r="AB639" s="108">
        <f ca="1">COUNTBLANK(OFFSET(INDEX($1:$1048576,2,4),AA639*WellsInPlate,0,WellsInPlate,1))</f>
        <v>86</v>
      </c>
      <c r="AC639" s="108">
        <f t="shared" ca="1" si="97"/>
        <v>0</v>
      </c>
      <c r="AE639" s="108" t="b">
        <f>IF(COUNTBLANK(D639)=0,A639)</f>
        <v>0</v>
      </c>
    </row>
    <row r="640" spans="1:31" ht="12.75" x14ac:dyDescent="0.2">
      <c r="A640" s="94" t="str">
        <f>IF(D640="","",CONCATENATE('Address and samples info'!$B$8," #",'Samples 96'!C640))</f>
        <v/>
      </c>
      <c r="B640" s="95" t="s">
        <v>40</v>
      </c>
      <c r="C640" s="150">
        <v>8</v>
      </c>
      <c r="D640" s="5"/>
      <c r="E640" s="98">
        <v>0.01</v>
      </c>
      <c r="F640" s="53"/>
      <c r="G640" s="59"/>
      <c r="I640" s="55"/>
      <c r="Z640" s="108" t="str">
        <f>IF(LEN(INDEX($1:$1048576,ROW(),4))&gt;0,INDEX($1:$1048576,ROW(),4)," ")</f>
        <v xml:space="preserve"> </v>
      </c>
      <c r="AA640" s="108">
        <f t="shared" si="96"/>
        <v>48</v>
      </c>
      <c r="AB640" s="108">
        <f ca="1">COUNTBLANK(OFFSET(INDEX($1:$1048576,2,4),AA640*WellsInPlate,0,WellsInPlate,1))</f>
        <v>86</v>
      </c>
      <c r="AC640" s="108">
        <f t="shared" ca="1" si="97"/>
        <v>0</v>
      </c>
      <c r="AE640" s="108" t="b">
        <f>IF(COUNTBLANK(D640)=0,A640)</f>
        <v>0</v>
      </c>
    </row>
    <row r="641" spans="1:31" ht="12.75" x14ac:dyDescent="0.2">
      <c r="A641" s="94" t="str">
        <f>IF(D641="","",CONCATENATE('Address and samples info'!$B$8," #",'Samples 96'!C641))</f>
        <v/>
      </c>
      <c r="B641" s="95" t="s">
        <v>51</v>
      </c>
      <c r="C641" s="150">
        <v>8</v>
      </c>
      <c r="D641" s="5"/>
      <c r="E641" s="98">
        <v>0.01</v>
      </c>
      <c r="F641" s="53"/>
      <c r="G641" s="59"/>
      <c r="H641" s="10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Z641" s="108" t="str">
        <f>IF(LEN(INDEX($1:$1048576,ROW(),4))&gt;0,INDEX($1:$1048576,ROW(),4)," ")</f>
        <v xml:space="preserve"> </v>
      </c>
      <c r="AA641" s="108">
        <f t="shared" si="96"/>
        <v>49</v>
      </c>
      <c r="AB641" s="108">
        <f ca="1">COUNTBLANK(OFFSET(INDEX($1:$1048576,2,4),AA641*WellsInPlate,0,WellsInPlate,1))</f>
        <v>86</v>
      </c>
      <c r="AC641" s="108">
        <f t="shared" ca="1" si="97"/>
        <v>0</v>
      </c>
      <c r="AE641" s="108" t="b">
        <f>IF(COUNTBLANK(D641)=0,A641)</f>
        <v>0</v>
      </c>
    </row>
    <row r="642" spans="1:31" ht="12.75" x14ac:dyDescent="0.2">
      <c r="A642" s="94" t="str">
        <f>IF(D642="","",CONCATENATE('Address and samples info'!$B$8," #",'Samples 96'!C642))</f>
        <v/>
      </c>
      <c r="B642" s="95" t="s">
        <v>62</v>
      </c>
      <c r="C642" s="150">
        <v>8</v>
      </c>
      <c r="D642" s="5"/>
      <c r="E642" s="98">
        <v>0.01</v>
      </c>
      <c r="F642" s="53"/>
      <c r="G642" s="59"/>
      <c r="H642" s="104"/>
      <c r="I642" s="57"/>
      <c r="J642" s="57"/>
      <c r="K642" s="57"/>
      <c r="L642" s="57"/>
      <c r="M642" s="57"/>
      <c r="N642" s="57"/>
      <c r="O642" s="57"/>
      <c r="P642" s="57"/>
      <c r="Q642" s="57"/>
      <c r="R642" s="57"/>
      <c r="S642" s="57"/>
      <c r="T642" s="58"/>
      <c r="Z642" s="108" t="str">
        <f>IF(LEN(INDEX($1:$1048576,ROW(),4))&gt;0,INDEX($1:$1048576,ROW(),4)," ")</f>
        <v xml:space="preserve"> </v>
      </c>
      <c r="AA642" s="108">
        <f t="shared" si="96"/>
        <v>49</v>
      </c>
      <c r="AB642" s="108">
        <f ca="1">COUNTBLANK(OFFSET(INDEX($1:$1048576,2,4),AA642*WellsInPlate,0,WellsInPlate,1))</f>
        <v>86</v>
      </c>
      <c r="AC642" s="108">
        <f t="shared" ca="1" si="97"/>
        <v>0</v>
      </c>
      <c r="AE642" s="108" t="b">
        <f>IF(COUNTBLANK(D642)=0,A642)</f>
        <v>0</v>
      </c>
    </row>
    <row r="643" spans="1:31" ht="12.75" x14ac:dyDescent="0.2">
      <c r="A643" s="94" t="str">
        <f>IF(D643="","",CONCATENATE('Address and samples info'!$B$8," #",'Samples 96'!C643))</f>
        <v/>
      </c>
      <c r="B643" s="95" t="s">
        <v>73</v>
      </c>
      <c r="C643" s="150">
        <v>8</v>
      </c>
      <c r="D643" s="5"/>
      <c r="E643" s="98">
        <v>0.01</v>
      </c>
      <c r="F643" s="53"/>
      <c r="G643" s="59"/>
      <c r="H643" s="104"/>
      <c r="I643" s="57"/>
      <c r="J643" s="57"/>
      <c r="K643" s="57"/>
      <c r="L643" s="57"/>
      <c r="M643" s="57"/>
      <c r="N643" s="57"/>
      <c r="O643" s="57"/>
      <c r="P643" s="57"/>
      <c r="Q643" s="57"/>
      <c r="R643" s="57"/>
      <c r="S643" s="57"/>
      <c r="T643" s="57"/>
      <c r="Z643" s="108" t="str">
        <f>IF(LEN(INDEX($1:$1048576,ROW(),4))&gt;0,INDEX($1:$1048576,ROW(),4)," ")</f>
        <v xml:space="preserve"> </v>
      </c>
      <c r="AA643" s="108">
        <f t="shared" si="96"/>
        <v>49</v>
      </c>
      <c r="AB643" s="108">
        <f ca="1">COUNTBLANK(OFFSET(INDEX($1:$1048576,2,4),AA643*WellsInPlate,0,WellsInPlate,1))</f>
        <v>86</v>
      </c>
      <c r="AC643" s="108">
        <f t="shared" ca="1" si="97"/>
        <v>0</v>
      </c>
      <c r="AE643" s="108" t="b">
        <f>IF(COUNTBLANK(D643)=0,A643)</f>
        <v>0</v>
      </c>
    </row>
    <row r="644" spans="1:31" ht="12.75" x14ac:dyDescent="0.2">
      <c r="A644" s="94" t="str">
        <f>IF(D644="","",CONCATENATE('Address and samples info'!$B$8," #",'Samples 96'!C644))</f>
        <v/>
      </c>
      <c r="B644" s="95" t="s">
        <v>83</v>
      </c>
      <c r="C644" s="150">
        <v>8</v>
      </c>
      <c r="D644" s="5"/>
      <c r="E644" s="98">
        <v>0.01</v>
      </c>
      <c r="F644" s="53"/>
      <c r="G644" s="59"/>
      <c r="H644" s="104"/>
      <c r="I644" s="57"/>
      <c r="J644" s="57"/>
      <c r="K644" s="57"/>
      <c r="L644" s="57"/>
      <c r="M644" s="57"/>
      <c r="N644" s="57"/>
      <c r="O644" s="57"/>
      <c r="P644" s="57"/>
      <c r="Q644" s="57"/>
      <c r="R644" s="57"/>
      <c r="S644" s="57"/>
      <c r="T644" s="57"/>
      <c r="Z644" s="108" t="str">
        <f>IF(LEN(INDEX($1:$1048576,ROW(),4))&gt;0,INDEX($1:$1048576,ROW(),4)," ")</f>
        <v xml:space="preserve"> </v>
      </c>
      <c r="AA644" s="108">
        <f t="shared" si="96"/>
        <v>49</v>
      </c>
      <c r="AB644" s="108">
        <f ca="1">COUNTBLANK(OFFSET(INDEX($1:$1048576,2,4),AA644*WellsInPlate,0,WellsInPlate,1))</f>
        <v>86</v>
      </c>
      <c r="AC644" s="108">
        <f t="shared" ca="1" si="97"/>
        <v>0</v>
      </c>
      <c r="AE644" s="108" t="b">
        <f>IF(COUNTBLANK(D644)=0,A644)</f>
        <v>0</v>
      </c>
    </row>
    <row r="645" spans="1:31" ht="12.75" x14ac:dyDescent="0.2">
      <c r="A645" s="94" t="str">
        <f>IF(D645="","",CONCATENATE('Address and samples info'!$B$8," #",'Samples 96'!C645))</f>
        <v/>
      </c>
      <c r="B645" s="95" t="s">
        <v>8</v>
      </c>
      <c r="C645" s="150">
        <v>8</v>
      </c>
      <c r="D645" s="5"/>
      <c r="E645" s="98">
        <v>0.01</v>
      </c>
      <c r="F645" s="53"/>
      <c r="G645" s="59"/>
      <c r="H645" s="104"/>
      <c r="I645" s="57"/>
      <c r="J645" s="57"/>
      <c r="K645" s="57"/>
      <c r="L645" s="57"/>
      <c r="M645" s="57"/>
      <c r="N645" s="57"/>
      <c r="O645" s="57"/>
      <c r="P645" s="57"/>
      <c r="Q645" s="57"/>
      <c r="R645" s="57"/>
      <c r="S645" s="57"/>
      <c r="T645" s="57"/>
      <c r="Z645" s="108" t="str">
        <f>IF(LEN(INDEX($1:$1048576,ROW(),4))&gt;0,INDEX($1:$1048576,ROW(),4)," ")</f>
        <v xml:space="preserve"> </v>
      </c>
      <c r="AA645" s="108">
        <f t="shared" ref="AA645" si="98">CEILING((ROW()-StartRow+1)/PanelHeight,1)-1</f>
        <v>49</v>
      </c>
      <c r="AB645" s="108">
        <f ca="1">COUNTBLANK(OFFSET(INDEX($1:$1048576,2,4),AA645*WellsInPlate,0,WellsInPlate,1))</f>
        <v>86</v>
      </c>
      <c r="AC645" s="108">
        <f t="shared" ref="AC645" ca="1" si="99">IF(AB645=WellsInPlate,0,1)</f>
        <v>0</v>
      </c>
      <c r="AE645" s="108" t="b">
        <f>IF(COUNTBLANK(D645)=0,A645)</f>
        <v>0</v>
      </c>
    </row>
    <row r="646" spans="1:31" ht="12.75" x14ac:dyDescent="0.2">
      <c r="A646" s="94" t="str">
        <f>IF(D646="","",CONCATENATE('Address and samples info'!$B$8," #",'Samples 96'!C646))</f>
        <v/>
      </c>
      <c r="B646" s="95" t="s">
        <v>19</v>
      </c>
      <c r="C646" s="150">
        <v>8</v>
      </c>
      <c r="D646" s="5"/>
      <c r="E646" s="98">
        <v>0.01</v>
      </c>
      <c r="F646" s="53"/>
      <c r="G646" s="59"/>
      <c r="H646" s="104"/>
      <c r="I646" s="57"/>
      <c r="J646" s="57"/>
      <c r="K646" s="57"/>
      <c r="L646" s="57"/>
      <c r="M646" s="57"/>
      <c r="N646" s="57"/>
      <c r="O646" s="57"/>
      <c r="P646" s="57"/>
      <c r="Q646" s="57"/>
      <c r="R646" s="57"/>
      <c r="S646" s="57"/>
      <c r="T646" s="57"/>
      <c r="Z646" s="108" t="str">
        <f>IF(LEN(INDEX($1:$1048576,ROW(),4))&gt;0,INDEX($1:$1048576,ROW(),4)," ")</f>
        <v xml:space="preserve"> </v>
      </c>
      <c r="AA646" s="108">
        <f t="shared" ref="AA646:AA677" si="100">CEILING((ROW()-StartRow+1)/PanelHeight,1)-1</f>
        <v>49</v>
      </c>
      <c r="AB646" s="108">
        <f ca="1">COUNTBLANK(OFFSET(INDEX($1:$1048576,2,4),AA646*WellsInPlate,0,WellsInPlate,1))</f>
        <v>86</v>
      </c>
      <c r="AC646" s="108">
        <f t="shared" ref="AC646:AC677" ca="1" si="101">IF(AB646=WellsInPlate,0,1)</f>
        <v>0</v>
      </c>
      <c r="AE646" s="108" t="b">
        <f>IF(COUNTBLANK(D646)=0,A646)</f>
        <v>0</v>
      </c>
    </row>
    <row r="647" spans="1:31" ht="12.75" x14ac:dyDescent="0.2">
      <c r="A647" s="94" t="str">
        <f>IF(D647="","",CONCATENATE('Address and samples info'!$B$8," #",'Samples 96'!C647))</f>
        <v/>
      </c>
      <c r="B647" s="95" t="s">
        <v>30</v>
      </c>
      <c r="C647" s="150">
        <v>8</v>
      </c>
      <c r="D647" s="5"/>
      <c r="E647" s="98">
        <v>0.01</v>
      </c>
      <c r="F647" s="53"/>
      <c r="G647" s="59"/>
      <c r="H647" s="104"/>
      <c r="I647" s="57"/>
      <c r="J647" s="57"/>
      <c r="K647" s="57"/>
      <c r="L647" s="57"/>
      <c r="M647" s="57"/>
      <c r="N647" s="57"/>
      <c r="O647" s="57"/>
      <c r="P647" s="57"/>
      <c r="Q647" s="57"/>
      <c r="R647" s="57"/>
      <c r="S647" s="57"/>
      <c r="T647" s="57"/>
      <c r="Z647" s="108" t="str">
        <f>IF(LEN(INDEX($1:$1048576,ROW(),4))&gt;0,INDEX($1:$1048576,ROW(),4)," ")</f>
        <v xml:space="preserve"> </v>
      </c>
      <c r="AA647" s="108">
        <f t="shared" si="100"/>
        <v>49</v>
      </c>
      <c r="AB647" s="108">
        <f ca="1">COUNTBLANK(OFFSET(INDEX($1:$1048576,2,4),AA647*WellsInPlate,0,WellsInPlate,1))</f>
        <v>86</v>
      </c>
      <c r="AC647" s="108">
        <f t="shared" ca="1" si="101"/>
        <v>0</v>
      </c>
      <c r="AE647" s="108" t="b">
        <f>IF(COUNTBLANK(D647)=0,A647)</f>
        <v>0</v>
      </c>
    </row>
    <row r="648" spans="1:31" ht="12.75" x14ac:dyDescent="0.2">
      <c r="A648" s="94" t="str">
        <f>IF(D648="","",CONCATENATE('Address and samples info'!$B$8," #",'Samples 96'!C648))</f>
        <v/>
      </c>
      <c r="B648" s="95" t="s">
        <v>41</v>
      </c>
      <c r="C648" s="150">
        <v>8</v>
      </c>
      <c r="D648" s="5"/>
      <c r="E648" s="98">
        <v>0.01</v>
      </c>
      <c r="F648" s="53"/>
      <c r="G648" s="59"/>
      <c r="H648" s="104"/>
      <c r="I648" s="57"/>
      <c r="J648" s="57"/>
      <c r="K648" s="57"/>
      <c r="L648" s="57"/>
      <c r="M648" s="57"/>
      <c r="N648" s="57"/>
      <c r="O648" s="57"/>
      <c r="P648" s="57"/>
      <c r="Q648" s="57"/>
      <c r="R648" s="57"/>
      <c r="S648" s="57"/>
      <c r="T648" s="57"/>
      <c r="Z648" s="108" t="str">
        <f>IF(LEN(INDEX($1:$1048576,ROW(),4))&gt;0,INDEX($1:$1048576,ROW(),4)," ")</f>
        <v xml:space="preserve"> </v>
      </c>
      <c r="AA648" s="108">
        <f t="shared" si="100"/>
        <v>49</v>
      </c>
      <c r="AB648" s="108">
        <f ca="1">COUNTBLANK(OFFSET(INDEX($1:$1048576,2,4),AA648*WellsInPlate,0,WellsInPlate,1))</f>
        <v>86</v>
      </c>
      <c r="AC648" s="108">
        <f t="shared" ca="1" si="101"/>
        <v>0</v>
      </c>
      <c r="AE648" s="108" t="b">
        <f>IF(COUNTBLANK(D648)=0,A648)</f>
        <v>0</v>
      </c>
    </row>
    <row r="649" spans="1:31" ht="12.75" x14ac:dyDescent="0.2">
      <c r="A649" s="94" t="str">
        <f>IF(D649="","",CONCATENATE('Address and samples info'!$B$8," #",'Samples 96'!C649))</f>
        <v/>
      </c>
      <c r="B649" s="95" t="s">
        <v>52</v>
      </c>
      <c r="C649" s="150">
        <v>8</v>
      </c>
      <c r="D649" s="5"/>
      <c r="E649" s="98">
        <v>0.01</v>
      </c>
      <c r="F649" s="53"/>
      <c r="G649" s="59"/>
      <c r="H649" s="104"/>
      <c r="I649" s="57"/>
      <c r="J649" s="57"/>
      <c r="K649" s="57"/>
      <c r="L649" s="57"/>
      <c r="M649" s="57"/>
      <c r="N649" s="57"/>
      <c r="O649" s="57"/>
      <c r="P649" s="57"/>
      <c r="Q649" s="57"/>
      <c r="R649" s="57"/>
      <c r="S649" s="57"/>
      <c r="T649" s="57"/>
      <c r="Z649" s="108" t="str">
        <f>IF(LEN(INDEX($1:$1048576,ROW(),4))&gt;0,INDEX($1:$1048576,ROW(),4)," ")</f>
        <v xml:space="preserve"> </v>
      </c>
      <c r="AA649" s="108">
        <f t="shared" si="100"/>
        <v>49</v>
      </c>
      <c r="AB649" s="108">
        <f ca="1">COUNTBLANK(OFFSET(INDEX($1:$1048576,2,4),AA649*WellsInPlate,0,WellsInPlate,1))</f>
        <v>86</v>
      </c>
      <c r="AC649" s="108">
        <f t="shared" ca="1" si="101"/>
        <v>0</v>
      </c>
      <c r="AE649" s="108" t="b">
        <f>IF(COUNTBLANK(D649)=0,A649)</f>
        <v>0</v>
      </c>
    </row>
    <row r="650" spans="1:31" ht="12.75" x14ac:dyDescent="0.2">
      <c r="A650" s="94" t="str">
        <f>IF(D650="","",CONCATENATE('Address and samples info'!$B$8," #",'Samples 96'!C650))</f>
        <v/>
      </c>
      <c r="B650" s="95" t="s">
        <v>63</v>
      </c>
      <c r="C650" s="150">
        <v>8</v>
      </c>
      <c r="D650" s="5"/>
      <c r="E650" s="98">
        <v>0.01</v>
      </c>
      <c r="F650" s="53"/>
      <c r="G650" s="59"/>
      <c r="Z650" s="108" t="str">
        <f>IF(LEN(INDEX($1:$1048576,ROW(),4))&gt;0,INDEX($1:$1048576,ROW(),4)," ")</f>
        <v xml:space="preserve"> </v>
      </c>
      <c r="AA650" s="108">
        <f t="shared" si="100"/>
        <v>49</v>
      </c>
      <c r="AB650" s="108">
        <f ca="1">COUNTBLANK(OFFSET(INDEX($1:$1048576,2,4),AA650*WellsInPlate,0,WellsInPlate,1))</f>
        <v>86</v>
      </c>
      <c r="AC650" s="108">
        <f t="shared" ca="1" si="101"/>
        <v>0</v>
      </c>
      <c r="AE650" s="108" t="b">
        <f>IF(COUNTBLANK(D650)=0,A650)</f>
        <v>0</v>
      </c>
    </row>
    <row r="651" spans="1:31" ht="12.75" x14ac:dyDescent="0.2">
      <c r="A651" s="94" t="str">
        <f>IF(D651="","",CONCATENATE('Address and samples info'!$B$8," #",'Samples 96'!C651))</f>
        <v/>
      </c>
      <c r="B651" s="95" t="s">
        <v>74</v>
      </c>
      <c r="C651" s="150">
        <v>8</v>
      </c>
      <c r="D651" s="5"/>
      <c r="E651" s="98">
        <v>0.01</v>
      </c>
      <c r="F651" s="53"/>
      <c r="G651" s="59"/>
      <c r="Z651" s="108" t="str">
        <f>IF(LEN(INDEX($1:$1048576,ROW(),4))&gt;0,INDEX($1:$1048576,ROW(),4)," ")</f>
        <v xml:space="preserve"> </v>
      </c>
      <c r="AA651" s="108">
        <f t="shared" si="100"/>
        <v>49</v>
      </c>
      <c r="AB651" s="108">
        <f ca="1">COUNTBLANK(OFFSET(INDEX($1:$1048576,2,4),AA651*WellsInPlate,0,WellsInPlate,1))</f>
        <v>86</v>
      </c>
      <c r="AC651" s="108">
        <f t="shared" ca="1" si="101"/>
        <v>0</v>
      </c>
      <c r="AE651" s="108" t="b">
        <f>IF(COUNTBLANK(D651)=0,A651)</f>
        <v>0</v>
      </c>
    </row>
    <row r="652" spans="1:31" ht="12.75" x14ac:dyDescent="0.2">
      <c r="A652" s="94" t="str">
        <f>IF(D652="","",CONCATENATE('Address and samples info'!$B$8," #",'Samples 96'!C652))</f>
        <v/>
      </c>
      <c r="B652" s="95" t="s">
        <v>84</v>
      </c>
      <c r="C652" s="150">
        <v>8</v>
      </c>
      <c r="D652" s="5"/>
      <c r="E652" s="98">
        <v>0.01</v>
      </c>
      <c r="F652" s="53"/>
      <c r="G652" s="59"/>
      <c r="Z652" s="108" t="str">
        <f>IF(LEN(INDEX($1:$1048576,ROW(),4))&gt;0,INDEX($1:$1048576,ROW(),4)," ")</f>
        <v xml:space="preserve"> </v>
      </c>
      <c r="AA652" s="108">
        <f t="shared" si="100"/>
        <v>49</v>
      </c>
      <c r="AB652" s="108">
        <f ca="1">COUNTBLANK(OFFSET(INDEX($1:$1048576,2,4),AA652*WellsInPlate,0,WellsInPlate,1))</f>
        <v>86</v>
      </c>
      <c r="AC652" s="108">
        <f t="shared" ca="1" si="101"/>
        <v>0</v>
      </c>
      <c r="AE652" s="108" t="b">
        <f>IF(COUNTBLANK(D652)=0,A652)</f>
        <v>0</v>
      </c>
    </row>
    <row r="653" spans="1:31" ht="12.75" x14ac:dyDescent="0.2">
      <c r="A653" s="94" t="str">
        <f>IF(D653="","",CONCATENATE('Address and samples info'!$B$8," #",'Samples 96'!C653))</f>
        <v/>
      </c>
      <c r="B653" s="95" t="s">
        <v>9</v>
      </c>
      <c r="C653" s="150">
        <v>8</v>
      </c>
      <c r="D653" s="5"/>
      <c r="E653" s="98">
        <v>0.01</v>
      </c>
      <c r="F653" s="53"/>
      <c r="G653" s="59"/>
      <c r="I653" s="55"/>
      <c r="Z653" s="108" t="str">
        <f>IF(LEN(INDEX($1:$1048576,ROW(),4))&gt;0,INDEX($1:$1048576,ROW(),4)," ")</f>
        <v xml:space="preserve"> </v>
      </c>
      <c r="AA653" s="108">
        <f t="shared" si="100"/>
        <v>49</v>
      </c>
      <c r="AB653" s="108">
        <f ca="1">COUNTBLANK(OFFSET(INDEX($1:$1048576,2,4),AA653*WellsInPlate,0,WellsInPlate,1))</f>
        <v>86</v>
      </c>
      <c r="AC653" s="108">
        <f t="shared" ca="1" si="101"/>
        <v>0</v>
      </c>
      <c r="AE653" s="108" t="b">
        <f>IF(COUNTBLANK(D653)=0,A653)</f>
        <v>0</v>
      </c>
    </row>
    <row r="654" spans="1:31" ht="12.75" x14ac:dyDescent="0.2">
      <c r="A654" s="94" t="str">
        <f>IF(D654="","",CONCATENATE('Address and samples info'!$B$8," #",'Samples 96'!C654))</f>
        <v/>
      </c>
      <c r="B654" s="95" t="s">
        <v>20</v>
      </c>
      <c r="C654" s="150">
        <v>8</v>
      </c>
      <c r="D654" s="5"/>
      <c r="E654" s="98">
        <v>0.01</v>
      </c>
      <c r="F654" s="53"/>
      <c r="G654" s="59"/>
      <c r="H654" s="10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Z654" s="108" t="str">
        <f>IF(LEN(INDEX($1:$1048576,ROW(),4))&gt;0,INDEX($1:$1048576,ROW(),4)," ")</f>
        <v xml:space="preserve"> </v>
      </c>
      <c r="AA654" s="108">
        <f t="shared" si="100"/>
        <v>50</v>
      </c>
      <c r="AB654" s="108">
        <f ca="1">COUNTBLANK(OFFSET(INDEX($1:$1048576,2,4),AA654*WellsInPlate,0,WellsInPlate,1))</f>
        <v>86</v>
      </c>
      <c r="AC654" s="108">
        <f t="shared" ca="1" si="101"/>
        <v>0</v>
      </c>
      <c r="AE654" s="108" t="b">
        <f>IF(COUNTBLANK(D654)=0,A654)</f>
        <v>0</v>
      </c>
    </row>
    <row r="655" spans="1:31" ht="12.75" x14ac:dyDescent="0.2">
      <c r="A655" s="94" t="str">
        <f>IF(D655="","",CONCATENATE('Address and samples info'!$B$8," #",'Samples 96'!C655))</f>
        <v/>
      </c>
      <c r="B655" s="95" t="s">
        <v>31</v>
      </c>
      <c r="C655" s="150">
        <v>8</v>
      </c>
      <c r="D655" s="5"/>
      <c r="E655" s="98">
        <v>0.01</v>
      </c>
      <c r="F655" s="53"/>
      <c r="G655" s="59"/>
      <c r="H655" s="104"/>
      <c r="I655" s="57"/>
      <c r="J655" s="57"/>
      <c r="K655" s="57"/>
      <c r="L655" s="57"/>
      <c r="M655" s="57"/>
      <c r="N655" s="57"/>
      <c r="O655" s="57"/>
      <c r="P655" s="57"/>
      <c r="Q655" s="57"/>
      <c r="R655" s="57"/>
      <c r="S655" s="57"/>
      <c r="T655" s="58"/>
      <c r="Z655" s="108" t="str">
        <f>IF(LEN(INDEX($1:$1048576,ROW(),4))&gt;0,INDEX($1:$1048576,ROW(),4)," ")</f>
        <v xml:space="preserve"> </v>
      </c>
      <c r="AA655" s="108">
        <f t="shared" si="100"/>
        <v>50</v>
      </c>
      <c r="AB655" s="108">
        <f ca="1">COUNTBLANK(OFFSET(INDEX($1:$1048576,2,4),AA655*WellsInPlate,0,WellsInPlate,1))</f>
        <v>86</v>
      </c>
      <c r="AC655" s="108">
        <f t="shared" ca="1" si="101"/>
        <v>0</v>
      </c>
      <c r="AE655" s="108" t="b">
        <f>IF(COUNTBLANK(D655)=0,A655)</f>
        <v>0</v>
      </c>
    </row>
    <row r="656" spans="1:31" ht="12.75" x14ac:dyDescent="0.2">
      <c r="A656" s="94" t="str">
        <f>IF(D656="","",CONCATENATE('Address and samples info'!$B$8," #",'Samples 96'!C656))</f>
        <v/>
      </c>
      <c r="B656" s="95" t="s">
        <v>42</v>
      </c>
      <c r="C656" s="150">
        <v>8</v>
      </c>
      <c r="D656" s="5"/>
      <c r="E656" s="98">
        <v>0.01</v>
      </c>
      <c r="F656" s="53"/>
      <c r="G656" s="59"/>
      <c r="H656" s="104"/>
      <c r="I656" s="57"/>
      <c r="J656" s="57"/>
      <c r="K656" s="57"/>
      <c r="L656" s="57"/>
      <c r="M656" s="57"/>
      <c r="N656" s="57"/>
      <c r="O656" s="57"/>
      <c r="P656" s="57"/>
      <c r="Q656" s="57"/>
      <c r="R656" s="57"/>
      <c r="S656" s="57"/>
      <c r="T656" s="57"/>
      <c r="Z656" s="108" t="str">
        <f>IF(LEN(INDEX($1:$1048576,ROW(),4))&gt;0,INDEX($1:$1048576,ROW(),4)," ")</f>
        <v xml:space="preserve"> </v>
      </c>
      <c r="AA656" s="108">
        <f t="shared" si="100"/>
        <v>50</v>
      </c>
      <c r="AB656" s="108">
        <f ca="1">COUNTBLANK(OFFSET(INDEX($1:$1048576,2,4),AA656*WellsInPlate,0,WellsInPlate,1))</f>
        <v>86</v>
      </c>
      <c r="AC656" s="108">
        <f t="shared" ca="1" si="101"/>
        <v>0</v>
      </c>
      <c r="AE656" s="108" t="b">
        <f>IF(COUNTBLANK(D656)=0,A656)</f>
        <v>0</v>
      </c>
    </row>
    <row r="657" spans="1:31" ht="12.75" x14ac:dyDescent="0.2">
      <c r="A657" s="94" t="str">
        <f>IF(D657="","",CONCATENATE('Address and samples info'!$B$8," #",'Samples 96'!C657))</f>
        <v/>
      </c>
      <c r="B657" s="95" t="s">
        <v>53</v>
      </c>
      <c r="C657" s="150">
        <v>8</v>
      </c>
      <c r="D657" s="5"/>
      <c r="E657" s="98">
        <v>0.01</v>
      </c>
      <c r="F657" s="53"/>
      <c r="G657" s="59"/>
      <c r="H657" s="104"/>
      <c r="I657" s="57"/>
      <c r="J657" s="57"/>
      <c r="K657" s="57"/>
      <c r="L657" s="57"/>
      <c r="M657" s="57"/>
      <c r="N657" s="57"/>
      <c r="O657" s="57"/>
      <c r="P657" s="57"/>
      <c r="Q657" s="57"/>
      <c r="R657" s="57"/>
      <c r="S657" s="57"/>
      <c r="T657" s="57"/>
      <c r="Z657" s="108" t="str">
        <f>IF(LEN(INDEX($1:$1048576,ROW(),4))&gt;0,INDEX($1:$1048576,ROW(),4)," ")</f>
        <v xml:space="preserve"> </v>
      </c>
      <c r="AA657" s="108">
        <f t="shared" si="100"/>
        <v>50</v>
      </c>
      <c r="AB657" s="108">
        <f ca="1">COUNTBLANK(OFFSET(INDEX($1:$1048576,2,4),AA657*WellsInPlate,0,WellsInPlate,1))</f>
        <v>86</v>
      </c>
      <c r="AC657" s="108">
        <f t="shared" ca="1" si="101"/>
        <v>0</v>
      </c>
      <c r="AE657" s="108" t="b">
        <f>IF(COUNTBLANK(D657)=0,A657)</f>
        <v>0</v>
      </c>
    </row>
    <row r="658" spans="1:31" ht="12.75" x14ac:dyDescent="0.2">
      <c r="A658" s="94" t="str">
        <f>IF(D658="","",CONCATENATE('Address and samples info'!$B$8," #",'Samples 96'!C658))</f>
        <v/>
      </c>
      <c r="B658" s="95" t="s">
        <v>64</v>
      </c>
      <c r="C658" s="150">
        <v>8</v>
      </c>
      <c r="D658" s="5"/>
      <c r="E658" s="98">
        <v>0.01</v>
      </c>
      <c r="F658" s="53"/>
      <c r="G658" s="59"/>
      <c r="H658" s="104"/>
      <c r="I658" s="57"/>
      <c r="J658" s="57"/>
      <c r="K658" s="57"/>
      <c r="L658" s="57"/>
      <c r="M658" s="57"/>
      <c r="N658" s="57"/>
      <c r="O658" s="57"/>
      <c r="P658" s="57"/>
      <c r="Q658" s="57"/>
      <c r="R658" s="57"/>
      <c r="S658" s="57"/>
      <c r="T658" s="57"/>
      <c r="Z658" s="108" t="str">
        <f>IF(LEN(INDEX($1:$1048576,ROW(),4))&gt;0,INDEX($1:$1048576,ROW(),4)," ")</f>
        <v xml:space="preserve"> </v>
      </c>
      <c r="AA658" s="108">
        <f t="shared" si="100"/>
        <v>50</v>
      </c>
      <c r="AB658" s="108">
        <f ca="1">COUNTBLANK(OFFSET(INDEX($1:$1048576,2,4),AA658*WellsInPlate,0,WellsInPlate,1))</f>
        <v>86</v>
      </c>
      <c r="AC658" s="108">
        <f t="shared" ca="1" si="101"/>
        <v>0</v>
      </c>
      <c r="AE658" s="108" t="b">
        <f>IF(COUNTBLANK(D658)=0,A658)</f>
        <v>0</v>
      </c>
    </row>
    <row r="659" spans="1:31" ht="12.75" x14ac:dyDescent="0.2">
      <c r="A659" s="94" t="str">
        <f>IF(D659="","",CONCATENATE('Address and samples info'!$B$8," #",'Samples 96'!C659))</f>
        <v/>
      </c>
      <c r="B659" s="95" t="s">
        <v>75</v>
      </c>
      <c r="C659" s="150">
        <v>8</v>
      </c>
      <c r="D659" s="5"/>
      <c r="E659" s="98">
        <v>0.01</v>
      </c>
      <c r="F659" s="53"/>
      <c r="G659" s="59"/>
      <c r="H659" s="104"/>
      <c r="I659" s="57"/>
      <c r="J659" s="57"/>
      <c r="K659" s="57"/>
      <c r="L659" s="57"/>
      <c r="M659" s="57"/>
      <c r="N659" s="57"/>
      <c r="O659" s="57"/>
      <c r="P659" s="57"/>
      <c r="Q659" s="57"/>
      <c r="R659" s="57"/>
      <c r="S659" s="57"/>
      <c r="T659" s="57"/>
      <c r="Z659" s="108" t="str">
        <f>IF(LEN(INDEX($1:$1048576,ROW(),4))&gt;0,INDEX($1:$1048576,ROW(),4)," ")</f>
        <v xml:space="preserve"> </v>
      </c>
      <c r="AA659" s="108">
        <f t="shared" si="100"/>
        <v>50</v>
      </c>
      <c r="AB659" s="108">
        <f ca="1">COUNTBLANK(OFFSET(INDEX($1:$1048576,2,4),AA659*WellsInPlate,0,WellsInPlate,1))</f>
        <v>86</v>
      </c>
      <c r="AC659" s="108">
        <f t="shared" ca="1" si="101"/>
        <v>0</v>
      </c>
      <c r="AE659" s="108" t="b">
        <f>IF(COUNTBLANK(D659)=0,A659)</f>
        <v>0</v>
      </c>
    </row>
    <row r="660" spans="1:31" ht="12.75" x14ac:dyDescent="0.2">
      <c r="A660" s="94" t="str">
        <f>IF(D660="","",CONCATENATE('Address and samples info'!$B$8," #",'Samples 96'!C660))</f>
        <v/>
      </c>
      <c r="B660" s="95" t="s">
        <v>85</v>
      </c>
      <c r="C660" s="150">
        <v>8</v>
      </c>
      <c r="D660" s="5"/>
      <c r="E660" s="98">
        <v>0.01</v>
      </c>
      <c r="F660" s="53"/>
      <c r="G660" s="59"/>
      <c r="H660" s="104"/>
      <c r="I660" s="57"/>
      <c r="J660" s="57"/>
      <c r="K660" s="57"/>
      <c r="L660" s="57"/>
      <c r="M660" s="57"/>
      <c r="N660" s="57"/>
      <c r="O660" s="57"/>
      <c r="P660" s="57"/>
      <c r="Q660" s="57"/>
      <c r="R660" s="57"/>
      <c r="S660" s="57"/>
      <c r="T660" s="57"/>
      <c r="Z660" s="108" t="str">
        <f>IF(LEN(INDEX($1:$1048576,ROW(),4))&gt;0,INDEX($1:$1048576,ROW(),4)," ")</f>
        <v xml:space="preserve"> </v>
      </c>
      <c r="AA660" s="108">
        <f t="shared" si="100"/>
        <v>50</v>
      </c>
      <c r="AB660" s="108">
        <f ca="1">COUNTBLANK(OFFSET(INDEX($1:$1048576,2,4),AA660*WellsInPlate,0,WellsInPlate,1))</f>
        <v>86</v>
      </c>
      <c r="AC660" s="108">
        <f t="shared" ca="1" si="101"/>
        <v>0</v>
      </c>
      <c r="AE660" s="108" t="b">
        <f>IF(COUNTBLANK(D660)=0,A660)</f>
        <v>0</v>
      </c>
    </row>
    <row r="661" spans="1:31" ht="12.75" x14ac:dyDescent="0.2">
      <c r="A661" s="94" t="str">
        <f>IF(D661="","",CONCATENATE('Address and samples info'!$B$8," #",'Samples 96'!C661))</f>
        <v/>
      </c>
      <c r="B661" s="95" t="s">
        <v>10</v>
      </c>
      <c r="C661" s="150">
        <v>8</v>
      </c>
      <c r="D661" s="5"/>
      <c r="E661" s="98">
        <v>0.01</v>
      </c>
      <c r="F661" s="53"/>
      <c r="G661" s="59"/>
      <c r="H661" s="104"/>
      <c r="I661" s="57"/>
      <c r="J661" s="57"/>
      <c r="K661" s="57"/>
      <c r="L661" s="57"/>
      <c r="M661" s="57"/>
      <c r="N661" s="57"/>
      <c r="O661" s="57"/>
      <c r="P661" s="57"/>
      <c r="Q661" s="57"/>
      <c r="R661" s="57"/>
      <c r="S661" s="57"/>
      <c r="T661" s="57"/>
      <c r="Z661" s="108" t="str">
        <f>IF(LEN(INDEX($1:$1048576,ROW(),4))&gt;0,INDEX($1:$1048576,ROW(),4)," ")</f>
        <v xml:space="preserve"> </v>
      </c>
      <c r="AA661" s="108">
        <f t="shared" si="100"/>
        <v>50</v>
      </c>
      <c r="AB661" s="108">
        <f ca="1">COUNTBLANK(OFFSET(INDEX($1:$1048576,2,4),AA661*WellsInPlate,0,WellsInPlate,1))</f>
        <v>86</v>
      </c>
      <c r="AC661" s="108">
        <f t="shared" ca="1" si="101"/>
        <v>0</v>
      </c>
      <c r="AE661" s="108" t="b">
        <f>IF(COUNTBLANK(D661)=0,A661)</f>
        <v>0</v>
      </c>
    </row>
    <row r="662" spans="1:31" ht="12.75" x14ac:dyDescent="0.2">
      <c r="A662" s="94" t="str">
        <f>IF(D662="","",CONCATENATE('Address and samples info'!$B$8," #",'Samples 96'!C662))</f>
        <v/>
      </c>
      <c r="B662" s="95" t="s">
        <v>21</v>
      </c>
      <c r="C662" s="150">
        <v>8</v>
      </c>
      <c r="D662" s="5"/>
      <c r="E662" s="98">
        <v>0.01</v>
      </c>
      <c r="F662" s="53"/>
      <c r="G662" s="59"/>
      <c r="H662" s="104"/>
      <c r="I662" s="57"/>
      <c r="J662" s="57"/>
      <c r="K662" s="57"/>
      <c r="L662" s="57"/>
      <c r="M662" s="57"/>
      <c r="N662" s="57"/>
      <c r="O662" s="57"/>
      <c r="P662" s="57"/>
      <c r="Q662" s="57"/>
      <c r="R662" s="57"/>
      <c r="S662" s="57"/>
      <c r="T662" s="57"/>
      <c r="Z662" s="108" t="str">
        <f>IF(LEN(INDEX($1:$1048576,ROW(),4))&gt;0,INDEX($1:$1048576,ROW(),4)," ")</f>
        <v xml:space="preserve"> </v>
      </c>
      <c r="AA662" s="108">
        <f t="shared" si="100"/>
        <v>50</v>
      </c>
      <c r="AB662" s="108">
        <f ca="1">COUNTBLANK(OFFSET(INDEX($1:$1048576,2,4),AA662*WellsInPlate,0,WellsInPlate,1))</f>
        <v>86</v>
      </c>
      <c r="AC662" s="108">
        <f t="shared" ca="1" si="101"/>
        <v>0</v>
      </c>
      <c r="AE662" s="108" t="b">
        <f>IF(COUNTBLANK(D662)=0,A662)</f>
        <v>0</v>
      </c>
    </row>
    <row r="663" spans="1:31" ht="12.75" x14ac:dyDescent="0.2">
      <c r="A663" s="94" t="str">
        <f>IF(D663="","",CONCATENATE('Address and samples info'!$B$8," #",'Samples 96'!C663))</f>
        <v/>
      </c>
      <c r="B663" s="95" t="s">
        <v>32</v>
      </c>
      <c r="C663" s="150">
        <v>8</v>
      </c>
      <c r="D663" s="5"/>
      <c r="E663" s="98">
        <v>0.01</v>
      </c>
      <c r="F663" s="53"/>
      <c r="G663" s="59"/>
      <c r="Z663" s="108" t="str">
        <f>IF(LEN(INDEX($1:$1048576,ROW(),4))&gt;0,INDEX($1:$1048576,ROW(),4)," ")</f>
        <v xml:space="preserve"> </v>
      </c>
      <c r="AA663" s="108">
        <f t="shared" si="100"/>
        <v>50</v>
      </c>
      <c r="AB663" s="108">
        <f ca="1">COUNTBLANK(OFFSET(INDEX($1:$1048576,2,4),AA663*WellsInPlate,0,WellsInPlate,1))</f>
        <v>86</v>
      </c>
      <c r="AC663" s="108">
        <f t="shared" ca="1" si="101"/>
        <v>0</v>
      </c>
      <c r="AE663" s="108" t="b">
        <f>IF(COUNTBLANK(D663)=0,A663)</f>
        <v>0</v>
      </c>
    </row>
    <row r="664" spans="1:31" ht="12.75" x14ac:dyDescent="0.2">
      <c r="A664" s="94" t="str">
        <f>IF(D664="","",CONCATENATE('Address and samples info'!$B$8," #",'Samples 96'!C664))</f>
        <v/>
      </c>
      <c r="B664" s="95" t="s">
        <v>43</v>
      </c>
      <c r="C664" s="150">
        <v>8</v>
      </c>
      <c r="D664" s="5"/>
      <c r="E664" s="98">
        <v>0.01</v>
      </c>
      <c r="F664" s="53"/>
      <c r="G664" s="59"/>
      <c r="Z664" s="108" t="str">
        <f>IF(LEN(INDEX($1:$1048576,ROW(),4))&gt;0,INDEX($1:$1048576,ROW(),4)," ")</f>
        <v xml:space="preserve"> </v>
      </c>
      <c r="AA664" s="108">
        <f t="shared" si="100"/>
        <v>50</v>
      </c>
      <c r="AB664" s="108">
        <f ca="1">COUNTBLANK(OFFSET(INDEX($1:$1048576,2,4),AA664*WellsInPlate,0,WellsInPlate,1))</f>
        <v>86</v>
      </c>
      <c r="AC664" s="108">
        <f t="shared" ca="1" si="101"/>
        <v>0</v>
      </c>
      <c r="AE664" s="108" t="b">
        <f>IF(COUNTBLANK(D664)=0,A664)</f>
        <v>0</v>
      </c>
    </row>
    <row r="665" spans="1:31" ht="12.75" x14ac:dyDescent="0.2">
      <c r="A665" s="94" t="str">
        <f>IF(D665="","",CONCATENATE('Address and samples info'!$B$8," #",'Samples 96'!C665))</f>
        <v/>
      </c>
      <c r="B665" s="95" t="s">
        <v>54</v>
      </c>
      <c r="C665" s="150">
        <v>8</v>
      </c>
      <c r="D665" s="5"/>
      <c r="E665" s="98">
        <v>0.01</v>
      </c>
      <c r="F665" s="53"/>
      <c r="G665" s="59"/>
      <c r="Z665" s="108" t="str">
        <f>IF(LEN(INDEX($1:$1048576,ROW(),4))&gt;0,INDEX($1:$1048576,ROW(),4)," ")</f>
        <v xml:space="preserve"> </v>
      </c>
      <c r="AA665" s="108">
        <f t="shared" si="100"/>
        <v>50</v>
      </c>
      <c r="AB665" s="108">
        <f ca="1">COUNTBLANK(OFFSET(INDEX($1:$1048576,2,4),AA665*WellsInPlate,0,WellsInPlate,1))</f>
        <v>86</v>
      </c>
      <c r="AC665" s="108">
        <f t="shared" ca="1" si="101"/>
        <v>0</v>
      </c>
      <c r="AE665" s="108" t="b">
        <f>IF(COUNTBLANK(D665)=0,A665)</f>
        <v>0</v>
      </c>
    </row>
    <row r="666" spans="1:31" ht="12.75" x14ac:dyDescent="0.2">
      <c r="A666" s="94" t="str">
        <f>IF(D666="","",CONCATENATE('Address and samples info'!$B$8," #",'Samples 96'!C666))</f>
        <v/>
      </c>
      <c r="B666" s="95" t="s">
        <v>65</v>
      </c>
      <c r="C666" s="150">
        <v>8</v>
      </c>
      <c r="D666" s="5"/>
      <c r="E666" s="98">
        <v>0.01</v>
      </c>
      <c r="F666" s="53"/>
      <c r="G666" s="59"/>
      <c r="I666" s="55"/>
      <c r="Z666" s="108" t="str">
        <f>IF(LEN(INDEX($1:$1048576,ROW(),4))&gt;0,INDEX($1:$1048576,ROW(),4)," ")</f>
        <v xml:space="preserve"> </v>
      </c>
      <c r="AA666" s="108">
        <f t="shared" si="100"/>
        <v>50</v>
      </c>
      <c r="AB666" s="108">
        <f ca="1">COUNTBLANK(OFFSET(INDEX($1:$1048576,2,4),AA666*WellsInPlate,0,WellsInPlate,1))</f>
        <v>86</v>
      </c>
      <c r="AC666" s="108">
        <f t="shared" ca="1" si="101"/>
        <v>0</v>
      </c>
      <c r="AE666" s="108" t="b">
        <f>IF(COUNTBLANK(D666)=0,A666)</f>
        <v>0</v>
      </c>
    </row>
    <row r="667" spans="1:31" ht="12.75" x14ac:dyDescent="0.2">
      <c r="A667" s="94" t="str">
        <f>IF(D667="","",CONCATENATE('Address and samples info'!$B$8," #",'Samples 96'!C667))</f>
        <v/>
      </c>
      <c r="B667" s="95" t="s">
        <v>76</v>
      </c>
      <c r="C667" s="150">
        <v>8</v>
      </c>
      <c r="D667" s="5"/>
      <c r="E667" s="98">
        <v>0.01</v>
      </c>
      <c r="F667" s="53"/>
      <c r="G667" s="59"/>
      <c r="H667" s="10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Z667" s="108" t="str">
        <f>IF(LEN(INDEX($1:$1048576,ROW(),4))&gt;0,INDEX($1:$1048576,ROW(),4)," ")</f>
        <v xml:space="preserve"> </v>
      </c>
      <c r="AA667" s="108">
        <f t="shared" si="100"/>
        <v>51</v>
      </c>
      <c r="AB667" s="108">
        <f ca="1">COUNTBLANK(OFFSET(INDEX($1:$1048576,2,4),AA667*WellsInPlate,0,WellsInPlate,1))</f>
        <v>86</v>
      </c>
      <c r="AC667" s="108">
        <f t="shared" ca="1" si="101"/>
        <v>0</v>
      </c>
      <c r="AE667" s="108" t="b">
        <f>IF(COUNTBLANK(D667)=0,A667)</f>
        <v>0</v>
      </c>
    </row>
    <row r="668" spans="1:31" ht="12.75" x14ac:dyDescent="0.2">
      <c r="A668" s="94" t="str">
        <f>IF(D668="","",CONCATENATE('Address and samples info'!$B$8," #",'Samples 96'!C668))</f>
        <v/>
      </c>
      <c r="B668" s="95" t="s">
        <v>86</v>
      </c>
      <c r="C668" s="150">
        <v>8</v>
      </c>
      <c r="D668" s="5"/>
      <c r="E668" s="98">
        <v>0.01</v>
      </c>
      <c r="F668" s="53"/>
      <c r="G668" s="59"/>
      <c r="H668" s="104"/>
      <c r="I668" s="57"/>
      <c r="J668" s="57"/>
      <c r="K668" s="57"/>
      <c r="L668" s="57"/>
      <c r="M668" s="57"/>
      <c r="N668" s="57"/>
      <c r="O668" s="57"/>
      <c r="P668" s="57"/>
      <c r="Q668" s="57"/>
      <c r="R668" s="57"/>
      <c r="S668" s="57"/>
      <c r="T668" s="58"/>
      <c r="Z668" s="108" t="str">
        <f>IF(LEN(INDEX($1:$1048576,ROW(),4))&gt;0,INDEX($1:$1048576,ROW(),4)," ")</f>
        <v xml:space="preserve"> </v>
      </c>
      <c r="AA668" s="108">
        <f t="shared" si="100"/>
        <v>51</v>
      </c>
      <c r="AB668" s="108">
        <f ca="1">COUNTBLANK(OFFSET(INDEX($1:$1048576,2,4),AA668*WellsInPlate,0,WellsInPlate,1))</f>
        <v>86</v>
      </c>
      <c r="AC668" s="108">
        <f t="shared" ca="1" si="101"/>
        <v>0</v>
      </c>
      <c r="AE668" s="108" t="b">
        <f>IF(COUNTBLANK(D668)=0,A668)</f>
        <v>0</v>
      </c>
    </row>
    <row r="669" spans="1:31" ht="12.75" x14ac:dyDescent="0.2">
      <c r="A669" s="94" t="str">
        <f>IF(D669="","",CONCATENATE('Address and samples info'!$B$8," #",'Samples 96'!C669))</f>
        <v/>
      </c>
      <c r="B669" s="95" t="s">
        <v>11</v>
      </c>
      <c r="C669" s="150">
        <v>8</v>
      </c>
      <c r="D669" s="5"/>
      <c r="E669" s="98">
        <v>0.01</v>
      </c>
      <c r="F669" s="53"/>
      <c r="G669" s="59"/>
      <c r="H669" s="104"/>
      <c r="I669" s="57"/>
      <c r="J669" s="57"/>
      <c r="K669" s="57"/>
      <c r="L669" s="57"/>
      <c r="M669" s="57"/>
      <c r="N669" s="57"/>
      <c r="O669" s="57"/>
      <c r="P669" s="57"/>
      <c r="Q669" s="57"/>
      <c r="R669" s="57"/>
      <c r="S669" s="57"/>
      <c r="T669" s="57"/>
      <c r="Z669" s="108" t="str">
        <f>IF(LEN(INDEX($1:$1048576,ROW(),4))&gt;0,INDEX($1:$1048576,ROW(),4)," ")</f>
        <v xml:space="preserve"> </v>
      </c>
      <c r="AA669" s="108">
        <f t="shared" si="100"/>
        <v>51</v>
      </c>
      <c r="AB669" s="108">
        <f ca="1">COUNTBLANK(OFFSET(INDEX($1:$1048576,2,4),AA669*WellsInPlate,0,WellsInPlate,1))</f>
        <v>86</v>
      </c>
      <c r="AC669" s="108">
        <f t="shared" ca="1" si="101"/>
        <v>0</v>
      </c>
      <c r="AE669" s="108" t="b">
        <f>IF(COUNTBLANK(D669)=0,A669)</f>
        <v>0</v>
      </c>
    </row>
    <row r="670" spans="1:31" ht="12.75" x14ac:dyDescent="0.2">
      <c r="A670" s="94" t="str">
        <f>IF(D670="","",CONCATENATE('Address and samples info'!$B$8," #",'Samples 96'!C670))</f>
        <v/>
      </c>
      <c r="B670" s="95" t="s">
        <v>22</v>
      </c>
      <c r="C670" s="150">
        <v>8</v>
      </c>
      <c r="D670" s="5"/>
      <c r="E670" s="98">
        <v>0.01</v>
      </c>
      <c r="F670" s="53"/>
      <c r="G670" s="59"/>
      <c r="H670" s="104"/>
      <c r="I670" s="57"/>
      <c r="J670" s="57"/>
      <c r="K670" s="57"/>
      <c r="L670" s="57"/>
      <c r="M670" s="57"/>
      <c r="N670" s="57"/>
      <c r="O670" s="57"/>
      <c r="P670" s="57"/>
      <c r="Q670" s="57"/>
      <c r="R670" s="57"/>
      <c r="S670" s="57"/>
      <c r="T670" s="57"/>
      <c r="Z670" s="108" t="str">
        <f>IF(LEN(INDEX($1:$1048576,ROW(),4))&gt;0,INDEX($1:$1048576,ROW(),4)," ")</f>
        <v xml:space="preserve"> </v>
      </c>
      <c r="AA670" s="108">
        <f t="shared" si="100"/>
        <v>51</v>
      </c>
      <c r="AB670" s="108">
        <f ca="1">COUNTBLANK(OFFSET(INDEX($1:$1048576,2,4),AA670*WellsInPlate,0,WellsInPlate,1))</f>
        <v>86</v>
      </c>
      <c r="AC670" s="108">
        <f t="shared" ca="1" si="101"/>
        <v>0</v>
      </c>
      <c r="AE670" s="108" t="b">
        <f>IF(COUNTBLANK(D670)=0,A670)</f>
        <v>0</v>
      </c>
    </row>
    <row r="671" spans="1:31" ht="12.75" x14ac:dyDescent="0.2">
      <c r="A671" s="94" t="str">
        <f>IF(D671="","",CONCATENATE('Address and samples info'!$B$8," #",'Samples 96'!C671))</f>
        <v/>
      </c>
      <c r="B671" s="95" t="s">
        <v>33</v>
      </c>
      <c r="C671" s="150">
        <v>8</v>
      </c>
      <c r="D671" s="5"/>
      <c r="E671" s="98">
        <v>0.01</v>
      </c>
      <c r="F671" s="53"/>
      <c r="G671" s="59"/>
      <c r="H671" s="104"/>
      <c r="I671" s="57"/>
      <c r="J671" s="57"/>
      <c r="K671" s="57"/>
      <c r="L671" s="57"/>
      <c r="M671" s="57"/>
      <c r="N671" s="57"/>
      <c r="O671" s="57"/>
      <c r="P671" s="57"/>
      <c r="Q671" s="57"/>
      <c r="R671" s="57"/>
      <c r="S671" s="57"/>
      <c r="T671" s="57"/>
      <c r="Z671" s="108" t="str">
        <f>IF(LEN(INDEX($1:$1048576,ROW(),4))&gt;0,INDEX($1:$1048576,ROW(),4)," ")</f>
        <v xml:space="preserve"> </v>
      </c>
      <c r="AA671" s="108">
        <f t="shared" si="100"/>
        <v>51</v>
      </c>
      <c r="AB671" s="108">
        <f ca="1">COUNTBLANK(OFFSET(INDEX($1:$1048576,2,4),AA671*WellsInPlate,0,WellsInPlate,1))</f>
        <v>86</v>
      </c>
      <c r="AC671" s="108">
        <f t="shared" ca="1" si="101"/>
        <v>0</v>
      </c>
      <c r="AE671" s="108" t="b">
        <f>IF(COUNTBLANK(D671)=0,A671)</f>
        <v>0</v>
      </c>
    </row>
    <row r="672" spans="1:31" ht="12.75" x14ac:dyDescent="0.2">
      <c r="A672" s="94" t="str">
        <f>IF(D672="","",CONCATENATE('Address and samples info'!$B$8," #",'Samples 96'!C672))</f>
        <v/>
      </c>
      <c r="B672" s="95" t="s">
        <v>44</v>
      </c>
      <c r="C672" s="150">
        <v>8</v>
      </c>
      <c r="D672" s="5"/>
      <c r="E672" s="98">
        <v>0.01</v>
      </c>
      <c r="F672" s="53"/>
      <c r="G672" s="59"/>
      <c r="H672" s="104"/>
      <c r="I672" s="57"/>
      <c r="J672" s="57"/>
      <c r="K672" s="57"/>
      <c r="L672" s="57"/>
      <c r="M672" s="57"/>
      <c r="N672" s="57"/>
      <c r="O672" s="57"/>
      <c r="P672" s="57"/>
      <c r="Q672" s="57"/>
      <c r="R672" s="57"/>
      <c r="S672" s="57"/>
      <c r="T672" s="57"/>
      <c r="Z672" s="108" t="str">
        <f>IF(LEN(INDEX($1:$1048576,ROW(),4))&gt;0,INDEX($1:$1048576,ROW(),4)," ")</f>
        <v xml:space="preserve"> </v>
      </c>
      <c r="AA672" s="108">
        <f t="shared" si="100"/>
        <v>51</v>
      </c>
      <c r="AB672" s="108">
        <f ca="1">COUNTBLANK(OFFSET(INDEX($1:$1048576,2,4),AA672*WellsInPlate,0,WellsInPlate,1))</f>
        <v>86</v>
      </c>
      <c r="AC672" s="108">
        <f t="shared" ca="1" si="101"/>
        <v>0</v>
      </c>
      <c r="AE672" s="108" t="b">
        <f>IF(COUNTBLANK(D672)=0,A672)</f>
        <v>0</v>
      </c>
    </row>
    <row r="673" spans="1:31" ht="12.75" x14ac:dyDescent="0.2">
      <c r="A673" s="94" t="str">
        <f>IF(D673="","",CONCATENATE('Address and samples info'!$B$8," #",'Samples 96'!C673))</f>
        <v/>
      </c>
      <c r="B673" s="95" t="s">
        <v>55</v>
      </c>
      <c r="C673" s="150">
        <v>8</v>
      </c>
      <c r="D673" s="5"/>
      <c r="E673" s="98">
        <v>0.01</v>
      </c>
      <c r="F673" s="53"/>
      <c r="G673" s="59"/>
      <c r="H673" s="104"/>
      <c r="I673" s="57"/>
      <c r="J673" s="57"/>
      <c r="K673" s="57"/>
      <c r="L673" s="57"/>
      <c r="M673" s="57"/>
      <c r="N673" s="57"/>
      <c r="O673" s="57"/>
      <c r="P673" s="57"/>
      <c r="Q673" s="57"/>
      <c r="R673" s="57"/>
      <c r="S673" s="57"/>
      <c r="T673" s="57"/>
      <c r="Z673" s="108" t="str">
        <f>IF(LEN(INDEX($1:$1048576,ROW(),4))&gt;0,INDEX($1:$1048576,ROW(),4)," ")</f>
        <v xml:space="preserve"> </v>
      </c>
      <c r="AA673" s="108">
        <f t="shared" si="100"/>
        <v>51</v>
      </c>
      <c r="AB673" s="108">
        <f ca="1">COUNTBLANK(OFFSET(INDEX($1:$1048576,2,4),AA673*WellsInPlate,0,WellsInPlate,1))</f>
        <v>86</v>
      </c>
      <c r="AC673" s="108">
        <f t="shared" ca="1" si="101"/>
        <v>0</v>
      </c>
      <c r="AE673" s="108" t="b">
        <f>IF(COUNTBLANK(D673)=0,A673)</f>
        <v>0</v>
      </c>
    </row>
    <row r="674" spans="1:31" ht="12.75" x14ac:dyDescent="0.2">
      <c r="A674" s="94" t="str">
        <f>IF(D674="","",CONCATENATE('Address and samples info'!$B$8," #",'Samples 96'!C674))</f>
        <v/>
      </c>
      <c r="B674" s="95" t="s">
        <v>66</v>
      </c>
      <c r="C674" s="150">
        <v>8</v>
      </c>
      <c r="D674" s="5"/>
      <c r="E674" s="98">
        <v>0.01</v>
      </c>
      <c r="F674" s="53"/>
      <c r="G674" s="59"/>
      <c r="H674" s="104"/>
      <c r="I674" s="57"/>
      <c r="J674" s="57"/>
      <c r="K674" s="57"/>
      <c r="L674" s="57"/>
      <c r="M674" s="57"/>
      <c r="N674" s="57"/>
      <c r="O674" s="57"/>
      <c r="P674" s="57"/>
      <c r="Q674" s="57"/>
      <c r="R674" s="57"/>
      <c r="S674" s="57"/>
      <c r="T674" s="57"/>
      <c r="Z674" s="108" t="str">
        <f>IF(LEN(INDEX($1:$1048576,ROW(),4))&gt;0,INDEX($1:$1048576,ROW(),4)," ")</f>
        <v xml:space="preserve"> </v>
      </c>
      <c r="AA674" s="108">
        <f t="shared" si="100"/>
        <v>51</v>
      </c>
      <c r="AB674" s="108">
        <f ca="1">COUNTBLANK(OFFSET(INDEX($1:$1048576,2,4),AA674*WellsInPlate,0,WellsInPlate,1))</f>
        <v>86</v>
      </c>
      <c r="AC674" s="108">
        <f t="shared" ca="1" si="101"/>
        <v>0</v>
      </c>
      <c r="AE674" s="108" t="b">
        <f>IF(COUNTBLANK(D674)=0,A674)</f>
        <v>0</v>
      </c>
    </row>
    <row r="675" spans="1:31" ht="12.75" x14ac:dyDescent="0.2">
      <c r="A675" s="94" t="str">
        <f>IF(D675="","",CONCATENATE('Address and samples info'!$B$8," #",'Samples 96'!C675))</f>
        <v/>
      </c>
      <c r="B675" s="95" t="s">
        <v>77</v>
      </c>
      <c r="C675" s="150">
        <v>8</v>
      </c>
      <c r="D675" s="5"/>
      <c r="E675" s="98">
        <v>0.01</v>
      </c>
      <c r="F675" s="53"/>
      <c r="G675" s="59"/>
      <c r="H675" s="104"/>
      <c r="I675" s="57"/>
      <c r="J675" s="57"/>
      <c r="K675" s="57"/>
      <c r="L675" s="57"/>
      <c r="M675" s="57"/>
      <c r="N675" s="57"/>
      <c r="O675" s="57"/>
      <c r="P675" s="57"/>
      <c r="Q675" s="57"/>
      <c r="R675" s="57"/>
      <c r="S675" s="57"/>
      <c r="T675" s="57"/>
      <c r="Z675" s="108" t="str">
        <f>IF(LEN(INDEX($1:$1048576,ROW(),4))&gt;0,INDEX($1:$1048576,ROW(),4)," ")</f>
        <v xml:space="preserve"> </v>
      </c>
      <c r="AA675" s="108">
        <f t="shared" si="100"/>
        <v>51</v>
      </c>
      <c r="AB675" s="108">
        <f ca="1">COUNTBLANK(OFFSET(INDEX($1:$1048576,2,4),AA675*WellsInPlate,0,WellsInPlate,1))</f>
        <v>86</v>
      </c>
      <c r="AC675" s="108">
        <f t="shared" ca="1" si="101"/>
        <v>0</v>
      </c>
      <c r="AE675" s="108" t="b">
        <f>IF(COUNTBLANK(D675)=0,A675)</f>
        <v>0</v>
      </c>
    </row>
    <row r="676" spans="1:31" ht="12.75" x14ac:dyDescent="0.2">
      <c r="A676" s="94" t="str">
        <f>IF(D676="","",CONCATENATE('Address and samples info'!$B$8," #",'Samples 96'!C676))</f>
        <v/>
      </c>
      <c r="B676" s="95" t="s">
        <v>87</v>
      </c>
      <c r="C676" s="150">
        <v>8</v>
      </c>
      <c r="D676" s="5"/>
      <c r="E676" s="98">
        <v>0.01</v>
      </c>
      <c r="F676" s="53"/>
      <c r="G676" s="59"/>
      <c r="Z676" s="108" t="str">
        <f>IF(LEN(INDEX($1:$1048576,ROW(),4))&gt;0,INDEX($1:$1048576,ROW(),4)," ")</f>
        <v xml:space="preserve"> </v>
      </c>
      <c r="AA676" s="108">
        <f t="shared" si="100"/>
        <v>51</v>
      </c>
      <c r="AB676" s="108">
        <f ca="1">COUNTBLANK(OFFSET(INDEX($1:$1048576,2,4),AA676*WellsInPlate,0,WellsInPlate,1))</f>
        <v>86</v>
      </c>
      <c r="AC676" s="108">
        <f t="shared" ca="1" si="101"/>
        <v>0</v>
      </c>
      <c r="AE676" s="108" t="b">
        <f>IF(COUNTBLANK(D676)=0,A676)</f>
        <v>0</v>
      </c>
    </row>
    <row r="677" spans="1:31" ht="12.75" x14ac:dyDescent="0.2">
      <c r="A677" s="94" t="str">
        <f>IF(D677="","",CONCATENATE('Address and samples info'!$B$8," #",'Samples 96'!C677))</f>
        <v/>
      </c>
      <c r="B677" s="95" t="s">
        <v>12</v>
      </c>
      <c r="C677" s="150">
        <v>8</v>
      </c>
      <c r="D677" s="5"/>
      <c r="E677" s="98">
        <v>0.01</v>
      </c>
      <c r="F677" s="53"/>
      <c r="G677" s="59"/>
      <c r="Z677" s="108" t="str">
        <f>IF(LEN(INDEX($1:$1048576,ROW(),4))&gt;0,INDEX($1:$1048576,ROW(),4)," ")</f>
        <v xml:space="preserve"> </v>
      </c>
      <c r="AA677" s="108">
        <f t="shared" si="100"/>
        <v>51</v>
      </c>
      <c r="AB677" s="108">
        <f ca="1">COUNTBLANK(OFFSET(INDEX($1:$1048576,2,4),AA677*WellsInPlate,0,WellsInPlate,1))</f>
        <v>86</v>
      </c>
      <c r="AC677" s="108">
        <f t="shared" ca="1" si="101"/>
        <v>0</v>
      </c>
      <c r="AE677" s="108" t="b">
        <f>IF(COUNTBLANK(D677)=0,A677)</f>
        <v>0</v>
      </c>
    </row>
    <row r="678" spans="1:31" ht="12.75" x14ac:dyDescent="0.2">
      <c r="A678" s="94" t="str">
        <f>IF(D678="","",CONCATENATE('Address and samples info'!$B$8," #",'Samples 96'!C678))</f>
        <v/>
      </c>
      <c r="B678" s="95" t="s">
        <v>23</v>
      </c>
      <c r="C678" s="150">
        <v>8</v>
      </c>
      <c r="D678" s="5"/>
      <c r="E678" s="98">
        <v>0.01</v>
      </c>
      <c r="F678" s="53"/>
      <c r="G678" s="59"/>
      <c r="Z678" s="108" t="str">
        <f>IF(LEN(INDEX($1:$1048576,ROW(),4))&gt;0,INDEX($1:$1048576,ROW(),4)," ")</f>
        <v xml:space="preserve"> </v>
      </c>
      <c r="AA678" s="108">
        <f t="shared" ref="AA678:AA708" si="102">CEILING((ROW()-StartRow+1)/PanelHeight,1)-1</f>
        <v>51</v>
      </c>
      <c r="AB678" s="108">
        <f ca="1">COUNTBLANK(OFFSET(INDEX($1:$1048576,2,4),AA678*WellsInPlate,0,WellsInPlate,1))</f>
        <v>86</v>
      </c>
      <c r="AC678" s="108">
        <f t="shared" ref="AC678:AC708" ca="1" si="103">IF(AB678=WellsInPlate,0,1)</f>
        <v>0</v>
      </c>
      <c r="AE678" s="108" t="b">
        <f>IF(COUNTBLANK(D678)=0,A678)</f>
        <v>0</v>
      </c>
    </row>
    <row r="679" spans="1:31" ht="12.75" x14ac:dyDescent="0.2">
      <c r="A679" s="94" t="str">
        <f>IF(D679="","",CONCATENATE('Address and samples info'!$B$8," #",'Samples 96'!C679))</f>
        <v/>
      </c>
      <c r="B679" s="95" t="s">
        <v>34</v>
      </c>
      <c r="C679" s="150">
        <v>8</v>
      </c>
      <c r="D679" s="5"/>
      <c r="E679" s="98">
        <v>0.01</v>
      </c>
      <c r="F679" s="53"/>
      <c r="G679" s="59"/>
      <c r="I679" s="55"/>
      <c r="Z679" s="108" t="str">
        <f>IF(LEN(INDEX($1:$1048576,ROW(),4))&gt;0,INDEX($1:$1048576,ROW(),4)," ")</f>
        <v xml:space="preserve"> </v>
      </c>
      <c r="AA679" s="108">
        <f t="shared" si="102"/>
        <v>51</v>
      </c>
      <c r="AB679" s="108">
        <f ca="1">COUNTBLANK(OFFSET(INDEX($1:$1048576,2,4),AA679*WellsInPlate,0,WellsInPlate,1))</f>
        <v>86</v>
      </c>
      <c r="AC679" s="108">
        <f t="shared" ca="1" si="103"/>
        <v>0</v>
      </c>
      <c r="AE679" s="108" t="b">
        <f>IF(COUNTBLANK(D679)=0,A679)</f>
        <v>0</v>
      </c>
    </row>
    <row r="680" spans="1:31" ht="12.75" x14ac:dyDescent="0.2">
      <c r="A680" s="94" t="str">
        <f>IF(D680="","",CONCATENATE('Address and samples info'!$B$8," #",'Samples 96'!C680))</f>
        <v/>
      </c>
      <c r="B680" s="95" t="s">
        <v>45</v>
      </c>
      <c r="C680" s="150">
        <v>8</v>
      </c>
      <c r="D680" s="5"/>
      <c r="E680" s="98">
        <v>0.01</v>
      </c>
      <c r="F680" s="53"/>
      <c r="G680" s="59"/>
      <c r="H680" s="10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Z680" s="108" t="str">
        <f>IF(LEN(INDEX($1:$1048576,ROW(),4))&gt;0,INDEX($1:$1048576,ROW(),4)," ")</f>
        <v xml:space="preserve"> </v>
      </c>
      <c r="AA680" s="108">
        <f t="shared" si="102"/>
        <v>52</v>
      </c>
      <c r="AB680" s="108">
        <f ca="1">COUNTBLANK(OFFSET(INDEX($1:$1048576,2,4),AA680*WellsInPlate,0,WellsInPlate,1))</f>
        <v>86</v>
      </c>
      <c r="AC680" s="108">
        <f t="shared" ca="1" si="103"/>
        <v>0</v>
      </c>
      <c r="AE680" s="108" t="b">
        <f>IF(COUNTBLANK(D680)=0,A680)</f>
        <v>0</v>
      </c>
    </row>
    <row r="681" spans="1:31" ht="12.75" x14ac:dyDescent="0.2">
      <c r="A681" s="94" t="str">
        <f>IF(D681="","",CONCATENATE('Address and samples info'!$B$8," #",'Samples 96'!C681))</f>
        <v/>
      </c>
      <c r="B681" s="95" t="s">
        <v>56</v>
      </c>
      <c r="C681" s="150">
        <v>8</v>
      </c>
      <c r="D681" s="5"/>
      <c r="E681" s="98">
        <v>0.01</v>
      </c>
      <c r="F681" s="53"/>
      <c r="G681" s="59"/>
      <c r="H681" s="104"/>
      <c r="I681" s="57"/>
      <c r="J681" s="57"/>
      <c r="K681" s="57"/>
      <c r="L681" s="57"/>
      <c r="M681" s="57"/>
      <c r="N681" s="57"/>
      <c r="O681" s="57"/>
      <c r="P681" s="57"/>
      <c r="Q681" s="57"/>
      <c r="R681" s="57"/>
      <c r="S681" s="57"/>
      <c r="T681" s="58"/>
      <c r="Z681" s="108" t="str">
        <f>IF(LEN(INDEX($1:$1048576,ROW(),4))&gt;0,INDEX($1:$1048576,ROW(),4)," ")</f>
        <v xml:space="preserve"> </v>
      </c>
      <c r="AA681" s="108">
        <f t="shared" si="102"/>
        <v>52</v>
      </c>
      <c r="AB681" s="108">
        <f ca="1">COUNTBLANK(OFFSET(INDEX($1:$1048576,2,4),AA681*WellsInPlate,0,WellsInPlate,1))</f>
        <v>86</v>
      </c>
      <c r="AC681" s="108">
        <f t="shared" ca="1" si="103"/>
        <v>0</v>
      </c>
      <c r="AE681" s="108" t="b">
        <f>IF(COUNTBLANK(D681)=0,A681)</f>
        <v>0</v>
      </c>
    </row>
    <row r="682" spans="1:31" ht="12.75" x14ac:dyDescent="0.2">
      <c r="A682" s="94" t="str">
        <f>IF(D682="","",CONCATENATE('Address and samples info'!$B$8," #",'Samples 96'!C682))</f>
        <v/>
      </c>
      <c r="B682" s="95" t="s">
        <v>67</v>
      </c>
      <c r="C682" s="150">
        <v>8</v>
      </c>
      <c r="D682" s="5"/>
      <c r="E682" s="98">
        <v>0.01</v>
      </c>
      <c r="F682" s="53"/>
      <c r="G682" s="59"/>
      <c r="H682" s="104"/>
      <c r="I682" s="57"/>
      <c r="J682" s="57"/>
      <c r="K682" s="57"/>
      <c r="L682" s="57"/>
      <c r="M682" s="57"/>
      <c r="N682" s="57"/>
      <c r="O682" s="57"/>
      <c r="P682" s="57"/>
      <c r="Q682" s="57"/>
      <c r="R682" s="57"/>
      <c r="S682" s="57"/>
      <c r="T682" s="57"/>
      <c r="Z682" s="108" t="str">
        <f>IF(LEN(INDEX($1:$1048576,ROW(),4))&gt;0,INDEX($1:$1048576,ROW(),4)," ")</f>
        <v xml:space="preserve"> </v>
      </c>
      <c r="AA682" s="108">
        <f t="shared" si="102"/>
        <v>52</v>
      </c>
      <c r="AB682" s="108">
        <f ca="1">COUNTBLANK(OFFSET(INDEX($1:$1048576,2,4),AA682*WellsInPlate,0,WellsInPlate,1))</f>
        <v>86</v>
      </c>
      <c r="AC682" s="108">
        <f t="shared" ca="1" si="103"/>
        <v>0</v>
      </c>
      <c r="AE682" s="108" t="b">
        <f>IF(COUNTBLANK(D682)=0,A682)</f>
        <v>0</v>
      </c>
    </row>
    <row r="683" spans="1:31" ht="12.75" x14ac:dyDescent="0.2">
      <c r="A683" s="94" t="str">
        <f>IF(D683="","",CONCATENATE('Address and samples info'!$B$8," #",'Samples 96'!C683))</f>
        <v/>
      </c>
      <c r="B683" s="95" t="s">
        <v>78</v>
      </c>
      <c r="C683" s="150">
        <v>8</v>
      </c>
      <c r="D683" s="5"/>
      <c r="E683" s="98">
        <v>0.01</v>
      </c>
      <c r="F683" s="53"/>
      <c r="G683" s="59"/>
      <c r="H683" s="104"/>
      <c r="I683" s="57"/>
      <c r="J683" s="57"/>
      <c r="K683" s="57"/>
      <c r="L683" s="57"/>
      <c r="M683" s="57"/>
      <c r="N683" s="57"/>
      <c r="O683" s="57"/>
      <c r="P683" s="57"/>
      <c r="Q683" s="57"/>
      <c r="R683" s="57"/>
      <c r="S683" s="57"/>
      <c r="T683" s="57"/>
      <c r="Z683" s="108" t="str">
        <f>IF(LEN(INDEX($1:$1048576,ROW(),4))&gt;0,INDEX($1:$1048576,ROW(),4)," ")</f>
        <v xml:space="preserve"> </v>
      </c>
      <c r="AA683" s="108">
        <f t="shared" si="102"/>
        <v>52</v>
      </c>
      <c r="AB683" s="108">
        <f ca="1">COUNTBLANK(OFFSET(INDEX($1:$1048576,2,4),AA683*WellsInPlate,0,WellsInPlate,1))</f>
        <v>86</v>
      </c>
      <c r="AC683" s="108">
        <f t="shared" ca="1" si="103"/>
        <v>0</v>
      </c>
      <c r="AE683" s="108" t="b">
        <f>IF(COUNTBLANK(D683)=0,A683)</f>
        <v>0</v>
      </c>
    </row>
    <row r="684" spans="1:31" ht="12.75" x14ac:dyDescent="0.2">
      <c r="A684" s="94" t="str">
        <f>IF(D684="","",CONCATENATE('Address and samples info'!$B$8," #",'Samples 96'!C684))</f>
        <v/>
      </c>
      <c r="B684" s="95" t="s">
        <v>88</v>
      </c>
      <c r="C684" s="150">
        <v>8</v>
      </c>
      <c r="D684" s="5"/>
      <c r="E684" s="98">
        <v>0.01</v>
      </c>
      <c r="F684" s="53"/>
      <c r="G684" s="59"/>
      <c r="H684" s="104"/>
      <c r="I684" s="57"/>
      <c r="J684" s="57"/>
      <c r="K684" s="57"/>
      <c r="L684" s="57"/>
      <c r="M684" s="57"/>
      <c r="N684" s="57"/>
      <c r="O684" s="57"/>
      <c r="P684" s="57"/>
      <c r="Q684" s="57"/>
      <c r="R684" s="57"/>
      <c r="S684" s="57"/>
      <c r="T684" s="57"/>
      <c r="Z684" s="108" t="str">
        <f>IF(LEN(INDEX($1:$1048576,ROW(),4))&gt;0,INDEX($1:$1048576,ROW(),4)," ")</f>
        <v xml:space="preserve"> </v>
      </c>
      <c r="AA684" s="108">
        <f t="shared" si="102"/>
        <v>52</v>
      </c>
      <c r="AB684" s="108">
        <f ca="1">COUNTBLANK(OFFSET(INDEX($1:$1048576,2,4),AA684*WellsInPlate,0,WellsInPlate,1))</f>
        <v>86</v>
      </c>
      <c r="AC684" s="108">
        <f t="shared" ca="1" si="103"/>
        <v>0</v>
      </c>
      <c r="AE684" s="108" t="b">
        <f>IF(COUNTBLANK(D684)=0,A684)</f>
        <v>0</v>
      </c>
    </row>
    <row r="685" spans="1:31" ht="12.75" x14ac:dyDescent="0.2">
      <c r="A685" s="94" t="str">
        <f>IF(D685="","",CONCATENATE('Address and samples info'!$B$8," #",'Samples 96'!C685))</f>
        <v/>
      </c>
      <c r="B685" s="95" t="s">
        <v>13</v>
      </c>
      <c r="C685" s="150">
        <v>8</v>
      </c>
      <c r="D685" s="5"/>
      <c r="E685" s="98">
        <v>0.01</v>
      </c>
      <c r="F685" s="53"/>
      <c r="G685" s="59"/>
      <c r="H685" s="104"/>
      <c r="I685" s="57"/>
      <c r="J685" s="57"/>
      <c r="K685" s="57"/>
      <c r="L685" s="57"/>
      <c r="M685" s="57"/>
      <c r="N685" s="57"/>
      <c r="O685" s="57"/>
      <c r="P685" s="57"/>
      <c r="Q685" s="57"/>
      <c r="R685" s="57"/>
      <c r="S685" s="57"/>
      <c r="T685" s="57"/>
      <c r="Z685" s="108" t="str">
        <f>IF(LEN(INDEX($1:$1048576,ROW(),4))&gt;0,INDEX($1:$1048576,ROW(),4)," ")</f>
        <v xml:space="preserve"> </v>
      </c>
      <c r="AA685" s="108">
        <f t="shared" si="102"/>
        <v>52</v>
      </c>
      <c r="AB685" s="108">
        <f ca="1">COUNTBLANK(OFFSET(INDEX($1:$1048576,2,4),AA685*WellsInPlate,0,WellsInPlate,1))</f>
        <v>86</v>
      </c>
      <c r="AC685" s="108">
        <f t="shared" ca="1" si="103"/>
        <v>0</v>
      </c>
      <c r="AE685" s="108" t="b">
        <f>IF(COUNTBLANK(D685)=0,A685)</f>
        <v>0</v>
      </c>
    </row>
    <row r="686" spans="1:31" ht="12.75" x14ac:dyDescent="0.2">
      <c r="A686" s="94" t="str">
        <f>IF(D686="","",CONCATENATE('Address and samples info'!$B$8," #",'Samples 96'!C686))</f>
        <v/>
      </c>
      <c r="B686" s="95" t="s">
        <v>24</v>
      </c>
      <c r="C686" s="150">
        <v>8</v>
      </c>
      <c r="D686" s="5"/>
      <c r="E686" s="98">
        <v>0.01</v>
      </c>
      <c r="F686" s="53"/>
      <c r="G686" s="59"/>
      <c r="H686" s="104"/>
      <c r="I686" s="57"/>
      <c r="J686" s="57"/>
      <c r="K686" s="57"/>
      <c r="L686" s="57"/>
      <c r="M686" s="57"/>
      <c r="N686" s="57"/>
      <c r="O686" s="57"/>
      <c r="P686" s="57"/>
      <c r="Q686" s="57"/>
      <c r="R686" s="57"/>
      <c r="S686" s="57"/>
      <c r="T686" s="57"/>
      <c r="Z686" s="108" t="str">
        <f>IF(LEN(INDEX($1:$1048576,ROW(),4))&gt;0,INDEX($1:$1048576,ROW(),4)," ")</f>
        <v xml:space="preserve"> </v>
      </c>
      <c r="AA686" s="108">
        <f t="shared" si="102"/>
        <v>52</v>
      </c>
      <c r="AB686" s="108">
        <f ca="1">COUNTBLANK(OFFSET(INDEX($1:$1048576,2,4),AA686*WellsInPlate,0,WellsInPlate,1))</f>
        <v>86</v>
      </c>
      <c r="AC686" s="108">
        <f t="shared" ca="1" si="103"/>
        <v>0</v>
      </c>
      <c r="AE686" s="108" t="b">
        <f>IF(COUNTBLANK(D686)=0,A686)</f>
        <v>0</v>
      </c>
    </row>
    <row r="687" spans="1:31" ht="12.75" x14ac:dyDescent="0.2">
      <c r="A687" s="94" t="str">
        <f>IF(D687="","",CONCATENATE('Address and samples info'!$B$8," #",'Samples 96'!C687))</f>
        <v/>
      </c>
      <c r="B687" s="95" t="s">
        <v>35</v>
      </c>
      <c r="C687" s="150">
        <v>8</v>
      </c>
      <c r="D687" s="5"/>
      <c r="E687" s="98">
        <v>0.01</v>
      </c>
      <c r="F687" s="53"/>
      <c r="G687" s="59"/>
      <c r="H687" s="104"/>
      <c r="I687" s="57"/>
      <c r="J687" s="57"/>
      <c r="K687" s="57"/>
      <c r="L687" s="57"/>
      <c r="M687" s="57"/>
      <c r="N687" s="57"/>
      <c r="O687" s="57"/>
      <c r="P687" s="57"/>
      <c r="Q687" s="57"/>
      <c r="R687" s="57"/>
      <c r="S687" s="57"/>
      <c r="T687" s="57"/>
      <c r="Z687" s="108" t="str">
        <f>IF(LEN(INDEX($1:$1048576,ROW(),4))&gt;0,INDEX($1:$1048576,ROW(),4)," ")</f>
        <v xml:space="preserve"> </v>
      </c>
      <c r="AA687" s="108">
        <f t="shared" si="102"/>
        <v>52</v>
      </c>
      <c r="AB687" s="108">
        <f ca="1">COUNTBLANK(OFFSET(INDEX($1:$1048576,2,4),AA687*WellsInPlate,0,WellsInPlate,1))</f>
        <v>86</v>
      </c>
      <c r="AC687" s="108">
        <f t="shared" ca="1" si="103"/>
        <v>0</v>
      </c>
      <c r="AE687" s="108" t="b">
        <f>IF(COUNTBLANK(D687)=0,A687)</f>
        <v>0</v>
      </c>
    </row>
    <row r="688" spans="1:31" ht="12.75" x14ac:dyDescent="0.2">
      <c r="A688" s="94" t="str">
        <f>IF(D688="","",CONCATENATE('Address and samples info'!$B$8," #",'Samples 96'!C688))</f>
        <v/>
      </c>
      <c r="B688" s="95" t="s">
        <v>46</v>
      </c>
      <c r="C688" s="150">
        <v>8</v>
      </c>
      <c r="D688" s="5"/>
      <c r="E688" s="98">
        <v>0.01</v>
      </c>
      <c r="F688" s="53"/>
      <c r="G688" s="59"/>
      <c r="H688" s="104"/>
      <c r="I688" s="57"/>
      <c r="J688" s="57"/>
      <c r="K688" s="57"/>
      <c r="L688" s="57"/>
      <c r="M688" s="57"/>
      <c r="N688" s="57"/>
      <c r="O688" s="57"/>
      <c r="P688" s="57"/>
      <c r="Q688" s="57"/>
      <c r="R688" s="57"/>
      <c r="S688" s="57"/>
      <c r="T688" s="57"/>
      <c r="Z688" s="108" t="str">
        <f>IF(LEN(INDEX($1:$1048576,ROW(),4))&gt;0,INDEX($1:$1048576,ROW(),4)," ")</f>
        <v xml:space="preserve"> </v>
      </c>
      <c r="AA688" s="108">
        <f t="shared" si="102"/>
        <v>52</v>
      </c>
      <c r="AB688" s="108">
        <f ca="1">COUNTBLANK(OFFSET(INDEX($1:$1048576,2,4),AA688*WellsInPlate,0,WellsInPlate,1))</f>
        <v>86</v>
      </c>
      <c r="AC688" s="108">
        <f t="shared" ca="1" si="103"/>
        <v>0</v>
      </c>
      <c r="AE688" s="108" t="b">
        <f>IF(COUNTBLANK(D688)=0,A688)</f>
        <v>0</v>
      </c>
    </row>
    <row r="689" spans="1:31" ht="12.75" x14ac:dyDescent="0.2">
      <c r="A689" s="94" t="str">
        <f>IF(D689="","",CONCATENATE('Address and samples info'!$B$8," #",'Samples 96'!C689))</f>
        <v/>
      </c>
      <c r="B689" s="95" t="s">
        <v>57</v>
      </c>
      <c r="C689" s="150">
        <v>8</v>
      </c>
      <c r="D689" s="5"/>
      <c r="E689" s="98">
        <v>0.01</v>
      </c>
      <c r="F689" s="53"/>
      <c r="G689" s="59"/>
      <c r="Z689" s="108" t="str">
        <f>IF(LEN(INDEX($1:$1048576,ROW(),4))&gt;0,INDEX($1:$1048576,ROW(),4)," ")</f>
        <v xml:space="preserve"> </v>
      </c>
      <c r="AA689" s="108">
        <f t="shared" si="102"/>
        <v>52</v>
      </c>
      <c r="AB689" s="108">
        <f ca="1">COUNTBLANK(OFFSET(INDEX($1:$1048576,2,4),AA689*WellsInPlate,0,WellsInPlate,1))</f>
        <v>86</v>
      </c>
      <c r="AC689" s="108">
        <f t="shared" ca="1" si="103"/>
        <v>0</v>
      </c>
      <c r="AE689" s="108" t="b">
        <f>IF(COUNTBLANK(D689)=0,A689)</f>
        <v>0</v>
      </c>
    </row>
    <row r="690" spans="1:31" ht="12.75" x14ac:dyDescent="0.2">
      <c r="A690" s="94" t="str">
        <f>IF(D690="","",CONCATENATE('Address and samples info'!$B$8," #",'Samples 96'!C690))</f>
        <v/>
      </c>
      <c r="B690" s="95" t="s">
        <v>68</v>
      </c>
      <c r="C690" s="150">
        <v>8</v>
      </c>
      <c r="D690" s="5"/>
      <c r="E690" s="98">
        <v>0.01</v>
      </c>
      <c r="F690" s="53"/>
      <c r="G690" s="59"/>
      <c r="Z690" s="108" t="str">
        <f>IF(LEN(INDEX($1:$1048576,ROW(),4))&gt;0,INDEX($1:$1048576,ROW(),4)," ")</f>
        <v xml:space="preserve"> </v>
      </c>
      <c r="AA690" s="108">
        <f t="shared" si="102"/>
        <v>52</v>
      </c>
      <c r="AB690" s="108">
        <f ca="1">COUNTBLANK(OFFSET(INDEX($1:$1048576,2,4),AA690*WellsInPlate,0,WellsInPlate,1))</f>
        <v>86</v>
      </c>
      <c r="AC690" s="108">
        <f t="shared" ca="1" si="103"/>
        <v>0</v>
      </c>
      <c r="AE690" s="108" t="b">
        <f>IF(COUNTBLANK(D690)=0,A690)</f>
        <v>0</v>
      </c>
    </row>
    <row r="691" spans="1:31" ht="12.75" x14ac:dyDescent="0.2">
      <c r="A691" s="94" t="str">
        <f>IF(D691="","",CONCATENATE('Address and samples info'!$B$8," #",'Samples 96'!C691))</f>
        <v/>
      </c>
      <c r="B691" s="95" t="s">
        <v>3</v>
      </c>
      <c r="C691" s="150">
        <v>9</v>
      </c>
      <c r="D691" s="5"/>
      <c r="E691" s="98">
        <v>0.01</v>
      </c>
      <c r="F691" s="53"/>
      <c r="G691" s="59"/>
      <c r="Z691" s="108" t="str">
        <f>IF(LEN(INDEX($1:$1048576,ROW(),4))&gt;0,INDEX($1:$1048576,ROW(),4)," ")</f>
        <v xml:space="preserve"> </v>
      </c>
      <c r="AA691" s="108">
        <f t="shared" si="102"/>
        <v>52</v>
      </c>
      <c r="AB691" s="108">
        <f ca="1">COUNTBLANK(OFFSET(INDEX($1:$1048576,2,4),AA691*WellsInPlate,0,WellsInPlate,1))</f>
        <v>86</v>
      </c>
      <c r="AC691" s="108">
        <f t="shared" ca="1" si="103"/>
        <v>0</v>
      </c>
      <c r="AE691" s="108" t="b">
        <f>IF(COUNTBLANK(D691)=0,A691)</f>
        <v>0</v>
      </c>
    </row>
    <row r="692" spans="1:31" ht="12.75" x14ac:dyDescent="0.2">
      <c r="A692" s="94" t="str">
        <f>IF(D692="","",CONCATENATE('Address and samples info'!$B$8," #",'Samples 96'!C692))</f>
        <v/>
      </c>
      <c r="B692" s="95" t="s">
        <v>14</v>
      </c>
      <c r="C692" s="150">
        <v>9</v>
      </c>
      <c r="D692" s="5"/>
      <c r="E692" s="98">
        <v>0.01</v>
      </c>
      <c r="F692" s="53"/>
      <c r="G692" s="59"/>
      <c r="I692" s="55"/>
      <c r="Z692" s="108" t="str">
        <f>IF(LEN(INDEX($1:$1048576,ROW(),4))&gt;0,INDEX($1:$1048576,ROW(),4)," ")</f>
        <v xml:space="preserve"> </v>
      </c>
      <c r="AA692" s="108">
        <f t="shared" si="102"/>
        <v>52</v>
      </c>
      <c r="AB692" s="108">
        <f ca="1">COUNTBLANK(OFFSET(INDEX($1:$1048576,2,4),AA692*WellsInPlate,0,WellsInPlate,1))</f>
        <v>86</v>
      </c>
      <c r="AC692" s="108">
        <f t="shared" ca="1" si="103"/>
        <v>0</v>
      </c>
      <c r="AE692" s="108" t="b">
        <f>IF(COUNTBLANK(D692)=0,A692)</f>
        <v>0</v>
      </c>
    </row>
    <row r="693" spans="1:31" ht="12.75" x14ac:dyDescent="0.2">
      <c r="A693" s="94" t="str">
        <f>IF(D693="","",CONCATENATE('Address and samples info'!$B$8," #",'Samples 96'!C693))</f>
        <v/>
      </c>
      <c r="B693" s="95" t="s">
        <v>25</v>
      </c>
      <c r="C693" s="150">
        <v>9</v>
      </c>
      <c r="D693" s="5"/>
      <c r="E693" s="98">
        <v>0.01</v>
      </c>
      <c r="F693" s="53"/>
      <c r="G693" s="59"/>
      <c r="H693" s="10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Z693" s="108" t="str">
        <f>IF(LEN(INDEX($1:$1048576,ROW(),4))&gt;0,INDEX($1:$1048576,ROW(),4)," ")</f>
        <v xml:space="preserve"> </v>
      </c>
      <c r="AA693" s="108">
        <f t="shared" si="102"/>
        <v>53</v>
      </c>
      <c r="AB693" s="108">
        <f ca="1">COUNTBLANK(OFFSET(INDEX($1:$1048576,2,4),AA693*WellsInPlate,0,WellsInPlate,1))</f>
        <v>86</v>
      </c>
      <c r="AC693" s="108">
        <f t="shared" ca="1" si="103"/>
        <v>0</v>
      </c>
      <c r="AE693" s="108" t="b">
        <f>IF(COUNTBLANK(D693)=0,A693)</f>
        <v>0</v>
      </c>
    </row>
    <row r="694" spans="1:31" ht="12.75" x14ac:dyDescent="0.2">
      <c r="A694" s="94" t="str">
        <f>IF(D694="","",CONCATENATE('Address and samples info'!$B$8," #",'Samples 96'!C694))</f>
        <v/>
      </c>
      <c r="B694" s="95" t="s">
        <v>36</v>
      </c>
      <c r="C694" s="150">
        <v>9</v>
      </c>
      <c r="D694" s="5"/>
      <c r="E694" s="98">
        <v>0.01</v>
      </c>
      <c r="F694" s="53"/>
      <c r="G694" s="59"/>
      <c r="H694" s="104"/>
      <c r="I694" s="57"/>
      <c r="J694" s="57"/>
      <c r="K694" s="57"/>
      <c r="L694" s="57"/>
      <c r="M694" s="57"/>
      <c r="N694" s="57"/>
      <c r="O694" s="57"/>
      <c r="P694" s="57"/>
      <c r="Q694" s="57"/>
      <c r="R694" s="57"/>
      <c r="S694" s="57"/>
      <c r="T694" s="58"/>
      <c r="Z694" s="108" t="str">
        <f>IF(LEN(INDEX($1:$1048576,ROW(),4))&gt;0,INDEX($1:$1048576,ROW(),4)," ")</f>
        <v xml:space="preserve"> </v>
      </c>
      <c r="AA694" s="108">
        <f t="shared" si="102"/>
        <v>53</v>
      </c>
      <c r="AB694" s="108">
        <f ca="1">COUNTBLANK(OFFSET(INDEX($1:$1048576,2,4),AA694*WellsInPlate,0,WellsInPlate,1))</f>
        <v>86</v>
      </c>
      <c r="AC694" s="108">
        <f t="shared" ca="1" si="103"/>
        <v>0</v>
      </c>
      <c r="AE694" s="108" t="b">
        <f>IF(COUNTBLANK(D694)=0,A694)</f>
        <v>0</v>
      </c>
    </row>
    <row r="695" spans="1:31" ht="12.75" x14ac:dyDescent="0.2">
      <c r="A695" s="94" t="str">
        <f>IF(D695="","",CONCATENATE('Address and samples info'!$B$8," #",'Samples 96'!C695))</f>
        <v/>
      </c>
      <c r="B695" s="95" t="s">
        <v>47</v>
      </c>
      <c r="C695" s="150">
        <v>9</v>
      </c>
      <c r="D695" s="5"/>
      <c r="E695" s="98">
        <v>0.01</v>
      </c>
      <c r="F695" s="53"/>
      <c r="G695" s="59"/>
      <c r="H695" s="104"/>
      <c r="I695" s="57"/>
      <c r="J695" s="57"/>
      <c r="K695" s="57"/>
      <c r="L695" s="57"/>
      <c r="M695" s="57"/>
      <c r="N695" s="57"/>
      <c r="O695" s="57"/>
      <c r="P695" s="57"/>
      <c r="Q695" s="57"/>
      <c r="R695" s="57"/>
      <c r="S695" s="57"/>
      <c r="T695" s="57"/>
      <c r="Z695" s="108" t="str">
        <f>IF(LEN(INDEX($1:$1048576,ROW(),4))&gt;0,INDEX($1:$1048576,ROW(),4)," ")</f>
        <v xml:space="preserve"> </v>
      </c>
      <c r="AA695" s="108">
        <f t="shared" si="102"/>
        <v>53</v>
      </c>
      <c r="AB695" s="108">
        <f ca="1">COUNTBLANK(OFFSET(INDEX($1:$1048576,2,4),AA695*WellsInPlate,0,WellsInPlate,1))</f>
        <v>86</v>
      </c>
      <c r="AC695" s="108">
        <f t="shared" ca="1" si="103"/>
        <v>0</v>
      </c>
      <c r="AE695" s="108" t="b">
        <f>IF(COUNTBLANK(D695)=0,A695)</f>
        <v>0</v>
      </c>
    </row>
    <row r="696" spans="1:31" ht="12.75" x14ac:dyDescent="0.2">
      <c r="A696" s="94" t="str">
        <f>IF(D696="","",CONCATENATE('Address and samples info'!$B$8," #",'Samples 96'!C696))</f>
        <v/>
      </c>
      <c r="B696" s="95" t="s">
        <v>58</v>
      </c>
      <c r="C696" s="150">
        <v>9</v>
      </c>
      <c r="D696" s="5"/>
      <c r="E696" s="98">
        <v>0.01</v>
      </c>
      <c r="F696" s="53"/>
      <c r="G696" s="59"/>
      <c r="H696" s="104"/>
      <c r="I696" s="57"/>
      <c r="J696" s="57"/>
      <c r="K696" s="57"/>
      <c r="L696" s="57"/>
      <c r="M696" s="57"/>
      <c r="N696" s="57"/>
      <c r="O696" s="57"/>
      <c r="P696" s="57"/>
      <c r="Q696" s="57"/>
      <c r="R696" s="57"/>
      <c r="S696" s="57"/>
      <c r="T696" s="57"/>
      <c r="Z696" s="108" t="str">
        <f>IF(LEN(INDEX($1:$1048576,ROW(),4))&gt;0,INDEX($1:$1048576,ROW(),4)," ")</f>
        <v xml:space="preserve"> </v>
      </c>
      <c r="AA696" s="108">
        <f t="shared" si="102"/>
        <v>53</v>
      </c>
      <c r="AB696" s="108">
        <f ca="1">COUNTBLANK(OFFSET(INDEX($1:$1048576,2,4),AA696*WellsInPlate,0,WellsInPlate,1))</f>
        <v>86</v>
      </c>
      <c r="AC696" s="108">
        <f t="shared" ca="1" si="103"/>
        <v>0</v>
      </c>
      <c r="AE696" s="108" t="b">
        <f>IF(COUNTBLANK(D696)=0,A696)</f>
        <v>0</v>
      </c>
    </row>
    <row r="697" spans="1:31" ht="12.75" x14ac:dyDescent="0.2">
      <c r="A697" s="94" t="str">
        <f>IF(D697="","",CONCATENATE('Address and samples info'!$B$8," #",'Samples 96'!C697))</f>
        <v/>
      </c>
      <c r="B697" s="95" t="s">
        <v>69</v>
      </c>
      <c r="C697" s="150">
        <v>9</v>
      </c>
      <c r="D697" s="5"/>
      <c r="E697" s="98">
        <v>0.01</v>
      </c>
      <c r="F697" s="53"/>
      <c r="G697" s="59"/>
      <c r="H697" s="104"/>
      <c r="I697" s="57"/>
      <c r="J697" s="57"/>
      <c r="K697" s="57"/>
      <c r="L697" s="57"/>
      <c r="M697" s="57"/>
      <c r="N697" s="57"/>
      <c r="O697" s="57"/>
      <c r="P697" s="57"/>
      <c r="Q697" s="57"/>
      <c r="R697" s="57"/>
      <c r="S697" s="57"/>
      <c r="T697" s="57"/>
      <c r="Z697" s="108" t="str">
        <f>IF(LEN(INDEX($1:$1048576,ROW(),4))&gt;0,INDEX($1:$1048576,ROW(),4)," ")</f>
        <v xml:space="preserve"> </v>
      </c>
      <c r="AA697" s="108">
        <f t="shared" si="102"/>
        <v>53</v>
      </c>
      <c r="AB697" s="108">
        <f ca="1">COUNTBLANK(OFFSET(INDEX($1:$1048576,2,4),AA697*WellsInPlate,0,WellsInPlate,1))</f>
        <v>86</v>
      </c>
      <c r="AC697" s="108">
        <f t="shared" ca="1" si="103"/>
        <v>0</v>
      </c>
      <c r="AE697" s="108" t="b">
        <f>IF(COUNTBLANK(D697)=0,A697)</f>
        <v>0</v>
      </c>
    </row>
    <row r="698" spans="1:31" ht="12.75" x14ac:dyDescent="0.2">
      <c r="A698" s="94" t="str">
        <f>IF(D698="","",CONCATENATE('Address and samples info'!$B$8," #",'Samples 96'!C698))</f>
        <v/>
      </c>
      <c r="B698" s="95" t="s">
        <v>79</v>
      </c>
      <c r="C698" s="150">
        <v>9</v>
      </c>
      <c r="D698" s="5"/>
      <c r="E698" s="98">
        <v>0.01</v>
      </c>
      <c r="F698" s="53"/>
      <c r="G698" s="59"/>
      <c r="H698" s="104"/>
      <c r="I698" s="57"/>
      <c r="J698" s="57"/>
      <c r="K698" s="57"/>
      <c r="L698" s="57"/>
      <c r="M698" s="57"/>
      <c r="N698" s="57"/>
      <c r="O698" s="57"/>
      <c r="P698" s="57"/>
      <c r="Q698" s="57"/>
      <c r="R698" s="57"/>
      <c r="S698" s="57"/>
      <c r="T698" s="57"/>
      <c r="Z698" s="108" t="str">
        <f>IF(LEN(INDEX($1:$1048576,ROW(),4))&gt;0,INDEX($1:$1048576,ROW(),4)," ")</f>
        <v xml:space="preserve"> </v>
      </c>
      <c r="AA698" s="108">
        <f t="shared" si="102"/>
        <v>53</v>
      </c>
      <c r="AB698" s="108">
        <f ca="1">COUNTBLANK(OFFSET(INDEX($1:$1048576,2,4),AA698*WellsInPlate,0,WellsInPlate,1))</f>
        <v>86</v>
      </c>
      <c r="AC698" s="108">
        <f t="shared" ca="1" si="103"/>
        <v>0</v>
      </c>
      <c r="AE698" s="108" t="b">
        <f>IF(COUNTBLANK(D698)=0,A698)</f>
        <v>0</v>
      </c>
    </row>
    <row r="699" spans="1:31" ht="12.75" x14ac:dyDescent="0.2">
      <c r="A699" s="94" t="str">
        <f>IF(D699="","",CONCATENATE('Address and samples info'!$B$8," #",'Samples 96'!C699))</f>
        <v/>
      </c>
      <c r="B699" s="95" t="s">
        <v>4</v>
      </c>
      <c r="C699" s="150">
        <v>9</v>
      </c>
      <c r="D699" s="5"/>
      <c r="E699" s="98">
        <v>0.01</v>
      </c>
      <c r="F699" s="53"/>
      <c r="G699" s="59"/>
      <c r="H699" s="104"/>
      <c r="I699" s="57"/>
      <c r="J699" s="57"/>
      <c r="K699" s="57"/>
      <c r="L699" s="57"/>
      <c r="M699" s="57"/>
      <c r="N699" s="57"/>
      <c r="O699" s="57"/>
      <c r="P699" s="57"/>
      <c r="Q699" s="57"/>
      <c r="R699" s="57"/>
      <c r="S699" s="57"/>
      <c r="T699" s="57"/>
      <c r="Z699" s="108" t="str">
        <f>IF(LEN(INDEX($1:$1048576,ROW(),4))&gt;0,INDEX($1:$1048576,ROW(),4)," ")</f>
        <v xml:space="preserve"> </v>
      </c>
      <c r="AA699" s="108">
        <f t="shared" si="102"/>
        <v>53</v>
      </c>
      <c r="AB699" s="108">
        <f ca="1">COUNTBLANK(OFFSET(INDEX($1:$1048576,2,4),AA699*WellsInPlate,0,WellsInPlate,1))</f>
        <v>86</v>
      </c>
      <c r="AC699" s="108">
        <f t="shared" ca="1" si="103"/>
        <v>0</v>
      </c>
      <c r="AE699" s="108" t="b">
        <f>IF(COUNTBLANK(D699)=0,A699)</f>
        <v>0</v>
      </c>
    </row>
    <row r="700" spans="1:31" ht="12.75" x14ac:dyDescent="0.2">
      <c r="A700" s="94" t="str">
        <f>IF(D700="","",CONCATENATE('Address and samples info'!$B$8," #",'Samples 96'!C700))</f>
        <v/>
      </c>
      <c r="B700" s="95" t="s">
        <v>15</v>
      </c>
      <c r="C700" s="150">
        <v>9</v>
      </c>
      <c r="D700" s="5"/>
      <c r="E700" s="98">
        <v>0.01</v>
      </c>
      <c r="F700" s="53"/>
      <c r="G700" s="59"/>
      <c r="H700" s="104"/>
      <c r="I700" s="57"/>
      <c r="J700" s="57"/>
      <c r="K700" s="57"/>
      <c r="L700" s="57"/>
      <c r="M700" s="57"/>
      <c r="N700" s="57"/>
      <c r="O700" s="57"/>
      <c r="P700" s="57"/>
      <c r="Q700" s="57"/>
      <c r="R700" s="57"/>
      <c r="S700" s="57"/>
      <c r="T700" s="57"/>
      <c r="Z700" s="108" t="str">
        <f>IF(LEN(INDEX($1:$1048576,ROW(),4))&gt;0,INDEX($1:$1048576,ROW(),4)," ")</f>
        <v xml:space="preserve"> </v>
      </c>
      <c r="AA700" s="108">
        <f t="shared" si="102"/>
        <v>53</v>
      </c>
      <c r="AB700" s="108">
        <f ca="1">COUNTBLANK(OFFSET(INDEX($1:$1048576,2,4),AA700*WellsInPlate,0,WellsInPlate,1))</f>
        <v>86</v>
      </c>
      <c r="AC700" s="108">
        <f t="shared" ca="1" si="103"/>
        <v>0</v>
      </c>
      <c r="AE700" s="108" t="b">
        <f>IF(COUNTBLANK(D700)=0,A700)</f>
        <v>0</v>
      </c>
    </row>
    <row r="701" spans="1:31" ht="12.75" x14ac:dyDescent="0.2">
      <c r="A701" s="94" t="str">
        <f>IF(D701="","",CONCATENATE('Address and samples info'!$B$8," #",'Samples 96'!C701))</f>
        <v/>
      </c>
      <c r="B701" s="95" t="s">
        <v>26</v>
      </c>
      <c r="C701" s="150">
        <v>9</v>
      </c>
      <c r="D701" s="5"/>
      <c r="E701" s="98">
        <v>0.01</v>
      </c>
      <c r="F701" s="53"/>
      <c r="G701" s="59"/>
      <c r="H701" s="104"/>
      <c r="I701" s="57"/>
      <c r="J701" s="57"/>
      <c r="K701" s="57"/>
      <c r="L701" s="57"/>
      <c r="M701" s="57"/>
      <c r="N701" s="57"/>
      <c r="O701" s="57"/>
      <c r="P701" s="57"/>
      <c r="Q701" s="57"/>
      <c r="R701" s="57"/>
      <c r="S701" s="57"/>
      <c r="T701" s="57"/>
      <c r="Z701" s="108" t="str">
        <f>IF(LEN(INDEX($1:$1048576,ROW(),4))&gt;0,INDEX($1:$1048576,ROW(),4)," ")</f>
        <v xml:space="preserve"> </v>
      </c>
      <c r="AA701" s="108">
        <f t="shared" si="102"/>
        <v>53</v>
      </c>
      <c r="AB701" s="108">
        <f ca="1">COUNTBLANK(OFFSET(INDEX($1:$1048576,2,4),AA701*WellsInPlate,0,WellsInPlate,1))</f>
        <v>86</v>
      </c>
      <c r="AC701" s="108">
        <f t="shared" ca="1" si="103"/>
        <v>0</v>
      </c>
      <c r="AE701" s="108" t="b">
        <f>IF(COUNTBLANK(D701)=0,A701)</f>
        <v>0</v>
      </c>
    </row>
    <row r="702" spans="1:31" ht="12.75" x14ac:dyDescent="0.2">
      <c r="A702" s="94" t="str">
        <f>IF(D702="","",CONCATENATE('Address and samples info'!$B$8," #",'Samples 96'!C702))</f>
        <v/>
      </c>
      <c r="B702" s="95" t="s">
        <v>37</v>
      </c>
      <c r="C702" s="150">
        <v>9</v>
      </c>
      <c r="D702" s="5"/>
      <c r="E702" s="98">
        <v>0.01</v>
      </c>
      <c r="F702" s="53"/>
      <c r="G702" s="59"/>
      <c r="Z702" s="108" t="str">
        <f>IF(LEN(INDEX($1:$1048576,ROW(),4))&gt;0,INDEX($1:$1048576,ROW(),4)," ")</f>
        <v xml:space="preserve"> </v>
      </c>
      <c r="AA702" s="108">
        <f t="shared" si="102"/>
        <v>53</v>
      </c>
      <c r="AB702" s="108">
        <f ca="1">COUNTBLANK(OFFSET(INDEX($1:$1048576,2,4),AA702*WellsInPlate,0,WellsInPlate,1))</f>
        <v>86</v>
      </c>
      <c r="AC702" s="108">
        <f t="shared" ca="1" si="103"/>
        <v>0</v>
      </c>
      <c r="AE702" s="108" t="b">
        <f>IF(COUNTBLANK(D702)=0,A702)</f>
        <v>0</v>
      </c>
    </row>
    <row r="703" spans="1:31" ht="12.75" x14ac:dyDescent="0.2">
      <c r="A703" s="94" t="str">
        <f>IF(D703="","",CONCATENATE('Address and samples info'!$B$8," #",'Samples 96'!C703))</f>
        <v/>
      </c>
      <c r="B703" s="95" t="s">
        <v>48</v>
      </c>
      <c r="C703" s="150">
        <v>9</v>
      </c>
      <c r="D703" s="5"/>
      <c r="E703" s="98">
        <v>0.01</v>
      </c>
      <c r="F703" s="53"/>
      <c r="G703" s="59"/>
      <c r="Z703" s="108" t="str">
        <f>IF(LEN(INDEX($1:$1048576,ROW(),4))&gt;0,INDEX($1:$1048576,ROW(),4)," ")</f>
        <v xml:space="preserve"> </v>
      </c>
      <c r="AA703" s="108">
        <f t="shared" si="102"/>
        <v>53</v>
      </c>
      <c r="AB703" s="108">
        <f ca="1">COUNTBLANK(OFFSET(INDEX($1:$1048576,2,4),AA703*WellsInPlate,0,WellsInPlate,1))</f>
        <v>86</v>
      </c>
      <c r="AC703" s="108">
        <f t="shared" ca="1" si="103"/>
        <v>0</v>
      </c>
      <c r="AE703" s="108" t="b">
        <f>IF(COUNTBLANK(D703)=0,A703)</f>
        <v>0</v>
      </c>
    </row>
    <row r="704" spans="1:31" ht="12.75" x14ac:dyDescent="0.2">
      <c r="A704" s="94" t="str">
        <f>IF(D704="","",CONCATENATE('Address and samples info'!$B$8," #",'Samples 96'!C704))</f>
        <v/>
      </c>
      <c r="B704" s="95" t="s">
        <v>59</v>
      </c>
      <c r="C704" s="150">
        <v>9</v>
      </c>
      <c r="D704" s="5"/>
      <c r="E704" s="98">
        <v>0.01</v>
      </c>
      <c r="F704" s="53"/>
      <c r="G704" s="59"/>
      <c r="Z704" s="108" t="str">
        <f>IF(LEN(INDEX($1:$1048576,ROW(),4))&gt;0,INDEX($1:$1048576,ROW(),4)," ")</f>
        <v xml:space="preserve"> </v>
      </c>
      <c r="AA704" s="108">
        <f t="shared" si="102"/>
        <v>53</v>
      </c>
      <c r="AB704" s="108">
        <f ca="1">COUNTBLANK(OFFSET(INDEX($1:$1048576,2,4),AA704*WellsInPlate,0,WellsInPlate,1))</f>
        <v>86</v>
      </c>
      <c r="AC704" s="108">
        <f t="shared" ca="1" si="103"/>
        <v>0</v>
      </c>
      <c r="AE704" s="108" t="b">
        <f>IF(COUNTBLANK(D704)=0,A704)</f>
        <v>0</v>
      </c>
    </row>
    <row r="705" spans="1:31" ht="12.75" x14ac:dyDescent="0.2">
      <c r="A705" s="94" t="str">
        <f>IF(D705="","",CONCATENATE('Address and samples info'!$B$8," #",'Samples 96'!C705))</f>
        <v/>
      </c>
      <c r="B705" s="95" t="s">
        <v>70</v>
      </c>
      <c r="C705" s="150">
        <v>9</v>
      </c>
      <c r="D705" s="5"/>
      <c r="E705" s="98">
        <v>0.01</v>
      </c>
      <c r="F705" s="53"/>
      <c r="G705" s="59"/>
      <c r="I705" s="55"/>
      <c r="Z705" s="108" t="str">
        <f>IF(LEN(INDEX($1:$1048576,ROW(),4))&gt;0,INDEX($1:$1048576,ROW(),4)," ")</f>
        <v xml:space="preserve"> </v>
      </c>
      <c r="AA705" s="108">
        <f t="shared" si="102"/>
        <v>53</v>
      </c>
      <c r="AB705" s="108">
        <f ca="1">COUNTBLANK(OFFSET(INDEX($1:$1048576,2,4),AA705*WellsInPlate,0,WellsInPlate,1))</f>
        <v>86</v>
      </c>
      <c r="AC705" s="108">
        <f t="shared" ca="1" si="103"/>
        <v>0</v>
      </c>
      <c r="AE705" s="108" t="b">
        <f>IF(COUNTBLANK(D705)=0,A705)</f>
        <v>0</v>
      </c>
    </row>
    <row r="706" spans="1:31" ht="12.75" x14ac:dyDescent="0.2">
      <c r="A706" s="94" t="str">
        <f>IF(D706="","",CONCATENATE('Address and samples info'!$B$8," #",'Samples 96'!C706))</f>
        <v/>
      </c>
      <c r="B706" s="95" t="s">
        <v>80</v>
      </c>
      <c r="C706" s="150">
        <v>9</v>
      </c>
      <c r="D706" s="5"/>
      <c r="E706" s="98">
        <v>0.01</v>
      </c>
      <c r="F706" s="53"/>
      <c r="G706" s="59"/>
      <c r="H706" s="10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Z706" s="108" t="str">
        <f>IF(LEN(INDEX($1:$1048576,ROW(),4))&gt;0,INDEX($1:$1048576,ROW(),4)," ")</f>
        <v xml:space="preserve"> </v>
      </c>
      <c r="AA706" s="108">
        <f t="shared" si="102"/>
        <v>54</v>
      </c>
      <c r="AB706" s="108">
        <f ca="1">COUNTBLANK(OFFSET(INDEX($1:$1048576,2,4),AA706*WellsInPlate,0,WellsInPlate,1))</f>
        <v>86</v>
      </c>
      <c r="AC706" s="108">
        <f t="shared" ca="1" si="103"/>
        <v>0</v>
      </c>
      <c r="AE706" s="108" t="b">
        <f>IF(COUNTBLANK(D706)=0,A706)</f>
        <v>0</v>
      </c>
    </row>
    <row r="707" spans="1:31" ht="12.75" x14ac:dyDescent="0.2">
      <c r="A707" s="94" t="str">
        <f>IF(D707="","",CONCATENATE('Address and samples info'!$B$8," #",'Samples 96'!C707))</f>
        <v/>
      </c>
      <c r="B707" s="95" t="s">
        <v>5</v>
      </c>
      <c r="C707" s="150">
        <v>9</v>
      </c>
      <c r="D707" s="5"/>
      <c r="E707" s="98">
        <v>0.01</v>
      </c>
      <c r="F707" s="53"/>
      <c r="G707" s="59"/>
      <c r="H707" s="104"/>
      <c r="I707" s="57"/>
      <c r="J707" s="57"/>
      <c r="K707" s="57"/>
      <c r="L707" s="57"/>
      <c r="M707" s="57"/>
      <c r="N707" s="57"/>
      <c r="O707" s="57"/>
      <c r="P707" s="57"/>
      <c r="Q707" s="57"/>
      <c r="R707" s="57"/>
      <c r="S707" s="57"/>
      <c r="T707" s="58"/>
      <c r="Z707" s="108" t="str">
        <f>IF(LEN(INDEX($1:$1048576,ROW(),4))&gt;0,INDEX($1:$1048576,ROW(),4)," ")</f>
        <v xml:space="preserve"> </v>
      </c>
      <c r="AA707" s="108">
        <f t="shared" si="102"/>
        <v>54</v>
      </c>
      <c r="AB707" s="108">
        <f ca="1">COUNTBLANK(OFFSET(INDEX($1:$1048576,2,4),AA707*WellsInPlate,0,WellsInPlate,1))</f>
        <v>86</v>
      </c>
      <c r="AC707" s="108">
        <f t="shared" ca="1" si="103"/>
        <v>0</v>
      </c>
      <c r="AE707" s="108" t="b">
        <f>IF(COUNTBLANK(D707)=0,A707)</f>
        <v>0</v>
      </c>
    </row>
    <row r="708" spans="1:31" ht="12.75" x14ac:dyDescent="0.2">
      <c r="A708" s="94" t="str">
        <f>IF(D708="","",CONCATENATE('Address and samples info'!$B$8," #",'Samples 96'!C708))</f>
        <v/>
      </c>
      <c r="B708" s="95" t="s">
        <v>16</v>
      </c>
      <c r="C708" s="150">
        <v>9</v>
      </c>
      <c r="D708" s="5"/>
      <c r="E708" s="98">
        <v>0.01</v>
      </c>
      <c r="F708" s="53"/>
      <c r="G708" s="59"/>
      <c r="H708" s="104"/>
      <c r="I708" s="57"/>
      <c r="J708" s="57"/>
      <c r="K708" s="57"/>
      <c r="L708" s="57"/>
      <c r="M708" s="57"/>
      <c r="N708" s="57"/>
      <c r="O708" s="57"/>
      <c r="P708" s="57"/>
      <c r="Q708" s="57"/>
      <c r="R708" s="57"/>
      <c r="S708" s="57"/>
      <c r="T708" s="57"/>
      <c r="Z708" s="108" t="str">
        <f>IF(LEN(INDEX($1:$1048576,ROW(),4))&gt;0,INDEX($1:$1048576,ROW(),4)," ")</f>
        <v xml:space="preserve"> </v>
      </c>
      <c r="AA708" s="108">
        <f t="shared" si="102"/>
        <v>54</v>
      </c>
      <c r="AB708" s="108">
        <f ca="1">COUNTBLANK(OFFSET(INDEX($1:$1048576,2,4),AA708*WellsInPlate,0,WellsInPlate,1))</f>
        <v>86</v>
      </c>
      <c r="AC708" s="108">
        <f t="shared" ca="1" si="103"/>
        <v>0</v>
      </c>
      <c r="AE708" s="108" t="b">
        <f>IF(COUNTBLANK(D708)=0,A708)</f>
        <v>0</v>
      </c>
    </row>
    <row r="709" spans="1:31" ht="12.75" x14ac:dyDescent="0.2">
      <c r="A709" s="94" t="str">
        <f>IF(D709="","",CONCATENATE('Address and samples info'!$B$8," #",'Samples 96'!C709))</f>
        <v/>
      </c>
      <c r="B709" s="95" t="s">
        <v>27</v>
      </c>
      <c r="C709" s="150">
        <v>9</v>
      </c>
      <c r="D709" s="5"/>
      <c r="E709" s="98">
        <v>0.01</v>
      </c>
      <c r="F709" s="53"/>
      <c r="G709" s="59"/>
      <c r="H709" s="104"/>
      <c r="I709" s="57"/>
      <c r="J709" s="57"/>
      <c r="K709" s="57"/>
      <c r="L709" s="57"/>
      <c r="M709" s="57"/>
      <c r="N709" s="57"/>
      <c r="O709" s="57"/>
      <c r="P709" s="57"/>
      <c r="Q709" s="57"/>
      <c r="R709" s="57"/>
      <c r="S709" s="57"/>
      <c r="T709" s="57"/>
      <c r="Z709" s="108" t="str">
        <f>IF(LEN(INDEX($1:$1048576,ROW(),4))&gt;0,INDEX($1:$1048576,ROW(),4)," ")</f>
        <v xml:space="preserve"> </v>
      </c>
      <c r="AA709" s="108">
        <f t="shared" ref="AA709" si="104">CEILING((ROW()-StartRow+1)/PanelHeight,1)-1</f>
        <v>54</v>
      </c>
      <c r="AB709" s="108">
        <f ca="1">COUNTBLANK(OFFSET(INDEX($1:$1048576,2,4),AA709*WellsInPlate,0,WellsInPlate,1))</f>
        <v>86</v>
      </c>
      <c r="AC709" s="108">
        <f t="shared" ref="AC709" ca="1" si="105">IF(AB709=WellsInPlate,0,1)</f>
        <v>0</v>
      </c>
      <c r="AE709" s="108" t="b">
        <f>IF(COUNTBLANK(D709)=0,A709)</f>
        <v>0</v>
      </c>
    </row>
    <row r="710" spans="1:31" ht="12.75" x14ac:dyDescent="0.2">
      <c r="A710" s="94" t="str">
        <f>IF(D710="","",CONCATENATE('Address and samples info'!$B$8," #",'Samples 96'!C710))</f>
        <v/>
      </c>
      <c r="B710" s="95" t="s">
        <v>38</v>
      </c>
      <c r="C710" s="150">
        <v>9</v>
      </c>
      <c r="D710" s="5"/>
      <c r="E710" s="98">
        <v>0.01</v>
      </c>
      <c r="F710" s="53"/>
      <c r="G710" s="59"/>
      <c r="H710" s="104"/>
      <c r="I710" s="57"/>
      <c r="J710" s="57"/>
      <c r="K710" s="57"/>
      <c r="L710" s="57"/>
      <c r="M710" s="57"/>
      <c r="N710" s="57"/>
      <c r="O710" s="57"/>
      <c r="P710" s="57"/>
      <c r="Q710" s="57"/>
      <c r="R710" s="57"/>
      <c r="S710" s="57"/>
      <c r="T710" s="57"/>
      <c r="Z710" s="108" t="str">
        <f>IF(LEN(INDEX($1:$1048576,ROW(),4))&gt;0,INDEX($1:$1048576,ROW(),4)," ")</f>
        <v xml:space="preserve"> </v>
      </c>
      <c r="AA710" s="108">
        <f t="shared" ref="AA710:AA741" si="106">CEILING((ROW()-StartRow+1)/PanelHeight,1)-1</f>
        <v>54</v>
      </c>
      <c r="AB710" s="108">
        <f ca="1">COUNTBLANK(OFFSET(INDEX($1:$1048576,2,4),AA710*WellsInPlate,0,WellsInPlate,1))</f>
        <v>86</v>
      </c>
      <c r="AC710" s="108">
        <f t="shared" ref="AC710:AC741" ca="1" si="107">IF(AB710=WellsInPlate,0,1)</f>
        <v>0</v>
      </c>
      <c r="AE710" s="108" t="b">
        <f>IF(COUNTBLANK(D710)=0,A710)</f>
        <v>0</v>
      </c>
    </row>
    <row r="711" spans="1:31" ht="12.75" x14ac:dyDescent="0.2">
      <c r="A711" s="94" t="str">
        <f>IF(D711="","",CONCATENATE('Address and samples info'!$B$8," #",'Samples 96'!C711))</f>
        <v/>
      </c>
      <c r="B711" s="95" t="s">
        <v>49</v>
      </c>
      <c r="C711" s="150">
        <v>9</v>
      </c>
      <c r="D711" s="5"/>
      <c r="E711" s="98">
        <v>0.01</v>
      </c>
      <c r="F711" s="53"/>
      <c r="G711" s="59"/>
      <c r="H711" s="104"/>
      <c r="I711" s="57"/>
      <c r="J711" s="57"/>
      <c r="K711" s="57"/>
      <c r="L711" s="57"/>
      <c r="M711" s="57"/>
      <c r="N711" s="57"/>
      <c r="O711" s="57"/>
      <c r="P711" s="57"/>
      <c r="Q711" s="57"/>
      <c r="R711" s="57"/>
      <c r="S711" s="57"/>
      <c r="T711" s="57"/>
      <c r="Z711" s="108" t="str">
        <f>IF(LEN(INDEX($1:$1048576,ROW(),4))&gt;0,INDEX($1:$1048576,ROW(),4)," ")</f>
        <v xml:space="preserve"> </v>
      </c>
      <c r="AA711" s="108">
        <f t="shared" si="106"/>
        <v>54</v>
      </c>
      <c r="AB711" s="108">
        <f ca="1">COUNTBLANK(OFFSET(INDEX($1:$1048576,2,4),AA711*WellsInPlate,0,WellsInPlate,1))</f>
        <v>86</v>
      </c>
      <c r="AC711" s="108">
        <f t="shared" ca="1" si="107"/>
        <v>0</v>
      </c>
      <c r="AE711" s="108" t="b">
        <f>IF(COUNTBLANK(D711)=0,A711)</f>
        <v>0</v>
      </c>
    </row>
    <row r="712" spans="1:31" ht="12.75" x14ac:dyDescent="0.2">
      <c r="A712" s="94" t="str">
        <f>IF(D712="","",CONCATENATE('Address and samples info'!$B$8," #",'Samples 96'!C712))</f>
        <v/>
      </c>
      <c r="B712" s="95" t="s">
        <v>60</v>
      </c>
      <c r="C712" s="150">
        <v>9</v>
      </c>
      <c r="D712" s="5"/>
      <c r="E712" s="98">
        <v>0.01</v>
      </c>
      <c r="F712" s="53"/>
      <c r="G712" s="59"/>
      <c r="H712" s="104"/>
      <c r="I712" s="57"/>
      <c r="J712" s="57"/>
      <c r="K712" s="57"/>
      <c r="L712" s="57"/>
      <c r="M712" s="57"/>
      <c r="N712" s="57"/>
      <c r="O712" s="57"/>
      <c r="P712" s="57"/>
      <c r="Q712" s="57"/>
      <c r="R712" s="57"/>
      <c r="S712" s="57"/>
      <c r="T712" s="57"/>
      <c r="Z712" s="108" t="str">
        <f>IF(LEN(INDEX($1:$1048576,ROW(),4))&gt;0,INDEX($1:$1048576,ROW(),4)," ")</f>
        <v xml:space="preserve"> </v>
      </c>
      <c r="AA712" s="108">
        <f t="shared" si="106"/>
        <v>54</v>
      </c>
      <c r="AB712" s="108">
        <f ca="1">COUNTBLANK(OFFSET(INDEX($1:$1048576,2,4),AA712*WellsInPlate,0,WellsInPlate,1))</f>
        <v>86</v>
      </c>
      <c r="AC712" s="108">
        <f t="shared" ca="1" si="107"/>
        <v>0</v>
      </c>
      <c r="AE712" s="108" t="b">
        <f>IF(COUNTBLANK(D712)=0,A712)</f>
        <v>0</v>
      </c>
    </row>
    <row r="713" spans="1:31" ht="12.75" x14ac:dyDescent="0.2">
      <c r="A713" s="94" t="str">
        <f>IF(D713="","",CONCATENATE('Address and samples info'!$B$8," #",'Samples 96'!C713))</f>
        <v/>
      </c>
      <c r="B713" s="95" t="s">
        <v>71</v>
      </c>
      <c r="C713" s="150">
        <v>9</v>
      </c>
      <c r="D713" s="5"/>
      <c r="E713" s="98">
        <v>0.01</v>
      </c>
      <c r="F713" s="53"/>
      <c r="G713" s="59"/>
      <c r="H713" s="104"/>
      <c r="I713" s="57"/>
      <c r="J713" s="57"/>
      <c r="K713" s="57"/>
      <c r="L713" s="57"/>
      <c r="M713" s="57"/>
      <c r="N713" s="57"/>
      <c r="O713" s="57"/>
      <c r="P713" s="57"/>
      <c r="Q713" s="57"/>
      <c r="R713" s="57"/>
      <c r="S713" s="57"/>
      <c r="T713" s="57"/>
      <c r="Z713" s="108" t="str">
        <f>IF(LEN(INDEX($1:$1048576,ROW(),4))&gt;0,INDEX($1:$1048576,ROW(),4)," ")</f>
        <v xml:space="preserve"> </v>
      </c>
      <c r="AA713" s="108">
        <f t="shared" si="106"/>
        <v>54</v>
      </c>
      <c r="AB713" s="108">
        <f ca="1">COUNTBLANK(OFFSET(INDEX($1:$1048576,2,4),AA713*WellsInPlate,0,WellsInPlate,1))</f>
        <v>86</v>
      </c>
      <c r="AC713" s="108">
        <f t="shared" ca="1" si="107"/>
        <v>0</v>
      </c>
      <c r="AE713" s="108" t="b">
        <f>IF(COUNTBLANK(D713)=0,A713)</f>
        <v>0</v>
      </c>
    </row>
    <row r="714" spans="1:31" ht="12.75" x14ac:dyDescent="0.2">
      <c r="A714" s="94" t="str">
        <f>IF(D714="","",CONCATENATE('Address and samples info'!$B$8," #",'Samples 96'!C714))</f>
        <v/>
      </c>
      <c r="B714" s="95" t="s">
        <v>81</v>
      </c>
      <c r="C714" s="150">
        <v>9</v>
      </c>
      <c r="D714" s="5"/>
      <c r="E714" s="98">
        <v>0.01</v>
      </c>
      <c r="F714" s="53"/>
      <c r="G714" s="59"/>
      <c r="H714" s="104"/>
      <c r="I714" s="57"/>
      <c r="J714" s="57"/>
      <c r="K714" s="57"/>
      <c r="L714" s="57"/>
      <c r="M714" s="57"/>
      <c r="N714" s="57"/>
      <c r="O714" s="57"/>
      <c r="P714" s="57"/>
      <c r="Q714" s="57"/>
      <c r="R714" s="57"/>
      <c r="S714" s="57"/>
      <c r="T714" s="57"/>
      <c r="Z714" s="108" t="str">
        <f>IF(LEN(INDEX($1:$1048576,ROW(),4))&gt;0,INDEX($1:$1048576,ROW(),4)," ")</f>
        <v xml:space="preserve"> </v>
      </c>
      <c r="AA714" s="108">
        <f t="shared" si="106"/>
        <v>54</v>
      </c>
      <c r="AB714" s="108">
        <f ca="1">COUNTBLANK(OFFSET(INDEX($1:$1048576,2,4),AA714*WellsInPlate,0,WellsInPlate,1))</f>
        <v>86</v>
      </c>
      <c r="AC714" s="108">
        <f t="shared" ca="1" si="107"/>
        <v>0</v>
      </c>
      <c r="AE714" s="108" t="b">
        <f>IF(COUNTBLANK(D714)=0,A714)</f>
        <v>0</v>
      </c>
    </row>
    <row r="715" spans="1:31" ht="12.75" x14ac:dyDescent="0.2">
      <c r="A715" s="94" t="str">
        <f>IF(D715="","",CONCATENATE('Address and samples info'!$B$8," #",'Samples 96'!C715))</f>
        <v/>
      </c>
      <c r="B715" s="95" t="s">
        <v>6</v>
      </c>
      <c r="C715" s="150">
        <v>9</v>
      </c>
      <c r="D715" s="5"/>
      <c r="E715" s="98">
        <v>0.01</v>
      </c>
      <c r="F715" s="53"/>
      <c r="G715" s="59"/>
      <c r="Z715" s="108" t="str">
        <f>IF(LEN(INDEX($1:$1048576,ROW(),4))&gt;0,INDEX($1:$1048576,ROW(),4)," ")</f>
        <v xml:space="preserve"> </v>
      </c>
      <c r="AA715" s="108">
        <f t="shared" si="106"/>
        <v>54</v>
      </c>
      <c r="AB715" s="108">
        <f ca="1">COUNTBLANK(OFFSET(INDEX($1:$1048576,2,4),AA715*WellsInPlate,0,WellsInPlate,1))</f>
        <v>86</v>
      </c>
      <c r="AC715" s="108">
        <f t="shared" ca="1" si="107"/>
        <v>0</v>
      </c>
      <c r="AE715" s="108" t="b">
        <f>IF(COUNTBLANK(D715)=0,A715)</f>
        <v>0</v>
      </c>
    </row>
    <row r="716" spans="1:31" ht="12.75" x14ac:dyDescent="0.2">
      <c r="A716" s="94" t="str">
        <f>IF(D716="","",CONCATENATE('Address and samples info'!$B$8," #",'Samples 96'!C716))</f>
        <v/>
      </c>
      <c r="B716" s="95" t="s">
        <v>17</v>
      </c>
      <c r="C716" s="150">
        <v>9</v>
      </c>
      <c r="D716" s="5"/>
      <c r="E716" s="98">
        <v>0.01</v>
      </c>
      <c r="F716" s="53"/>
      <c r="G716" s="59"/>
      <c r="Z716" s="108" t="str">
        <f>IF(LEN(INDEX($1:$1048576,ROW(),4))&gt;0,INDEX($1:$1048576,ROW(),4)," ")</f>
        <v xml:space="preserve"> </v>
      </c>
      <c r="AA716" s="108">
        <f t="shared" si="106"/>
        <v>54</v>
      </c>
      <c r="AB716" s="108">
        <f ca="1">COUNTBLANK(OFFSET(INDEX($1:$1048576,2,4),AA716*WellsInPlate,0,WellsInPlate,1))</f>
        <v>86</v>
      </c>
      <c r="AC716" s="108">
        <f t="shared" ca="1" si="107"/>
        <v>0</v>
      </c>
      <c r="AE716" s="108" t="b">
        <f>IF(COUNTBLANK(D716)=0,A716)</f>
        <v>0</v>
      </c>
    </row>
    <row r="717" spans="1:31" ht="12.75" x14ac:dyDescent="0.2">
      <c r="A717" s="94" t="str">
        <f>IF(D717="","",CONCATENATE('Address and samples info'!$B$8," #",'Samples 96'!C717))</f>
        <v/>
      </c>
      <c r="B717" s="95" t="s">
        <v>28</v>
      </c>
      <c r="C717" s="150">
        <v>9</v>
      </c>
      <c r="D717" s="5"/>
      <c r="E717" s="98">
        <v>0.01</v>
      </c>
      <c r="F717" s="53"/>
      <c r="G717" s="59"/>
      <c r="Z717" s="108" t="str">
        <f>IF(LEN(INDEX($1:$1048576,ROW(),4))&gt;0,INDEX($1:$1048576,ROW(),4)," ")</f>
        <v xml:space="preserve"> </v>
      </c>
      <c r="AA717" s="108">
        <f t="shared" si="106"/>
        <v>54</v>
      </c>
      <c r="AB717" s="108">
        <f ca="1">COUNTBLANK(OFFSET(INDEX($1:$1048576,2,4),AA717*WellsInPlate,0,WellsInPlate,1))</f>
        <v>86</v>
      </c>
      <c r="AC717" s="108">
        <f t="shared" ca="1" si="107"/>
        <v>0</v>
      </c>
      <c r="AE717" s="108" t="b">
        <f>IF(COUNTBLANK(D717)=0,A717)</f>
        <v>0</v>
      </c>
    </row>
    <row r="718" spans="1:31" ht="12.75" x14ac:dyDescent="0.2">
      <c r="A718" s="94" t="str">
        <f>IF(D718="","",CONCATENATE('Address and samples info'!$B$8," #",'Samples 96'!C718))</f>
        <v/>
      </c>
      <c r="B718" s="95" t="s">
        <v>39</v>
      </c>
      <c r="C718" s="150">
        <v>9</v>
      </c>
      <c r="D718" s="5"/>
      <c r="E718" s="98">
        <v>0.01</v>
      </c>
      <c r="F718" s="53"/>
      <c r="G718" s="59"/>
      <c r="I718" s="55"/>
      <c r="Z718" s="108" t="str">
        <f>IF(LEN(INDEX($1:$1048576,ROW(),4))&gt;0,INDEX($1:$1048576,ROW(),4)," ")</f>
        <v xml:space="preserve"> </v>
      </c>
      <c r="AA718" s="108">
        <f t="shared" si="106"/>
        <v>54</v>
      </c>
      <c r="AB718" s="108">
        <f ca="1">COUNTBLANK(OFFSET(INDEX($1:$1048576,2,4),AA718*WellsInPlate,0,WellsInPlate,1))</f>
        <v>86</v>
      </c>
      <c r="AC718" s="108">
        <f t="shared" ca="1" si="107"/>
        <v>0</v>
      </c>
      <c r="AE718" s="108" t="b">
        <f>IF(COUNTBLANK(D718)=0,A718)</f>
        <v>0</v>
      </c>
    </row>
    <row r="719" spans="1:31" ht="12.75" x14ac:dyDescent="0.2">
      <c r="A719" s="94" t="str">
        <f>IF(D719="","",CONCATENATE('Address and samples info'!$B$8," #",'Samples 96'!C719))</f>
        <v/>
      </c>
      <c r="B719" s="95" t="s">
        <v>50</v>
      </c>
      <c r="C719" s="150">
        <v>9</v>
      </c>
      <c r="D719" s="5"/>
      <c r="E719" s="98">
        <v>0.01</v>
      </c>
      <c r="F719" s="53"/>
      <c r="G719" s="59"/>
      <c r="H719" s="10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Z719" s="108" t="str">
        <f>IF(LEN(INDEX($1:$1048576,ROW(),4))&gt;0,INDEX($1:$1048576,ROW(),4)," ")</f>
        <v xml:space="preserve"> </v>
      </c>
      <c r="AA719" s="108">
        <f t="shared" si="106"/>
        <v>55</v>
      </c>
      <c r="AB719" s="108">
        <f ca="1">COUNTBLANK(OFFSET(INDEX($1:$1048576,2,4),AA719*WellsInPlate,0,WellsInPlate,1))</f>
        <v>86</v>
      </c>
      <c r="AC719" s="108">
        <f t="shared" ca="1" si="107"/>
        <v>0</v>
      </c>
      <c r="AE719" s="108" t="b">
        <f>IF(COUNTBLANK(D719)=0,A719)</f>
        <v>0</v>
      </c>
    </row>
    <row r="720" spans="1:31" ht="12.75" x14ac:dyDescent="0.2">
      <c r="A720" s="94" t="str">
        <f>IF(D720="","",CONCATENATE('Address and samples info'!$B$8," #",'Samples 96'!C720))</f>
        <v/>
      </c>
      <c r="B720" s="95" t="s">
        <v>61</v>
      </c>
      <c r="C720" s="150">
        <v>9</v>
      </c>
      <c r="D720" s="5"/>
      <c r="E720" s="98">
        <v>0.01</v>
      </c>
      <c r="F720" s="53"/>
      <c r="G720" s="59"/>
      <c r="H720" s="104"/>
      <c r="I720" s="57"/>
      <c r="J720" s="57"/>
      <c r="K720" s="57"/>
      <c r="L720" s="57"/>
      <c r="M720" s="57"/>
      <c r="N720" s="57"/>
      <c r="O720" s="57"/>
      <c r="P720" s="57"/>
      <c r="Q720" s="57"/>
      <c r="R720" s="57"/>
      <c r="S720" s="57"/>
      <c r="T720" s="58"/>
      <c r="Z720" s="108" t="str">
        <f>IF(LEN(INDEX($1:$1048576,ROW(),4))&gt;0,INDEX($1:$1048576,ROW(),4)," ")</f>
        <v xml:space="preserve"> </v>
      </c>
      <c r="AA720" s="108">
        <f t="shared" si="106"/>
        <v>55</v>
      </c>
      <c r="AB720" s="108">
        <f ca="1">COUNTBLANK(OFFSET(INDEX($1:$1048576,2,4),AA720*WellsInPlate,0,WellsInPlate,1))</f>
        <v>86</v>
      </c>
      <c r="AC720" s="108">
        <f t="shared" ca="1" si="107"/>
        <v>0</v>
      </c>
      <c r="AE720" s="108" t="b">
        <f>IF(COUNTBLANK(D720)=0,A720)</f>
        <v>0</v>
      </c>
    </row>
    <row r="721" spans="1:31" ht="12.75" x14ac:dyDescent="0.2">
      <c r="A721" s="94" t="str">
        <f>IF(D721="","",CONCATENATE('Address and samples info'!$B$8," #",'Samples 96'!C721))</f>
        <v/>
      </c>
      <c r="B721" s="95" t="s">
        <v>72</v>
      </c>
      <c r="C721" s="150">
        <v>9</v>
      </c>
      <c r="D721" s="5"/>
      <c r="E721" s="98">
        <v>0.01</v>
      </c>
      <c r="F721" s="53"/>
      <c r="G721" s="59"/>
      <c r="H721" s="104"/>
      <c r="I721" s="57"/>
      <c r="J721" s="57"/>
      <c r="K721" s="57"/>
      <c r="L721" s="57"/>
      <c r="M721" s="57"/>
      <c r="N721" s="57"/>
      <c r="O721" s="57"/>
      <c r="P721" s="57"/>
      <c r="Q721" s="57"/>
      <c r="R721" s="57"/>
      <c r="S721" s="57"/>
      <c r="T721" s="57"/>
      <c r="Z721" s="108" t="str">
        <f>IF(LEN(INDEX($1:$1048576,ROW(),4))&gt;0,INDEX($1:$1048576,ROW(),4)," ")</f>
        <v xml:space="preserve"> </v>
      </c>
      <c r="AA721" s="108">
        <f t="shared" si="106"/>
        <v>55</v>
      </c>
      <c r="AB721" s="108">
        <f ca="1">COUNTBLANK(OFFSET(INDEX($1:$1048576,2,4),AA721*WellsInPlate,0,WellsInPlate,1))</f>
        <v>86</v>
      </c>
      <c r="AC721" s="108">
        <f t="shared" ca="1" si="107"/>
        <v>0</v>
      </c>
      <c r="AE721" s="108" t="b">
        <f>IF(COUNTBLANK(D721)=0,A721)</f>
        <v>0</v>
      </c>
    </row>
    <row r="722" spans="1:31" ht="12.75" x14ac:dyDescent="0.2">
      <c r="A722" s="94" t="str">
        <f>IF(D722="","",CONCATENATE('Address and samples info'!$B$8," #",'Samples 96'!C722))</f>
        <v/>
      </c>
      <c r="B722" s="95" t="s">
        <v>82</v>
      </c>
      <c r="C722" s="150">
        <v>9</v>
      </c>
      <c r="D722" s="5"/>
      <c r="E722" s="98">
        <v>0.01</v>
      </c>
      <c r="F722" s="53"/>
      <c r="G722" s="59"/>
      <c r="H722" s="104"/>
      <c r="I722" s="57"/>
      <c r="J722" s="57"/>
      <c r="K722" s="57"/>
      <c r="L722" s="57"/>
      <c r="M722" s="57"/>
      <c r="N722" s="57"/>
      <c r="O722" s="57"/>
      <c r="P722" s="57"/>
      <c r="Q722" s="57"/>
      <c r="R722" s="57"/>
      <c r="S722" s="57"/>
      <c r="T722" s="57"/>
      <c r="Z722" s="108" t="str">
        <f>IF(LEN(INDEX($1:$1048576,ROW(),4))&gt;0,INDEX($1:$1048576,ROW(),4)," ")</f>
        <v xml:space="preserve"> </v>
      </c>
      <c r="AA722" s="108">
        <f t="shared" si="106"/>
        <v>55</v>
      </c>
      <c r="AB722" s="108">
        <f ca="1">COUNTBLANK(OFFSET(INDEX($1:$1048576,2,4),AA722*WellsInPlate,0,WellsInPlate,1))</f>
        <v>86</v>
      </c>
      <c r="AC722" s="108">
        <f t="shared" ca="1" si="107"/>
        <v>0</v>
      </c>
      <c r="AE722" s="108" t="b">
        <f>IF(COUNTBLANK(D722)=0,A722)</f>
        <v>0</v>
      </c>
    </row>
    <row r="723" spans="1:31" ht="12.75" x14ac:dyDescent="0.2">
      <c r="A723" s="94" t="str">
        <f>IF(D723="","",CONCATENATE('Address and samples info'!$B$8," #",'Samples 96'!C723))</f>
        <v/>
      </c>
      <c r="B723" s="95" t="s">
        <v>7</v>
      </c>
      <c r="C723" s="150">
        <v>9</v>
      </c>
      <c r="D723" s="5"/>
      <c r="E723" s="98">
        <v>0.01</v>
      </c>
      <c r="F723" s="53"/>
      <c r="G723" s="59"/>
      <c r="H723" s="104"/>
      <c r="I723" s="57"/>
      <c r="J723" s="57"/>
      <c r="K723" s="57"/>
      <c r="L723" s="57"/>
      <c r="M723" s="57"/>
      <c r="N723" s="57"/>
      <c r="O723" s="57"/>
      <c r="P723" s="57"/>
      <c r="Q723" s="57"/>
      <c r="R723" s="57"/>
      <c r="S723" s="57"/>
      <c r="T723" s="57"/>
      <c r="Z723" s="108" t="str">
        <f>IF(LEN(INDEX($1:$1048576,ROW(),4))&gt;0,INDEX($1:$1048576,ROW(),4)," ")</f>
        <v xml:space="preserve"> </v>
      </c>
      <c r="AA723" s="108">
        <f t="shared" si="106"/>
        <v>55</v>
      </c>
      <c r="AB723" s="108">
        <f ca="1">COUNTBLANK(OFFSET(INDEX($1:$1048576,2,4),AA723*WellsInPlate,0,WellsInPlate,1))</f>
        <v>86</v>
      </c>
      <c r="AC723" s="108">
        <f t="shared" ca="1" si="107"/>
        <v>0</v>
      </c>
      <c r="AE723" s="108" t="b">
        <f>IF(COUNTBLANK(D723)=0,A723)</f>
        <v>0</v>
      </c>
    </row>
    <row r="724" spans="1:31" ht="12.75" x14ac:dyDescent="0.2">
      <c r="A724" s="94" t="str">
        <f>IF(D724="","",CONCATENATE('Address and samples info'!$B$8," #",'Samples 96'!C724))</f>
        <v/>
      </c>
      <c r="B724" s="95" t="s">
        <v>18</v>
      </c>
      <c r="C724" s="150">
        <v>9</v>
      </c>
      <c r="D724" s="5"/>
      <c r="E724" s="98">
        <v>0.01</v>
      </c>
      <c r="F724" s="53"/>
      <c r="G724" s="59"/>
      <c r="H724" s="104"/>
      <c r="I724" s="57"/>
      <c r="J724" s="57"/>
      <c r="K724" s="57"/>
      <c r="L724" s="57"/>
      <c r="M724" s="57"/>
      <c r="N724" s="57"/>
      <c r="O724" s="57"/>
      <c r="P724" s="57"/>
      <c r="Q724" s="57"/>
      <c r="R724" s="57"/>
      <c r="S724" s="57"/>
      <c r="T724" s="57"/>
      <c r="Z724" s="108" t="str">
        <f>IF(LEN(INDEX($1:$1048576,ROW(),4))&gt;0,INDEX($1:$1048576,ROW(),4)," ")</f>
        <v xml:space="preserve"> </v>
      </c>
      <c r="AA724" s="108">
        <f t="shared" si="106"/>
        <v>55</v>
      </c>
      <c r="AB724" s="108">
        <f ca="1">COUNTBLANK(OFFSET(INDEX($1:$1048576,2,4),AA724*WellsInPlate,0,WellsInPlate,1))</f>
        <v>86</v>
      </c>
      <c r="AC724" s="108">
        <f t="shared" ca="1" si="107"/>
        <v>0</v>
      </c>
      <c r="AE724" s="108" t="b">
        <f>IF(COUNTBLANK(D724)=0,A724)</f>
        <v>0</v>
      </c>
    </row>
    <row r="725" spans="1:31" ht="12.75" x14ac:dyDescent="0.2">
      <c r="A725" s="94" t="str">
        <f>IF(D725="","",CONCATENATE('Address and samples info'!$B$8," #",'Samples 96'!C725))</f>
        <v/>
      </c>
      <c r="B725" s="95" t="s">
        <v>29</v>
      </c>
      <c r="C725" s="150">
        <v>9</v>
      </c>
      <c r="D725" s="5"/>
      <c r="E725" s="98">
        <v>0.01</v>
      </c>
      <c r="F725" s="53"/>
      <c r="G725" s="59"/>
      <c r="H725" s="104"/>
      <c r="I725" s="57"/>
      <c r="J725" s="57"/>
      <c r="K725" s="57"/>
      <c r="L725" s="57"/>
      <c r="M725" s="57"/>
      <c r="N725" s="57"/>
      <c r="O725" s="57"/>
      <c r="P725" s="57"/>
      <c r="Q725" s="57"/>
      <c r="R725" s="57"/>
      <c r="S725" s="57"/>
      <c r="T725" s="57"/>
      <c r="Z725" s="108" t="str">
        <f>IF(LEN(INDEX($1:$1048576,ROW(),4))&gt;0,INDEX($1:$1048576,ROW(),4)," ")</f>
        <v xml:space="preserve"> </v>
      </c>
      <c r="AA725" s="108">
        <f t="shared" si="106"/>
        <v>55</v>
      </c>
      <c r="AB725" s="108">
        <f ca="1">COUNTBLANK(OFFSET(INDEX($1:$1048576,2,4),AA725*WellsInPlate,0,WellsInPlate,1))</f>
        <v>86</v>
      </c>
      <c r="AC725" s="108">
        <f t="shared" ca="1" si="107"/>
        <v>0</v>
      </c>
      <c r="AE725" s="108" t="b">
        <f>IF(COUNTBLANK(D725)=0,A725)</f>
        <v>0</v>
      </c>
    </row>
    <row r="726" spans="1:31" ht="12.75" x14ac:dyDescent="0.2">
      <c r="A726" s="94" t="str">
        <f>IF(D726="","",CONCATENATE('Address and samples info'!$B$8," #",'Samples 96'!C726))</f>
        <v/>
      </c>
      <c r="B726" s="95" t="s">
        <v>40</v>
      </c>
      <c r="C726" s="150">
        <v>9</v>
      </c>
      <c r="D726" s="5"/>
      <c r="E726" s="98">
        <v>0.01</v>
      </c>
      <c r="F726" s="53"/>
      <c r="G726" s="59"/>
      <c r="H726" s="104"/>
      <c r="I726" s="57"/>
      <c r="J726" s="57"/>
      <c r="K726" s="57"/>
      <c r="L726" s="57"/>
      <c r="M726" s="57"/>
      <c r="N726" s="57"/>
      <c r="O726" s="57"/>
      <c r="P726" s="57"/>
      <c r="Q726" s="57"/>
      <c r="R726" s="57"/>
      <c r="S726" s="57"/>
      <c r="T726" s="57"/>
      <c r="Z726" s="108" t="str">
        <f>IF(LEN(INDEX($1:$1048576,ROW(),4))&gt;0,INDEX($1:$1048576,ROW(),4)," ")</f>
        <v xml:space="preserve"> </v>
      </c>
      <c r="AA726" s="108">
        <f t="shared" si="106"/>
        <v>55</v>
      </c>
      <c r="AB726" s="108">
        <f ca="1">COUNTBLANK(OFFSET(INDEX($1:$1048576,2,4),AA726*WellsInPlate,0,WellsInPlate,1))</f>
        <v>86</v>
      </c>
      <c r="AC726" s="108">
        <f t="shared" ca="1" si="107"/>
        <v>0</v>
      </c>
      <c r="AE726" s="108" t="b">
        <f>IF(COUNTBLANK(D726)=0,A726)</f>
        <v>0</v>
      </c>
    </row>
    <row r="727" spans="1:31" ht="12.75" x14ac:dyDescent="0.2">
      <c r="A727" s="94" t="str">
        <f>IF(D727="","",CONCATENATE('Address and samples info'!$B$8," #",'Samples 96'!C727))</f>
        <v/>
      </c>
      <c r="B727" s="95" t="s">
        <v>51</v>
      </c>
      <c r="C727" s="150">
        <v>9</v>
      </c>
      <c r="D727" s="5"/>
      <c r="E727" s="98">
        <v>0.01</v>
      </c>
      <c r="F727" s="53"/>
      <c r="G727" s="59"/>
      <c r="H727" s="104"/>
      <c r="I727" s="57"/>
      <c r="J727" s="57"/>
      <c r="K727" s="57"/>
      <c r="L727" s="57"/>
      <c r="M727" s="57"/>
      <c r="N727" s="57"/>
      <c r="O727" s="57"/>
      <c r="P727" s="57"/>
      <c r="Q727" s="57"/>
      <c r="R727" s="57"/>
      <c r="S727" s="57"/>
      <c r="T727" s="57"/>
      <c r="Z727" s="108" t="str">
        <f>IF(LEN(INDEX($1:$1048576,ROW(),4))&gt;0,INDEX($1:$1048576,ROW(),4)," ")</f>
        <v xml:space="preserve"> </v>
      </c>
      <c r="AA727" s="108">
        <f t="shared" si="106"/>
        <v>55</v>
      </c>
      <c r="AB727" s="108">
        <f ca="1">COUNTBLANK(OFFSET(INDEX($1:$1048576,2,4),AA727*WellsInPlate,0,WellsInPlate,1))</f>
        <v>86</v>
      </c>
      <c r="AC727" s="108">
        <f t="shared" ca="1" si="107"/>
        <v>0</v>
      </c>
      <c r="AE727" s="108" t="b">
        <f>IF(COUNTBLANK(D727)=0,A727)</f>
        <v>0</v>
      </c>
    </row>
    <row r="728" spans="1:31" ht="12.75" x14ac:dyDescent="0.2">
      <c r="A728" s="94" t="str">
        <f>IF(D728="","",CONCATENATE('Address and samples info'!$B$8," #",'Samples 96'!C728))</f>
        <v/>
      </c>
      <c r="B728" s="95" t="s">
        <v>62</v>
      </c>
      <c r="C728" s="150">
        <v>9</v>
      </c>
      <c r="D728" s="5"/>
      <c r="E728" s="98">
        <v>0.01</v>
      </c>
      <c r="F728" s="53"/>
      <c r="G728" s="59"/>
      <c r="Z728" s="108" t="str">
        <f>IF(LEN(INDEX($1:$1048576,ROW(),4))&gt;0,INDEX($1:$1048576,ROW(),4)," ")</f>
        <v xml:space="preserve"> </v>
      </c>
      <c r="AA728" s="108">
        <f t="shared" si="106"/>
        <v>55</v>
      </c>
      <c r="AB728" s="108">
        <f ca="1">COUNTBLANK(OFFSET(INDEX($1:$1048576,2,4),AA728*WellsInPlate,0,WellsInPlate,1))</f>
        <v>86</v>
      </c>
      <c r="AC728" s="108">
        <f t="shared" ca="1" si="107"/>
        <v>0</v>
      </c>
      <c r="AE728" s="108" t="b">
        <f>IF(COUNTBLANK(D728)=0,A728)</f>
        <v>0</v>
      </c>
    </row>
    <row r="729" spans="1:31" ht="12.75" x14ac:dyDescent="0.2">
      <c r="A729" s="94" t="str">
        <f>IF(D729="","",CONCATENATE('Address and samples info'!$B$8," #",'Samples 96'!C729))</f>
        <v/>
      </c>
      <c r="B729" s="95" t="s">
        <v>73</v>
      </c>
      <c r="C729" s="150">
        <v>9</v>
      </c>
      <c r="D729" s="5"/>
      <c r="E729" s="98">
        <v>0.01</v>
      </c>
      <c r="F729" s="53"/>
      <c r="G729" s="59"/>
      <c r="Z729" s="108" t="str">
        <f>IF(LEN(INDEX($1:$1048576,ROW(),4))&gt;0,INDEX($1:$1048576,ROW(),4)," ")</f>
        <v xml:space="preserve"> </v>
      </c>
      <c r="AA729" s="108">
        <f t="shared" si="106"/>
        <v>55</v>
      </c>
      <c r="AB729" s="108">
        <f ca="1">COUNTBLANK(OFFSET(INDEX($1:$1048576,2,4),AA729*WellsInPlate,0,WellsInPlate,1))</f>
        <v>86</v>
      </c>
      <c r="AC729" s="108">
        <f t="shared" ca="1" si="107"/>
        <v>0</v>
      </c>
      <c r="AE729" s="108" t="b">
        <f>IF(COUNTBLANK(D729)=0,A729)</f>
        <v>0</v>
      </c>
    </row>
    <row r="730" spans="1:31" ht="12.75" x14ac:dyDescent="0.2">
      <c r="A730" s="94" t="str">
        <f>IF(D730="","",CONCATENATE('Address and samples info'!$B$8," #",'Samples 96'!C730))</f>
        <v/>
      </c>
      <c r="B730" s="95" t="s">
        <v>83</v>
      </c>
      <c r="C730" s="150">
        <v>9</v>
      </c>
      <c r="D730" s="5"/>
      <c r="E730" s="98">
        <v>0.01</v>
      </c>
      <c r="F730" s="53"/>
      <c r="G730" s="59"/>
      <c r="Z730" s="108" t="str">
        <f>IF(LEN(INDEX($1:$1048576,ROW(),4))&gt;0,INDEX($1:$1048576,ROW(),4)," ")</f>
        <v xml:space="preserve"> </v>
      </c>
      <c r="AA730" s="108">
        <f t="shared" si="106"/>
        <v>55</v>
      </c>
      <c r="AB730" s="108">
        <f ca="1">COUNTBLANK(OFFSET(INDEX($1:$1048576,2,4),AA730*WellsInPlate,0,WellsInPlate,1))</f>
        <v>86</v>
      </c>
      <c r="AC730" s="108">
        <f t="shared" ca="1" si="107"/>
        <v>0</v>
      </c>
      <c r="AE730" s="108" t="b">
        <f>IF(COUNTBLANK(D730)=0,A730)</f>
        <v>0</v>
      </c>
    </row>
    <row r="731" spans="1:31" ht="12.75" x14ac:dyDescent="0.2">
      <c r="A731" s="94" t="str">
        <f>IF(D731="","",CONCATENATE('Address and samples info'!$B$8," #",'Samples 96'!C731))</f>
        <v/>
      </c>
      <c r="B731" s="95" t="s">
        <v>8</v>
      </c>
      <c r="C731" s="150">
        <v>9</v>
      </c>
      <c r="D731" s="5"/>
      <c r="E731" s="98">
        <v>0.01</v>
      </c>
      <c r="F731" s="53"/>
      <c r="G731" s="59"/>
      <c r="I731" s="55"/>
      <c r="Z731" s="108" t="str">
        <f>IF(LEN(INDEX($1:$1048576,ROW(),4))&gt;0,INDEX($1:$1048576,ROW(),4)," ")</f>
        <v xml:space="preserve"> </v>
      </c>
      <c r="AA731" s="108">
        <f t="shared" si="106"/>
        <v>55</v>
      </c>
      <c r="AB731" s="108">
        <f ca="1">COUNTBLANK(OFFSET(INDEX($1:$1048576,2,4),AA731*WellsInPlate,0,WellsInPlate,1))</f>
        <v>86</v>
      </c>
      <c r="AC731" s="108">
        <f t="shared" ca="1" si="107"/>
        <v>0</v>
      </c>
      <c r="AE731" s="108" t="b">
        <f>IF(COUNTBLANK(D731)=0,A731)</f>
        <v>0</v>
      </c>
    </row>
    <row r="732" spans="1:31" ht="12.75" x14ac:dyDescent="0.2">
      <c r="A732" s="94" t="str">
        <f>IF(D732="","",CONCATENATE('Address and samples info'!$B$8," #",'Samples 96'!C732))</f>
        <v/>
      </c>
      <c r="B732" s="95" t="s">
        <v>19</v>
      </c>
      <c r="C732" s="150">
        <v>9</v>
      </c>
      <c r="D732" s="5"/>
      <c r="E732" s="98">
        <v>0.01</v>
      </c>
      <c r="F732" s="53"/>
      <c r="G732" s="59"/>
      <c r="H732" s="10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Z732" s="108" t="str">
        <f>IF(LEN(INDEX($1:$1048576,ROW(),4))&gt;0,INDEX($1:$1048576,ROW(),4)," ")</f>
        <v xml:space="preserve"> </v>
      </c>
      <c r="AA732" s="108">
        <f t="shared" si="106"/>
        <v>56</v>
      </c>
      <c r="AB732" s="108">
        <f ca="1">COUNTBLANK(OFFSET(INDEX($1:$1048576,2,4),AA732*WellsInPlate,0,WellsInPlate,1))</f>
        <v>86</v>
      </c>
      <c r="AC732" s="108">
        <f t="shared" ca="1" si="107"/>
        <v>0</v>
      </c>
      <c r="AE732" s="108" t="b">
        <f>IF(COUNTBLANK(D732)=0,A732)</f>
        <v>0</v>
      </c>
    </row>
    <row r="733" spans="1:31" ht="12.75" x14ac:dyDescent="0.2">
      <c r="A733" s="94" t="str">
        <f>IF(D733="","",CONCATENATE('Address and samples info'!$B$8," #",'Samples 96'!C733))</f>
        <v/>
      </c>
      <c r="B733" s="95" t="s">
        <v>30</v>
      </c>
      <c r="C733" s="150">
        <v>9</v>
      </c>
      <c r="D733" s="5"/>
      <c r="E733" s="98">
        <v>0.01</v>
      </c>
      <c r="F733" s="53"/>
      <c r="G733" s="59"/>
      <c r="H733" s="104"/>
      <c r="I733" s="57"/>
      <c r="J733" s="57"/>
      <c r="K733" s="57"/>
      <c r="L733" s="57"/>
      <c r="M733" s="57"/>
      <c r="N733" s="57"/>
      <c r="O733" s="57"/>
      <c r="P733" s="57"/>
      <c r="Q733" s="57"/>
      <c r="R733" s="57"/>
      <c r="S733" s="57"/>
      <c r="T733" s="58"/>
      <c r="Z733" s="108" t="str">
        <f>IF(LEN(INDEX($1:$1048576,ROW(),4))&gt;0,INDEX($1:$1048576,ROW(),4)," ")</f>
        <v xml:space="preserve"> </v>
      </c>
      <c r="AA733" s="108">
        <f t="shared" si="106"/>
        <v>56</v>
      </c>
      <c r="AB733" s="108">
        <f ca="1">COUNTBLANK(OFFSET(INDEX($1:$1048576,2,4),AA733*WellsInPlate,0,WellsInPlate,1))</f>
        <v>86</v>
      </c>
      <c r="AC733" s="108">
        <f t="shared" ca="1" si="107"/>
        <v>0</v>
      </c>
      <c r="AE733" s="108" t="b">
        <f>IF(COUNTBLANK(D733)=0,A733)</f>
        <v>0</v>
      </c>
    </row>
    <row r="734" spans="1:31" ht="12.75" x14ac:dyDescent="0.2">
      <c r="A734" s="94" t="str">
        <f>IF(D734="","",CONCATENATE('Address and samples info'!$B$8," #",'Samples 96'!C734))</f>
        <v/>
      </c>
      <c r="B734" s="95" t="s">
        <v>41</v>
      </c>
      <c r="C734" s="150">
        <v>9</v>
      </c>
      <c r="D734" s="5"/>
      <c r="E734" s="98">
        <v>0.01</v>
      </c>
      <c r="F734" s="53"/>
      <c r="G734" s="59"/>
      <c r="H734" s="104"/>
      <c r="I734" s="57"/>
      <c r="J734" s="57"/>
      <c r="K734" s="57"/>
      <c r="L734" s="57"/>
      <c r="M734" s="57"/>
      <c r="N734" s="57"/>
      <c r="O734" s="57"/>
      <c r="P734" s="57"/>
      <c r="Q734" s="57"/>
      <c r="R734" s="57"/>
      <c r="S734" s="57"/>
      <c r="T734" s="57"/>
      <c r="Z734" s="108" t="str">
        <f>IF(LEN(INDEX($1:$1048576,ROW(),4))&gt;0,INDEX($1:$1048576,ROW(),4)," ")</f>
        <v xml:space="preserve"> </v>
      </c>
      <c r="AA734" s="108">
        <f t="shared" si="106"/>
        <v>56</v>
      </c>
      <c r="AB734" s="108">
        <f ca="1">COUNTBLANK(OFFSET(INDEX($1:$1048576,2,4),AA734*WellsInPlate,0,WellsInPlate,1))</f>
        <v>86</v>
      </c>
      <c r="AC734" s="108">
        <f t="shared" ca="1" si="107"/>
        <v>0</v>
      </c>
      <c r="AE734" s="108" t="b">
        <f>IF(COUNTBLANK(D734)=0,A734)</f>
        <v>0</v>
      </c>
    </row>
    <row r="735" spans="1:31" ht="12.75" x14ac:dyDescent="0.2">
      <c r="A735" s="94" t="str">
        <f>IF(D735="","",CONCATENATE('Address and samples info'!$B$8," #",'Samples 96'!C735))</f>
        <v/>
      </c>
      <c r="B735" s="95" t="s">
        <v>52</v>
      </c>
      <c r="C735" s="150">
        <v>9</v>
      </c>
      <c r="D735" s="5"/>
      <c r="E735" s="98">
        <v>0.01</v>
      </c>
      <c r="F735" s="53"/>
      <c r="G735" s="59"/>
      <c r="H735" s="104"/>
      <c r="I735" s="57"/>
      <c r="J735" s="57"/>
      <c r="K735" s="57"/>
      <c r="L735" s="57"/>
      <c r="M735" s="57"/>
      <c r="N735" s="57"/>
      <c r="O735" s="57"/>
      <c r="P735" s="57"/>
      <c r="Q735" s="57"/>
      <c r="R735" s="57"/>
      <c r="S735" s="57"/>
      <c r="T735" s="57"/>
      <c r="Z735" s="108" t="str">
        <f>IF(LEN(INDEX($1:$1048576,ROW(),4))&gt;0,INDEX($1:$1048576,ROW(),4)," ")</f>
        <v xml:space="preserve"> </v>
      </c>
      <c r="AA735" s="108">
        <f t="shared" si="106"/>
        <v>56</v>
      </c>
      <c r="AB735" s="108">
        <f ca="1">COUNTBLANK(OFFSET(INDEX($1:$1048576,2,4),AA735*WellsInPlate,0,WellsInPlate,1))</f>
        <v>86</v>
      </c>
      <c r="AC735" s="108">
        <f t="shared" ca="1" si="107"/>
        <v>0</v>
      </c>
      <c r="AE735" s="108" t="b">
        <f>IF(COUNTBLANK(D735)=0,A735)</f>
        <v>0</v>
      </c>
    </row>
    <row r="736" spans="1:31" ht="12.75" x14ac:dyDescent="0.2">
      <c r="A736" s="94" t="str">
        <f>IF(D736="","",CONCATENATE('Address and samples info'!$B$8," #",'Samples 96'!C736))</f>
        <v/>
      </c>
      <c r="B736" s="95" t="s">
        <v>63</v>
      </c>
      <c r="C736" s="150">
        <v>9</v>
      </c>
      <c r="D736" s="5"/>
      <c r="E736" s="98">
        <v>0.01</v>
      </c>
      <c r="F736" s="53"/>
      <c r="G736" s="59"/>
      <c r="H736" s="104"/>
      <c r="I736" s="57"/>
      <c r="J736" s="57"/>
      <c r="K736" s="57"/>
      <c r="L736" s="57"/>
      <c r="M736" s="57"/>
      <c r="N736" s="57"/>
      <c r="O736" s="57"/>
      <c r="P736" s="57"/>
      <c r="Q736" s="57"/>
      <c r="R736" s="57"/>
      <c r="S736" s="57"/>
      <c r="T736" s="57"/>
      <c r="Z736" s="108" t="str">
        <f>IF(LEN(INDEX($1:$1048576,ROW(),4))&gt;0,INDEX($1:$1048576,ROW(),4)," ")</f>
        <v xml:space="preserve"> </v>
      </c>
      <c r="AA736" s="108">
        <f t="shared" si="106"/>
        <v>56</v>
      </c>
      <c r="AB736" s="108">
        <f ca="1">COUNTBLANK(OFFSET(INDEX($1:$1048576,2,4),AA736*WellsInPlate,0,WellsInPlate,1))</f>
        <v>86</v>
      </c>
      <c r="AC736" s="108">
        <f t="shared" ca="1" si="107"/>
        <v>0</v>
      </c>
      <c r="AE736" s="108" t="b">
        <f>IF(COUNTBLANK(D736)=0,A736)</f>
        <v>0</v>
      </c>
    </row>
    <row r="737" spans="1:31" ht="12.75" x14ac:dyDescent="0.2">
      <c r="A737" s="94" t="str">
        <f>IF(D737="","",CONCATENATE('Address and samples info'!$B$8," #",'Samples 96'!C737))</f>
        <v/>
      </c>
      <c r="B737" s="95" t="s">
        <v>74</v>
      </c>
      <c r="C737" s="150">
        <v>9</v>
      </c>
      <c r="D737" s="5"/>
      <c r="E737" s="98">
        <v>0.01</v>
      </c>
      <c r="F737" s="53"/>
      <c r="G737" s="59"/>
      <c r="H737" s="104"/>
      <c r="I737" s="57"/>
      <c r="J737" s="57"/>
      <c r="K737" s="57"/>
      <c r="L737" s="57"/>
      <c r="M737" s="57"/>
      <c r="N737" s="57"/>
      <c r="O737" s="57"/>
      <c r="P737" s="57"/>
      <c r="Q737" s="57"/>
      <c r="R737" s="57"/>
      <c r="S737" s="57"/>
      <c r="T737" s="57"/>
      <c r="Z737" s="108" t="str">
        <f>IF(LEN(INDEX($1:$1048576,ROW(),4))&gt;0,INDEX($1:$1048576,ROW(),4)," ")</f>
        <v xml:space="preserve"> </v>
      </c>
      <c r="AA737" s="108">
        <f t="shared" si="106"/>
        <v>56</v>
      </c>
      <c r="AB737" s="108">
        <f ca="1">COUNTBLANK(OFFSET(INDEX($1:$1048576,2,4),AA737*WellsInPlate,0,WellsInPlate,1))</f>
        <v>86</v>
      </c>
      <c r="AC737" s="108">
        <f t="shared" ca="1" si="107"/>
        <v>0</v>
      </c>
      <c r="AE737" s="108" t="b">
        <f>IF(COUNTBLANK(D737)=0,A737)</f>
        <v>0</v>
      </c>
    </row>
    <row r="738" spans="1:31" ht="12.75" x14ac:dyDescent="0.2">
      <c r="A738" s="94" t="str">
        <f>IF(D738="","",CONCATENATE('Address and samples info'!$B$8," #",'Samples 96'!C738))</f>
        <v/>
      </c>
      <c r="B738" s="95" t="s">
        <v>84</v>
      </c>
      <c r="C738" s="150">
        <v>9</v>
      </c>
      <c r="D738" s="5"/>
      <c r="E738" s="98">
        <v>0.01</v>
      </c>
      <c r="F738" s="53"/>
      <c r="G738" s="59"/>
      <c r="H738" s="104"/>
      <c r="I738" s="57"/>
      <c r="J738" s="57"/>
      <c r="K738" s="57"/>
      <c r="L738" s="57"/>
      <c r="M738" s="57"/>
      <c r="N738" s="57"/>
      <c r="O738" s="57"/>
      <c r="P738" s="57"/>
      <c r="Q738" s="57"/>
      <c r="R738" s="57"/>
      <c r="S738" s="57"/>
      <c r="T738" s="57"/>
      <c r="Z738" s="108" t="str">
        <f>IF(LEN(INDEX($1:$1048576,ROW(),4))&gt;0,INDEX($1:$1048576,ROW(),4)," ")</f>
        <v xml:space="preserve"> </v>
      </c>
      <c r="AA738" s="108">
        <f t="shared" si="106"/>
        <v>56</v>
      </c>
      <c r="AB738" s="108">
        <f ca="1">COUNTBLANK(OFFSET(INDEX($1:$1048576,2,4),AA738*WellsInPlate,0,WellsInPlate,1))</f>
        <v>86</v>
      </c>
      <c r="AC738" s="108">
        <f t="shared" ca="1" si="107"/>
        <v>0</v>
      </c>
      <c r="AE738" s="108" t="b">
        <f>IF(COUNTBLANK(D738)=0,A738)</f>
        <v>0</v>
      </c>
    </row>
    <row r="739" spans="1:31" ht="12.75" x14ac:dyDescent="0.2">
      <c r="A739" s="94" t="str">
        <f>IF(D739="","",CONCATENATE('Address and samples info'!$B$8," #",'Samples 96'!C739))</f>
        <v/>
      </c>
      <c r="B739" s="95" t="s">
        <v>9</v>
      </c>
      <c r="C739" s="150">
        <v>9</v>
      </c>
      <c r="D739" s="5"/>
      <c r="E739" s="98">
        <v>0.01</v>
      </c>
      <c r="F739" s="53"/>
      <c r="G739" s="59"/>
      <c r="H739" s="104"/>
      <c r="I739" s="57"/>
      <c r="J739" s="57"/>
      <c r="K739" s="57"/>
      <c r="L739" s="57"/>
      <c r="M739" s="57"/>
      <c r="N739" s="57"/>
      <c r="O739" s="57"/>
      <c r="P739" s="57"/>
      <c r="Q739" s="57"/>
      <c r="R739" s="57"/>
      <c r="S739" s="57"/>
      <c r="T739" s="57"/>
      <c r="Z739" s="108" t="str">
        <f>IF(LEN(INDEX($1:$1048576,ROW(),4))&gt;0,INDEX($1:$1048576,ROW(),4)," ")</f>
        <v xml:space="preserve"> </v>
      </c>
      <c r="AA739" s="108">
        <f t="shared" si="106"/>
        <v>56</v>
      </c>
      <c r="AB739" s="108">
        <f ca="1">COUNTBLANK(OFFSET(INDEX($1:$1048576,2,4),AA739*WellsInPlate,0,WellsInPlate,1))</f>
        <v>86</v>
      </c>
      <c r="AC739" s="108">
        <f t="shared" ca="1" si="107"/>
        <v>0</v>
      </c>
      <c r="AE739" s="108" t="b">
        <f>IF(COUNTBLANK(D739)=0,A739)</f>
        <v>0</v>
      </c>
    </row>
    <row r="740" spans="1:31" ht="12.75" x14ac:dyDescent="0.2">
      <c r="A740" s="94" t="str">
        <f>IF(D740="","",CONCATENATE('Address and samples info'!$B$8," #",'Samples 96'!C740))</f>
        <v/>
      </c>
      <c r="B740" s="95" t="s">
        <v>20</v>
      </c>
      <c r="C740" s="150">
        <v>9</v>
      </c>
      <c r="D740" s="5"/>
      <c r="E740" s="98">
        <v>0.01</v>
      </c>
      <c r="F740" s="53"/>
      <c r="G740" s="59"/>
      <c r="H740" s="104"/>
      <c r="I740" s="57"/>
      <c r="J740" s="57"/>
      <c r="K740" s="57"/>
      <c r="L740" s="57"/>
      <c r="M740" s="57"/>
      <c r="N740" s="57"/>
      <c r="O740" s="57"/>
      <c r="P740" s="57"/>
      <c r="Q740" s="57"/>
      <c r="R740" s="57"/>
      <c r="S740" s="57"/>
      <c r="T740" s="57"/>
      <c r="Z740" s="108" t="str">
        <f>IF(LEN(INDEX($1:$1048576,ROW(),4))&gt;0,INDEX($1:$1048576,ROW(),4)," ")</f>
        <v xml:space="preserve"> </v>
      </c>
      <c r="AA740" s="108">
        <f t="shared" si="106"/>
        <v>56</v>
      </c>
      <c r="AB740" s="108">
        <f ca="1">COUNTBLANK(OFFSET(INDEX($1:$1048576,2,4),AA740*WellsInPlate,0,WellsInPlate,1))</f>
        <v>86</v>
      </c>
      <c r="AC740" s="108">
        <f t="shared" ca="1" si="107"/>
        <v>0</v>
      </c>
      <c r="AE740" s="108" t="b">
        <f>IF(COUNTBLANK(D740)=0,A740)</f>
        <v>0</v>
      </c>
    </row>
    <row r="741" spans="1:31" ht="12.75" x14ac:dyDescent="0.2">
      <c r="A741" s="94" t="str">
        <f>IF(D741="","",CONCATENATE('Address and samples info'!$B$8," #",'Samples 96'!C741))</f>
        <v/>
      </c>
      <c r="B741" s="95" t="s">
        <v>31</v>
      </c>
      <c r="C741" s="150">
        <v>9</v>
      </c>
      <c r="D741" s="5"/>
      <c r="E741" s="98">
        <v>0.01</v>
      </c>
      <c r="F741" s="53"/>
      <c r="G741" s="59"/>
      <c r="Z741" s="108" t="str">
        <f>IF(LEN(INDEX($1:$1048576,ROW(),4))&gt;0,INDEX($1:$1048576,ROW(),4)," ")</f>
        <v xml:space="preserve"> </v>
      </c>
      <c r="AA741" s="108">
        <f t="shared" si="106"/>
        <v>56</v>
      </c>
      <c r="AB741" s="108">
        <f ca="1">COUNTBLANK(OFFSET(INDEX($1:$1048576,2,4),AA741*WellsInPlate,0,WellsInPlate,1))</f>
        <v>86</v>
      </c>
      <c r="AC741" s="108">
        <f t="shared" ca="1" si="107"/>
        <v>0</v>
      </c>
      <c r="AE741" s="108" t="b">
        <f>IF(COUNTBLANK(D741)=0,A741)</f>
        <v>0</v>
      </c>
    </row>
    <row r="742" spans="1:31" ht="12.75" x14ac:dyDescent="0.2">
      <c r="A742" s="94" t="str">
        <f>IF(D742="","",CONCATENATE('Address and samples info'!$B$8," #",'Samples 96'!C742))</f>
        <v/>
      </c>
      <c r="B742" s="95" t="s">
        <v>42</v>
      </c>
      <c r="C742" s="150">
        <v>9</v>
      </c>
      <c r="D742" s="5"/>
      <c r="E742" s="98">
        <v>0.01</v>
      </c>
      <c r="F742" s="53"/>
      <c r="G742" s="59"/>
      <c r="Z742" s="108" t="str">
        <f>IF(LEN(INDEX($1:$1048576,ROW(),4))&gt;0,INDEX($1:$1048576,ROW(),4)," ")</f>
        <v xml:space="preserve"> </v>
      </c>
      <c r="AA742" s="108">
        <f t="shared" ref="AA742:AA772" si="108">CEILING((ROW()-StartRow+1)/PanelHeight,1)-1</f>
        <v>56</v>
      </c>
      <c r="AB742" s="108">
        <f ca="1">COUNTBLANK(OFFSET(INDEX($1:$1048576,2,4),AA742*WellsInPlate,0,WellsInPlate,1))</f>
        <v>86</v>
      </c>
      <c r="AC742" s="108">
        <f t="shared" ref="AC742:AC772" ca="1" si="109">IF(AB742=WellsInPlate,0,1)</f>
        <v>0</v>
      </c>
      <c r="AE742" s="108" t="b">
        <f>IF(COUNTBLANK(D742)=0,A742)</f>
        <v>0</v>
      </c>
    </row>
    <row r="743" spans="1:31" ht="12.75" x14ac:dyDescent="0.2">
      <c r="A743" s="94" t="str">
        <f>IF(D743="","",CONCATENATE('Address and samples info'!$B$8," #",'Samples 96'!C743))</f>
        <v/>
      </c>
      <c r="B743" s="95" t="s">
        <v>53</v>
      </c>
      <c r="C743" s="150">
        <v>9</v>
      </c>
      <c r="D743" s="5"/>
      <c r="E743" s="98">
        <v>0.01</v>
      </c>
      <c r="F743" s="53"/>
      <c r="G743" s="59"/>
      <c r="Z743" s="108" t="str">
        <f>IF(LEN(INDEX($1:$1048576,ROW(),4))&gt;0,INDEX($1:$1048576,ROW(),4)," ")</f>
        <v xml:space="preserve"> </v>
      </c>
      <c r="AA743" s="108">
        <f t="shared" si="108"/>
        <v>56</v>
      </c>
      <c r="AB743" s="108">
        <f ca="1">COUNTBLANK(OFFSET(INDEX($1:$1048576,2,4),AA743*WellsInPlate,0,WellsInPlate,1))</f>
        <v>86</v>
      </c>
      <c r="AC743" s="108">
        <f t="shared" ca="1" si="109"/>
        <v>0</v>
      </c>
      <c r="AE743" s="108" t="b">
        <f>IF(COUNTBLANK(D743)=0,A743)</f>
        <v>0</v>
      </c>
    </row>
    <row r="744" spans="1:31" ht="12.75" x14ac:dyDescent="0.2">
      <c r="A744" s="94" t="str">
        <f>IF(D744="","",CONCATENATE('Address and samples info'!$B$8," #",'Samples 96'!C744))</f>
        <v/>
      </c>
      <c r="B744" s="95" t="s">
        <v>64</v>
      </c>
      <c r="C744" s="150">
        <v>9</v>
      </c>
      <c r="D744" s="5"/>
      <c r="E744" s="98">
        <v>0.01</v>
      </c>
      <c r="F744" s="53"/>
      <c r="G744" s="59"/>
      <c r="I744" s="55"/>
      <c r="Z744" s="108" t="str">
        <f>IF(LEN(INDEX($1:$1048576,ROW(),4))&gt;0,INDEX($1:$1048576,ROW(),4)," ")</f>
        <v xml:space="preserve"> </v>
      </c>
      <c r="AA744" s="108">
        <f t="shared" si="108"/>
        <v>56</v>
      </c>
      <c r="AB744" s="108">
        <f ca="1">COUNTBLANK(OFFSET(INDEX($1:$1048576,2,4),AA744*WellsInPlate,0,WellsInPlate,1))</f>
        <v>86</v>
      </c>
      <c r="AC744" s="108">
        <f t="shared" ca="1" si="109"/>
        <v>0</v>
      </c>
      <c r="AE744" s="108" t="b">
        <f>IF(COUNTBLANK(D744)=0,A744)</f>
        <v>0</v>
      </c>
    </row>
    <row r="745" spans="1:31" ht="12.75" x14ac:dyDescent="0.2">
      <c r="A745" s="94" t="str">
        <f>IF(D745="","",CONCATENATE('Address and samples info'!$B$8," #",'Samples 96'!C745))</f>
        <v/>
      </c>
      <c r="B745" s="95" t="s">
        <v>75</v>
      </c>
      <c r="C745" s="150">
        <v>9</v>
      </c>
      <c r="D745" s="5"/>
      <c r="E745" s="98">
        <v>0.01</v>
      </c>
      <c r="F745" s="53"/>
      <c r="G745" s="59"/>
      <c r="H745" s="10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Z745" s="108" t="str">
        <f>IF(LEN(INDEX($1:$1048576,ROW(),4))&gt;0,INDEX($1:$1048576,ROW(),4)," ")</f>
        <v xml:space="preserve"> </v>
      </c>
      <c r="AA745" s="108">
        <f t="shared" si="108"/>
        <v>57</v>
      </c>
      <c r="AB745" s="108">
        <f ca="1">COUNTBLANK(OFFSET(INDEX($1:$1048576,2,4),AA745*WellsInPlate,0,WellsInPlate,1))</f>
        <v>86</v>
      </c>
      <c r="AC745" s="108">
        <f t="shared" ca="1" si="109"/>
        <v>0</v>
      </c>
      <c r="AE745" s="108" t="b">
        <f>IF(COUNTBLANK(D745)=0,A745)</f>
        <v>0</v>
      </c>
    </row>
    <row r="746" spans="1:31" ht="12.75" x14ac:dyDescent="0.2">
      <c r="A746" s="94" t="str">
        <f>IF(D746="","",CONCATENATE('Address and samples info'!$B$8," #",'Samples 96'!C746))</f>
        <v/>
      </c>
      <c r="B746" s="95" t="s">
        <v>85</v>
      </c>
      <c r="C746" s="150">
        <v>9</v>
      </c>
      <c r="D746" s="5"/>
      <c r="E746" s="98">
        <v>0.01</v>
      </c>
      <c r="F746" s="53"/>
      <c r="G746" s="59"/>
      <c r="H746" s="104"/>
      <c r="I746" s="57"/>
      <c r="J746" s="57"/>
      <c r="K746" s="57"/>
      <c r="L746" s="57"/>
      <c r="M746" s="57"/>
      <c r="N746" s="57"/>
      <c r="O746" s="57"/>
      <c r="P746" s="57"/>
      <c r="Q746" s="57"/>
      <c r="R746" s="57"/>
      <c r="S746" s="57"/>
      <c r="T746" s="58"/>
      <c r="Z746" s="108" t="str">
        <f>IF(LEN(INDEX($1:$1048576,ROW(),4))&gt;0,INDEX($1:$1048576,ROW(),4)," ")</f>
        <v xml:space="preserve"> </v>
      </c>
      <c r="AA746" s="108">
        <f t="shared" si="108"/>
        <v>57</v>
      </c>
      <c r="AB746" s="108">
        <f ca="1">COUNTBLANK(OFFSET(INDEX($1:$1048576,2,4),AA746*WellsInPlate,0,WellsInPlate,1))</f>
        <v>86</v>
      </c>
      <c r="AC746" s="108">
        <f t="shared" ca="1" si="109"/>
        <v>0</v>
      </c>
      <c r="AE746" s="108" t="b">
        <f>IF(COUNTBLANK(D746)=0,A746)</f>
        <v>0</v>
      </c>
    </row>
    <row r="747" spans="1:31" ht="12.75" x14ac:dyDescent="0.2">
      <c r="A747" s="94" t="str">
        <f>IF(D747="","",CONCATENATE('Address and samples info'!$B$8," #",'Samples 96'!C747))</f>
        <v/>
      </c>
      <c r="B747" s="95" t="s">
        <v>10</v>
      </c>
      <c r="C747" s="150">
        <v>9</v>
      </c>
      <c r="D747" s="5"/>
      <c r="E747" s="98">
        <v>0.01</v>
      </c>
      <c r="F747" s="53"/>
      <c r="G747" s="59"/>
      <c r="H747" s="104"/>
      <c r="I747" s="57"/>
      <c r="J747" s="57"/>
      <c r="K747" s="57"/>
      <c r="L747" s="57"/>
      <c r="M747" s="57"/>
      <c r="N747" s="57"/>
      <c r="O747" s="57"/>
      <c r="P747" s="57"/>
      <c r="Q747" s="57"/>
      <c r="R747" s="57"/>
      <c r="S747" s="57"/>
      <c r="T747" s="57"/>
      <c r="Z747" s="108" t="str">
        <f>IF(LEN(INDEX($1:$1048576,ROW(),4))&gt;0,INDEX($1:$1048576,ROW(),4)," ")</f>
        <v xml:space="preserve"> </v>
      </c>
      <c r="AA747" s="108">
        <f t="shared" si="108"/>
        <v>57</v>
      </c>
      <c r="AB747" s="108">
        <f ca="1">COUNTBLANK(OFFSET(INDEX($1:$1048576,2,4),AA747*WellsInPlate,0,WellsInPlate,1))</f>
        <v>86</v>
      </c>
      <c r="AC747" s="108">
        <f t="shared" ca="1" si="109"/>
        <v>0</v>
      </c>
      <c r="AE747" s="108" t="b">
        <f>IF(COUNTBLANK(D747)=0,A747)</f>
        <v>0</v>
      </c>
    </row>
    <row r="748" spans="1:31" ht="12.75" x14ac:dyDescent="0.2">
      <c r="A748" s="94" t="str">
        <f>IF(D748="","",CONCATENATE('Address and samples info'!$B$8," #",'Samples 96'!C748))</f>
        <v/>
      </c>
      <c r="B748" s="95" t="s">
        <v>21</v>
      </c>
      <c r="C748" s="150">
        <v>9</v>
      </c>
      <c r="D748" s="5"/>
      <c r="E748" s="98">
        <v>0.01</v>
      </c>
      <c r="F748" s="53"/>
      <c r="G748" s="59"/>
      <c r="H748" s="104"/>
      <c r="I748" s="57"/>
      <c r="J748" s="57"/>
      <c r="K748" s="57"/>
      <c r="L748" s="57"/>
      <c r="M748" s="57"/>
      <c r="N748" s="57"/>
      <c r="O748" s="57"/>
      <c r="P748" s="57"/>
      <c r="Q748" s="57"/>
      <c r="R748" s="57"/>
      <c r="S748" s="57"/>
      <c r="T748" s="57"/>
      <c r="Z748" s="108" t="str">
        <f>IF(LEN(INDEX($1:$1048576,ROW(),4))&gt;0,INDEX($1:$1048576,ROW(),4)," ")</f>
        <v xml:space="preserve"> </v>
      </c>
      <c r="AA748" s="108">
        <f t="shared" si="108"/>
        <v>57</v>
      </c>
      <c r="AB748" s="108">
        <f ca="1">COUNTBLANK(OFFSET(INDEX($1:$1048576,2,4),AA748*WellsInPlate,0,WellsInPlate,1))</f>
        <v>86</v>
      </c>
      <c r="AC748" s="108">
        <f t="shared" ca="1" si="109"/>
        <v>0</v>
      </c>
      <c r="AE748" s="108" t="b">
        <f>IF(COUNTBLANK(D748)=0,A748)</f>
        <v>0</v>
      </c>
    </row>
    <row r="749" spans="1:31" ht="12.75" x14ac:dyDescent="0.2">
      <c r="A749" s="94" t="str">
        <f>IF(D749="","",CONCATENATE('Address and samples info'!$B$8," #",'Samples 96'!C749))</f>
        <v/>
      </c>
      <c r="B749" s="95" t="s">
        <v>32</v>
      </c>
      <c r="C749" s="150">
        <v>9</v>
      </c>
      <c r="D749" s="5"/>
      <c r="E749" s="98">
        <v>0.01</v>
      </c>
      <c r="F749" s="53"/>
      <c r="G749" s="59"/>
      <c r="H749" s="104"/>
      <c r="I749" s="57"/>
      <c r="J749" s="57"/>
      <c r="K749" s="57"/>
      <c r="L749" s="57"/>
      <c r="M749" s="57"/>
      <c r="N749" s="57"/>
      <c r="O749" s="57"/>
      <c r="P749" s="57"/>
      <c r="Q749" s="57"/>
      <c r="R749" s="57"/>
      <c r="S749" s="57"/>
      <c r="T749" s="57"/>
      <c r="Z749" s="108" t="str">
        <f>IF(LEN(INDEX($1:$1048576,ROW(),4))&gt;0,INDEX($1:$1048576,ROW(),4)," ")</f>
        <v xml:space="preserve"> </v>
      </c>
      <c r="AA749" s="108">
        <f t="shared" si="108"/>
        <v>57</v>
      </c>
      <c r="AB749" s="108">
        <f ca="1">COUNTBLANK(OFFSET(INDEX($1:$1048576,2,4),AA749*WellsInPlate,0,WellsInPlate,1))</f>
        <v>86</v>
      </c>
      <c r="AC749" s="108">
        <f t="shared" ca="1" si="109"/>
        <v>0</v>
      </c>
      <c r="AE749" s="108" t="b">
        <f>IF(COUNTBLANK(D749)=0,A749)</f>
        <v>0</v>
      </c>
    </row>
    <row r="750" spans="1:31" ht="12.75" x14ac:dyDescent="0.2">
      <c r="A750" s="94" t="str">
        <f>IF(D750="","",CONCATENATE('Address and samples info'!$B$8," #",'Samples 96'!C750))</f>
        <v/>
      </c>
      <c r="B750" s="95" t="s">
        <v>43</v>
      </c>
      <c r="C750" s="150">
        <v>9</v>
      </c>
      <c r="D750" s="5"/>
      <c r="E750" s="98">
        <v>0.01</v>
      </c>
      <c r="F750" s="53"/>
      <c r="G750" s="59"/>
      <c r="H750" s="104"/>
      <c r="I750" s="57"/>
      <c r="J750" s="57"/>
      <c r="K750" s="57"/>
      <c r="L750" s="57"/>
      <c r="M750" s="57"/>
      <c r="N750" s="57"/>
      <c r="O750" s="57"/>
      <c r="P750" s="57"/>
      <c r="Q750" s="57"/>
      <c r="R750" s="57"/>
      <c r="S750" s="57"/>
      <c r="T750" s="57"/>
      <c r="Z750" s="108" t="str">
        <f>IF(LEN(INDEX($1:$1048576,ROW(),4))&gt;0,INDEX($1:$1048576,ROW(),4)," ")</f>
        <v xml:space="preserve"> </v>
      </c>
      <c r="AA750" s="108">
        <f t="shared" si="108"/>
        <v>57</v>
      </c>
      <c r="AB750" s="108">
        <f ca="1">COUNTBLANK(OFFSET(INDEX($1:$1048576,2,4),AA750*WellsInPlate,0,WellsInPlate,1))</f>
        <v>86</v>
      </c>
      <c r="AC750" s="108">
        <f t="shared" ca="1" si="109"/>
        <v>0</v>
      </c>
      <c r="AE750" s="108" t="b">
        <f>IF(COUNTBLANK(D750)=0,A750)</f>
        <v>0</v>
      </c>
    </row>
    <row r="751" spans="1:31" ht="12.75" x14ac:dyDescent="0.2">
      <c r="A751" s="94" t="str">
        <f>IF(D751="","",CONCATENATE('Address and samples info'!$B$8," #",'Samples 96'!C751))</f>
        <v/>
      </c>
      <c r="B751" s="95" t="s">
        <v>54</v>
      </c>
      <c r="C751" s="150">
        <v>9</v>
      </c>
      <c r="D751" s="5"/>
      <c r="E751" s="98">
        <v>0.01</v>
      </c>
      <c r="F751" s="53"/>
      <c r="G751" s="59"/>
      <c r="H751" s="104"/>
      <c r="I751" s="57"/>
      <c r="J751" s="57"/>
      <c r="K751" s="57"/>
      <c r="L751" s="57"/>
      <c r="M751" s="57"/>
      <c r="N751" s="57"/>
      <c r="O751" s="57"/>
      <c r="P751" s="57"/>
      <c r="Q751" s="57"/>
      <c r="R751" s="57"/>
      <c r="S751" s="57"/>
      <c r="T751" s="57"/>
      <c r="Z751" s="108" t="str">
        <f>IF(LEN(INDEX($1:$1048576,ROW(),4))&gt;0,INDEX($1:$1048576,ROW(),4)," ")</f>
        <v xml:space="preserve"> </v>
      </c>
      <c r="AA751" s="108">
        <f t="shared" si="108"/>
        <v>57</v>
      </c>
      <c r="AB751" s="108">
        <f ca="1">COUNTBLANK(OFFSET(INDEX($1:$1048576,2,4),AA751*WellsInPlate,0,WellsInPlate,1))</f>
        <v>86</v>
      </c>
      <c r="AC751" s="108">
        <f t="shared" ca="1" si="109"/>
        <v>0</v>
      </c>
      <c r="AE751" s="108" t="b">
        <f>IF(COUNTBLANK(D751)=0,A751)</f>
        <v>0</v>
      </c>
    </row>
    <row r="752" spans="1:31" ht="12.75" x14ac:dyDescent="0.2">
      <c r="A752" s="94" t="str">
        <f>IF(D752="","",CONCATENATE('Address and samples info'!$B$8," #",'Samples 96'!C752))</f>
        <v/>
      </c>
      <c r="B752" s="95" t="s">
        <v>65</v>
      </c>
      <c r="C752" s="150">
        <v>9</v>
      </c>
      <c r="D752" s="5"/>
      <c r="E752" s="98">
        <v>0.01</v>
      </c>
      <c r="F752" s="53"/>
      <c r="G752" s="59"/>
      <c r="H752" s="104"/>
      <c r="I752" s="57"/>
      <c r="J752" s="57"/>
      <c r="K752" s="57"/>
      <c r="L752" s="57"/>
      <c r="M752" s="57"/>
      <c r="N752" s="57"/>
      <c r="O752" s="57"/>
      <c r="P752" s="57"/>
      <c r="Q752" s="57"/>
      <c r="R752" s="57"/>
      <c r="S752" s="57"/>
      <c r="T752" s="57"/>
      <c r="Z752" s="108" t="str">
        <f>IF(LEN(INDEX($1:$1048576,ROW(),4))&gt;0,INDEX($1:$1048576,ROW(),4)," ")</f>
        <v xml:space="preserve"> </v>
      </c>
      <c r="AA752" s="108">
        <f t="shared" si="108"/>
        <v>57</v>
      </c>
      <c r="AB752" s="108">
        <f ca="1">COUNTBLANK(OFFSET(INDEX($1:$1048576,2,4),AA752*WellsInPlate,0,WellsInPlate,1))</f>
        <v>86</v>
      </c>
      <c r="AC752" s="108">
        <f t="shared" ca="1" si="109"/>
        <v>0</v>
      </c>
      <c r="AE752" s="108" t="b">
        <f>IF(COUNTBLANK(D752)=0,A752)</f>
        <v>0</v>
      </c>
    </row>
    <row r="753" spans="1:31" ht="12.75" x14ac:dyDescent="0.2">
      <c r="A753" s="94" t="str">
        <f>IF(D753="","",CONCATENATE('Address and samples info'!$B$8," #",'Samples 96'!C753))</f>
        <v/>
      </c>
      <c r="B753" s="95" t="s">
        <v>76</v>
      </c>
      <c r="C753" s="150">
        <v>9</v>
      </c>
      <c r="D753" s="5"/>
      <c r="E753" s="98">
        <v>0.01</v>
      </c>
      <c r="F753" s="53"/>
      <c r="G753" s="59"/>
      <c r="H753" s="104"/>
      <c r="I753" s="57"/>
      <c r="J753" s="57"/>
      <c r="K753" s="57"/>
      <c r="L753" s="57"/>
      <c r="M753" s="57"/>
      <c r="N753" s="57"/>
      <c r="O753" s="57"/>
      <c r="P753" s="57"/>
      <c r="Q753" s="57"/>
      <c r="R753" s="57"/>
      <c r="S753" s="57"/>
      <c r="T753" s="57"/>
      <c r="Z753" s="108" t="str">
        <f>IF(LEN(INDEX($1:$1048576,ROW(),4))&gt;0,INDEX($1:$1048576,ROW(),4)," ")</f>
        <v xml:space="preserve"> </v>
      </c>
      <c r="AA753" s="108">
        <f t="shared" si="108"/>
        <v>57</v>
      </c>
      <c r="AB753" s="108">
        <f ca="1">COUNTBLANK(OFFSET(INDEX($1:$1048576,2,4),AA753*WellsInPlate,0,WellsInPlate,1))</f>
        <v>86</v>
      </c>
      <c r="AC753" s="108">
        <f t="shared" ca="1" si="109"/>
        <v>0</v>
      </c>
      <c r="AE753" s="108" t="b">
        <f>IF(COUNTBLANK(D753)=0,A753)</f>
        <v>0</v>
      </c>
    </row>
    <row r="754" spans="1:31" ht="12.75" x14ac:dyDescent="0.2">
      <c r="A754" s="94" t="str">
        <f>IF(D754="","",CONCATENATE('Address and samples info'!$B$8," #",'Samples 96'!C754))</f>
        <v/>
      </c>
      <c r="B754" s="95" t="s">
        <v>86</v>
      </c>
      <c r="C754" s="150">
        <v>9</v>
      </c>
      <c r="D754" s="5"/>
      <c r="E754" s="98">
        <v>0.01</v>
      </c>
      <c r="F754" s="53"/>
      <c r="G754" s="59"/>
      <c r="Z754" s="108" t="str">
        <f>IF(LEN(INDEX($1:$1048576,ROW(),4))&gt;0,INDEX($1:$1048576,ROW(),4)," ")</f>
        <v xml:space="preserve"> </v>
      </c>
      <c r="AA754" s="108">
        <f t="shared" si="108"/>
        <v>57</v>
      </c>
      <c r="AB754" s="108">
        <f ca="1">COUNTBLANK(OFFSET(INDEX($1:$1048576,2,4),AA754*WellsInPlate,0,WellsInPlate,1))</f>
        <v>86</v>
      </c>
      <c r="AC754" s="108">
        <f t="shared" ca="1" si="109"/>
        <v>0</v>
      </c>
      <c r="AE754" s="108" t="b">
        <f>IF(COUNTBLANK(D754)=0,A754)</f>
        <v>0</v>
      </c>
    </row>
    <row r="755" spans="1:31" ht="12.75" x14ac:dyDescent="0.2">
      <c r="A755" s="94" t="str">
        <f>IF(D755="","",CONCATENATE('Address and samples info'!$B$8," #",'Samples 96'!C755))</f>
        <v/>
      </c>
      <c r="B755" s="95" t="s">
        <v>11</v>
      </c>
      <c r="C755" s="150">
        <v>9</v>
      </c>
      <c r="D755" s="5"/>
      <c r="E755" s="98">
        <v>0.01</v>
      </c>
      <c r="F755" s="53"/>
      <c r="G755" s="59"/>
      <c r="Z755" s="108" t="str">
        <f>IF(LEN(INDEX($1:$1048576,ROW(),4))&gt;0,INDEX($1:$1048576,ROW(),4)," ")</f>
        <v xml:space="preserve"> </v>
      </c>
      <c r="AA755" s="108">
        <f t="shared" si="108"/>
        <v>57</v>
      </c>
      <c r="AB755" s="108">
        <f ca="1">COUNTBLANK(OFFSET(INDEX($1:$1048576,2,4),AA755*WellsInPlate,0,WellsInPlate,1))</f>
        <v>86</v>
      </c>
      <c r="AC755" s="108">
        <f t="shared" ca="1" si="109"/>
        <v>0</v>
      </c>
      <c r="AE755" s="108" t="b">
        <f>IF(COUNTBLANK(D755)=0,A755)</f>
        <v>0</v>
      </c>
    </row>
    <row r="756" spans="1:31" ht="12.75" x14ac:dyDescent="0.2">
      <c r="A756" s="94" t="str">
        <f>IF(D756="","",CONCATENATE('Address and samples info'!$B$8," #",'Samples 96'!C756))</f>
        <v/>
      </c>
      <c r="B756" s="95" t="s">
        <v>22</v>
      </c>
      <c r="C756" s="150">
        <v>9</v>
      </c>
      <c r="D756" s="5"/>
      <c r="E756" s="98">
        <v>0.01</v>
      </c>
      <c r="F756" s="53"/>
      <c r="G756" s="59"/>
      <c r="Z756" s="108" t="str">
        <f>IF(LEN(INDEX($1:$1048576,ROW(),4))&gt;0,INDEX($1:$1048576,ROW(),4)," ")</f>
        <v xml:space="preserve"> </v>
      </c>
      <c r="AA756" s="108">
        <f t="shared" si="108"/>
        <v>57</v>
      </c>
      <c r="AB756" s="108">
        <f ca="1">COUNTBLANK(OFFSET(INDEX($1:$1048576,2,4),AA756*WellsInPlate,0,WellsInPlate,1))</f>
        <v>86</v>
      </c>
      <c r="AC756" s="108">
        <f t="shared" ca="1" si="109"/>
        <v>0</v>
      </c>
      <c r="AE756" s="108" t="b">
        <f>IF(COUNTBLANK(D756)=0,A756)</f>
        <v>0</v>
      </c>
    </row>
    <row r="757" spans="1:31" ht="12.75" x14ac:dyDescent="0.2">
      <c r="A757" s="94" t="str">
        <f>IF(D757="","",CONCATENATE('Address and samples info'!$B$8," #",'Samples 96'!C757))</f>
        <v/>
      </c>
      <c r="B757" s="95" t="s">
        <v>33</v>
      </c>
      <c r="C757" s="150">
        <v>9</v>
      </c>
      <c r="D757" s="5"/>
      <c r="E757" s="98">
        <v>0.01</v>
      </c>
      <c r="F757" s="53"/>
      <c r="G757" s="59"/>
      <c r="I757" s="55"/>
      <c r="Z757" s="108" t="str">
        <f>IF(LEN(INDEX($1:$1048576,ROW(),4))&gt;0,INDEX($1:$1048576,ROW(),4)," ")</f>
        <v xml:space="preserve"> </v>
      </c>
      <c r="AA757" s="108">
        <f t="shared" si="108"/>
        <v>57</v>
      </c>
      <c r="AB757" s="108">
        <f ca="1">COUNTBLANK(OFFSET(INDEX($1:$1048576,2,4),AA757*WellsInPlate,0,WellsInPlate,1))</f>
        <v>86</v>
      </c>
      <c r="AC757" s="108">
        <f t="shared" ca="1" si="109"/>
        <v>0</v>
      </c>
      <c r="AE757" s="108" t="b">
        <f>IF(COUNTBLANK(D757)=0,A757)</f>
        <v>0</v>
      </c>
    </row>
    <row r="758" spans="1:31" ht="12.75" x14ac:dyDescent="0.2">
      <c r="A758" s="94" t="str">
        <f>IF(D758="","",CONCATENATE('Address and samples info'!$B$8," #",'Samples 96'!C758))</f>
        <v/>
      </c>
      <c r="B758" s="95" t="s">
        <v>44</v>
      </c>
      <c r="C758" s="150">
        <v>9</v>
      </c>
      <c r="D758" s="5"/>
      <c r="E758" s="98">
        <v>0.01</v>
      </c>
      <c r="F758" s="53"/>
      <c r="G758" s="59"/>
      <c r="H758" s="10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Z758" s="108" t="str">
        <f>IF(LEN(INDEX($1:$1048576,ROW(),4))&gt;0,INDEX($1:$1048576,ROW(),4)," ")</f>
        <v xml:space="preserve"> </v>
      </c>
      <c r="AA758" s="108">
        <f t="shared" si="108"/>
        <v>58</v>
      </c>
      <c r="AB758" s="108">
        <f ca="1">COUNTBLANK(OFFSET(INDEX($1:$1048576,2,4),AA758*WellsInPlate,0,WellsInPlate,1))</f>
        <v>86</v>
      </c>
      <c r="AC758" s="108">
        <f t="shared" ca="1" si="109"/>
        <v>0</v>
      </c>
      <c r="AE758" s="108" t="b">
        <f>IF(COUNTBLANK(D758)=0,A758)</f>
        <v>0</v>
      </c>
    </row>
    <row r="759" spans="1:31" ht="12.75" x14ac:dyDescent="0.2">
      <c r="A759" s="94" t="str">
        <f>IF(D759="","",CONCATENATE('Address and samples info'!$B$8," #",'Samples 96'!C759))</f>
        <v/>
      </c>
      <c r="B759" s="95" t="s">
        <v>55</v>
      </c>
      <c r="C759" s="150">
        <v>9</v>
      </c>
      <c r="D759" s="5"/>
      <c r="E759" s="98">
        <v>0.01</v>
      </c>
      <c r="F759" s="53"/>
      <c r="G759" s="59"/>
      <c r="H759" s="104"/>
      <c r="I759" s="57"/>
      <c r="J759" s="57"/>
      <c r="K759" s="57"/>
      <c r="L759" s="57"/>
      <c r="M759" s="57"/>
      <c r="N759" s="57"/>
      <c r="O759" s="57"/>
      <c r="P759" s="57"/>
      <c r="Q759" s="57"/>
      <c r="R759" s="57"/>
      <c r="S759" s="57"/>
      <c r="T759" s="58"/>
      <c r="Z759" s="108" t="str">
        <f>IF(LEN(INDEX($1:$1048576,ROW(),4))&gt;0,INDEX($1:$1048576,ROW(),4)," ")</f>
        <v xml:space="preserve"> </v>
      </c>
      <c r="AA759" s="108">
        <f t="shared" si="108"/>
        <v>58</v>
      </c>
      <c r="AB759" s="108">
        <f ca="1">COUNTBLANK(OFFSET(INDEX($1:$1048576,2,4),AA759*WellsInPlate,0,WellsInPlate,1))</f>
        <v>86</v>
      </c>
      <c r="AC759" s="108">
        <f t="shared" ca="1" si="109"/>
        <v>0</v>
      </c>
      <c r="AE759" s="108" t="b">
        <f>IF(COUNTBLANK(D759)=0,A759)</f>
        <v>0</v>
      </c>
    </row>
    <row r="760" spans="1:31" ht="12.75" x14ac:dyDescent="0.2">
      <c r="A760" s="94" t="str">
        <f>IF(D760="","",CONCATENATE('Address and samples info'!$B$8," #",'Samples 96'!C760))</f>
        <v/>
      </c>
      <c r="B760" s="95" t="s">
        <v>66</v>
      </c>
      <c r="C760" s="150">
        <v>9</v>
      </c>
      <c r="D760" s="5"/>
      <c r="E760" s="98">
        <v>0.01</v>
      </c>
      <c r="F760" s="53"/>
      <c r="G760" s="59"/>
      <c r="H760" s="104"/>
      <c r="I760" s="57"/>
      <c r="J760" s="57"/>
      <c r="K760" s="57"/>
      <c r="L760" s="57"/>
      <c r="M760" s="57"/>
      <c r="N760" s="57"/>
      <c r="O760" s="57"/>
      <c r="P760" s="57"/>
      <c r="Q760" s="57"/>
      <c r="R760" s="57"/>
      <c r="S760" s="57"/>
      <c r="T760" s="57"/>
      <c r="Z760" s="108" t="str">
        <f>IF(LEN(INDEX($1:$1048576,ROW(),4))&gt;0,INDEX($1:$1048576,ROW(),4)," ")</f>
        <v xml:space="preserve"> </v>
      </c>
      <c r="AA760" s="108">
        <f t="shared" si="108"/>
        <v>58</v>
      </c>
      <c r="AB760" s="108">
        <f ca="1">COUNTBLANK(OFFSET(INDEX($1:$1048576,2,4),AA760*WellsInPlate,0,WellsInPlate,1))</f>
        <v>86</v>
      </c>
      <c r="AC760" s="108">
        <f t="shared" ca="1" si="109"/>
        <v>0</v>
      </c>
      <c r="AE760" s="108" t="b">
        <f>IF(COUNTBLANK(D760)=0,A760)</f>
        <v>0</v>
      </c>
    </row>
    <row r="761" spans="1:31" ht="12.75" x14ac:dyDescent="0.2">
      <c r="A761" s="94" t="str">
        <f>IF(D761="","",CONCATENATE('Address and samples info'!$B$8," #",'Samples 96'!C761))</f>
        <v/>
      </c>
      <c r="B761" s="95" t="s">
        <v>77</v>
      </c>
      <c r="C761" s="150">
        <v>9</v>
      </c>
      <c r="D761" s="5"/>
      <c r="E761" s="98">
        <v>0.01</v>
      </c>
      <c r="F761" s="53"/>
      <c r="G761" s="59"/>
      <c r="H761" s="104"/>
      <c r="I761" s="57"/>
      <c r="J761" s="57"/>
      <c r="K761" s="57"/>
      <c r="L761" s="57"/>
      <c r="M761" s="57"/>
      <c r="N761" s="57"/>
      <c r="O761" s="57"/>
      <c r="P761" s="57"/>
      <c r="Q761" s="57"/>
      <c r="R761" s="57"/>
      <c r="S761" s="57"/>
      <c r="T761" s="57"/>
      <c r="Z761" s="108" t="str">
        <f>IF(LEN(INDEX($1:$1048576,ROW(),4))&gt;0,INDEX($1:$1048576,ROW(),4)," ")</f>
        <v xml:space="preserve"> </v>
      </c>
      <c r="AA761" s="108">
        <f t="shared" si="108"/>
        <v>58</v>
      </c>
      <c r="AB761" s="108">
        <f ca="1">COUNTBLANK(OFFSET(INDEX($1:$1048576,2,4),AA761*WellsInPlate,0,WellsInPlate,1))</f>
        <v>86</v>
      </c>
      <c r="AC761" s="108">
        <f t="shared" ca="1" si="109"/>
        <v>0</v>
      </c>
      <c r="AE761" s="108" t="b">
        <f>IF(COUNTBLANK(D761)=0,A761)</f>
        <v>0</v>
      </c>
    </row>
    <row r="762" spans="1:31" ht="12.75" x14ac:dyDescent="0.2">
      <c r="A762" s="94" t="str">
        <f>IF(D762="","",CONCATENATE('Address and samples info'!$B$8," #",'Samples 96'!C762))</f>
        <v/>
      </c>
      <c r="B762" s="95" t="s">
        <v>87</v>
      </c>
      <c r="C762" s="150">
        <v>9</v>
      </c>
      <c r="D762" s="5"/>
      <c r="E762" s="98">
        <v>0.01</v>
      </c>
      <c r="F762" s="53"/>
      <c r="G762" s="59"/>
      <c r="H762" s="104"/>
      <c r="I762" s="57"/>
      <c r="J762" s="57"/>
      <c r="K762" s="57"/>
      <c r="L762" s="57"/>
      <c r="M762" s="57"/>
      <c r="N762" s="57"/>
      <c r="O762" s="57"/>
      <c r="P762" s="57"/>
      <c r="Q762" s="57"/>
      <c r="R762" s="57"/>
      <c r="S762" s="57"/>
      <c r="T762" s="57"/>
      <c r="Z762" s="108" t="str">
        <f>IF(LEN(INDEX($1:$1048576,ROW(),4))&gt;0,INDEX($1:$1048576,ROW(),4)," ")</f>
        <v xml:space="preserve"> </v>
      </c>
      <c r="AA762" s="108">
        <f t="shared" si="108"/>
        <v>58</v>
      </c>
      <c r="AB762" s="108">
        <f ca="1">COUNTBLANK(OFFSET(INDEX($1:$1048576,2,4),AA762*WellsInPlate,0,WellsInPlate,1))</f>
        <v>86</v>
      </c>
      <c r="AC762" s="108">
        <f t="shared" ca="1" si="109"/>
        <v>0</v>
      </c>
      <c r="AE762" s="108" t="b">
        <f>IF(COUNTBLANK(D762)=0,A762)</f>
        <v>0</v>
      </c>
    </row>
    <row r="763" spans="1:31" ht="12.75" x14ac:dyDescent="0.2">
      <c r="A763" s="94" t="str">
        <f>IF(D763="","",CONCATENATE('Address and samples info'!$B$8," #",'Samples 96'!C763))</f>
        <v/>
      </c>
      <c r="B763" s="95" t="s">
        <v>12</v>
      </c>
      <c r="C763" s="150">
        <v>9</v>
      </c>
      <c r="D763" s="5"/>
      <c r="E763" s="98">
        <v>0.01</v>
      </c>
      <c r="F763" s="53"/>
      <c r="G763" s="59"/>
      <c r="H763" s="104"/>
      <c r="I763" s="57"/>
      <c r="J763" s="57"/>
      <c r="K763" s="57"/>
      <c r="L763" s="57"/>
      <c r="M763" s="57"/>
      <c r="N763" s="57"/>
      <c r="O763" s="57"/>
      <c r="P763" s="57"/>
      <c r="Q763" s="57"/>
      <c r="R763" s="57"/>
      <c r="S763" s="57"/>
      <c r="T763" s="57"/>
      <c r="Z763" s="108" t="str">
        <f>IF(LEN(INDEX($1:$1048576,ROW(),4))&gt;0,INDEX($1:$1048576,ROW(),4)," ")</f>
        <v xml:space="preserve"> </v>
      </c>
      <c r="AA763" s="108">
        <f t="shared" si="108"/>
        <v>58</v>
      </c>
      <c r="AB763" s="108">
        <f ca="1">COUNTBLANK(OFFSET(INDEX($1:$1048576,2,4),AA763*WellsInPlate,0,WellsInPlate,1))</f>
        <v>86</v>
      </c>
      <c r="AC763" s="108">
        <f t="shared" ca="1" si="109"/>
        <v>0</v>
      </c>
      <c r="AE763" s="108" t="b">
        <f>IF(COUNTBLANK(D763)=0,A763)</f>
        <v>0</v>
      </c>
    </row>
    <row r="764" spans="1:31" ht="12.75" x14ac:dyDescent="0.2">
      <c r="A764" s="94" t="str">
        <f>IF(D764="","",CONCATENATE('Address and samples info'!$B$8," #",'Samples 96'!C764))</f>
        <v/>
      </c>
      <c r="B764" s="95" t="s">
        <v>23</v>
      </c>
      <c r="C764" s="150">
        <v>9</v>
      </c>
      <c r="D764" s="5"/>
      <c r="E764" s="98">
        <v>0.01</v>
      </c>
      <c r="F764" s="53"/>
      <c r="G764" s="59"/>
      <c r="H764" s="104"/>
      <c r="I764" s="57"/>
      <c r="J764" s="57"/>
      <c r="K764" s="57"/>
      <c r="L764" s="57"/>
      <c r="M764" s="57"/>
      <c r="N764" s="57"/>
      <c r="O764" s="57"/>
      <c r="P764" s="57"/>
      <c r="Q764" s="57"/>
      <c r="R764" s="57"/>
      <c r="S764" s="57"/>
      <c r="T764" s="57"/>
      <c r="Z764" s="108" t="str">
        <f>IF(LEN(INDEX($1:$1048576,ROW(),4))&gt;0,INDEX($1:$1048576,ROW(),4)," ")</f>
        <v xml:space="preserve"> </v>
      </c>
      <c r="AA764" s="108">
        <f t="shared" si="108"/>
        <v>58</v>
      </c>
      <c r="AB764" s="108">
        <f ca="1">COUNTBLANK(OFFSET(INDEX($1:$1048576,2,4),AA764*WellsInPlate,0,WellsInPlate,1))</f>
        <v>86</v>
      </c>
      <c r="AC764" s="108">
        <f t="shared" ca="1" si="109"/>
        <v>0</v>
      </c>
      <c r="AE764" s="108" t="b">
        <f>IF(COUNTBLANK(D764)=0,A764)</f>
        <v>0</v>
      </c>
    </row>
    <row r="765" spans="1:31" ht="12.75" x14ac:dyDescent="0.2">
      <c r="A765" s="94" t="str">
        <f>IF(D765="","",CONCATENATE('Address and samples info'!$B$8," #",'Samples 96'!C765))</f>
        <v/>
      </c>
      <c r="B765" s="95" t="s">
        <v>34</v>
      </c>
      <c r="C765" s="150">
        <v>9</v>
      </c>
      <c r="D765" s="5"/>
      <c r="E765" s="98">
        <v>0.01</v>
      </c>
      <c r="F765" s="53"/>
      <c r="G765" s="59"/>
      <c r="H765" s="104"/>
      <c r="I765" s="57"/>
      <c r="J765" s="57"/>
      <c r="K765" s="57"/>
      <c r="L765" s="57"/>
      <c r="M765" s="57"/>
      <c r="N765" s="57"/>
      <c r="O765" s="57"/>
      <c r="P765" s="57"/>
      <c r="Q765" s="57"/>
      <c r="R765" s="57"/>
      <c r="S765" s="57"/>
      <c r="T765" s="57"/>
      <c r="Z765" s="108" t="str">
        <f>IF(LEN(INDEX($1:$1048576,ROW(),4))&gt;0,INDEX($1:$1048576,ROW(),4)," ")</f>
        <v xml:space="preserve"> </v>
      </c>
      <c r="AA765" s="108">
        <f t="shared" si="108"/>
        <v>58</v>
      </c>
      <c r="AB765" s="108">
        <f ca="1">COUNTBLANK(OFFSET(INDEX($1:$1048576,2,4),AA765*WellsInPlate,0,WellsInPlate,1))</f>
        <v>86</v>
      </c>
      <c r="AC765" s="108">
        <f t="shared" ca="1" si="109"/>
        <v>0</v>
      </c>
      <c r="AE765" s="108" t="b">
        <f>IF(COUNTBLANK(D765)=0,A765)</f>
        <v>0</v>
      </c>
    </row>
    <row r="766" spans="1:31" ht="12.75" x14ac:dyDescent="0.2">
      <c r="A766" s="94" t="str">
        <f>IF(D766="","",CONCATENATE('Address and samples info'!$B$8," #",'Samples 96'!C766))</f>
        <v/>
      </c>
      <c r="B766" s="95" t="s">
        <v>45</v>
      </c>
      <c r="C766" s="150">
        <v>9</v>
      </c>
      <c r="D766" s="5"/>
      <c r="E766" s="98">
        <v>0.01</v>
      </c>
      <c r="F766" s="53"/>
      <c r="G766" s="59"/>
      <c r="H766" s="104"/>
      <c r="I766" s="57"/>
      <c r="J766" s="57"/>
      <c r="K766" s="57"/>
      <c r="L766" s="57"/>
      <c r="M766" s="57"/>
      <c r="N766" s="57"/>
      <c r="O766" s="57"/>
      <c r="P766" s="57"/>
      <c r="Q766" s="57"/>
      <c r="R766" s="57"/>
      <c r="S766" s="57"/>
      <c r="T766" s="57"/>
      <c r="Z766" s="108" t="str">
        <f>IF(LEN(INDEX($1:$1048576,ROW(),4))&gt;0,INDEX($1:$1048576,ROW(),4)," ")</f>
        <v xml:space="preserve"> </v>
      </c>
      <c r="AA766" s="108">
        <f t="shared" si="108"/>
        <v>58</v>
      </c>
      <c r="AB766" s="108">
        <f ca="1">COUNTBLANK(OFFSET(INDEX($1:$1048576,2,4),AA766*WellsInPlate,0,WellsInPlate,1))</f>
        <v>86</v>
      </c>
      <c r="AC766" s="108">
        <f t="shared" ca="1" si="109"/>
        <v>0</v>
      </c>
      <c r="AE766" s="108" t="b">
        <f>IF(COUNTBLANK(D766)=0,A766)</f>
        <v>0</v>
      </c>
    </row>
    <row r="767" spans="1:31" ht="12.75" x14ac:dyDescent="0.2">
      <c r="A767" s="94" t="str">
        <f>IF(D767="","",CONCATENATE('Address and samples info'!$B$8," #",'Samples 96'!C767))</f>
        <v/>
      </c>
      <c r="B767" s="95" t="s">
        <v>56</v>
      </c>
      <c r="C767" s="150">
        <v>9</v>
      </c>
      <c r="D767" s="5"/>
      <c r="E767" s="98">
        <v>0.01</v>
      </c>
      <c r="F767" s="53"/>
      <c r="G767" s="59"/>
      <c r="Z767" s="108" t="str">
        <f>IF(LEN(INDEX($1:$1048576,ROW(),4))&gt;0,INDEX($1:$1048576,ROW(),4)," ")</f>
        <v xml:space="preserve"> </v>
      </c>
      <c r="AA767" s="108">
        <f t="shared" si="108"/>
        <v>58</v>
      </c>
      <c r="AB767" s="108">
        <f ca="1">COUNTBLANK(OFFSET(INDEX($1:$1048576,2,4),AA767*WellsInPlate,0,WellsInPlate,1))</f>
        <v>86</v>
      </c>
      <c r="AC767" s="108">
        <f t="shared" ca="1" si="109"/>
        <v>0</v>
      </c>
      <c r="AE767" s="108" t="b">
        <f>IF(COUNTBLANK(D767)=0,A767)</f>
        <v>0</v>
      </c>
    </row>
    <row r="768" spans="1:31" ht="12.75" x14ac:dyDescent="0.2">
      <c r="A768" s="94" t="str">
        <f>IF(D768="","",CONCATENATE('Address and samples info'!$B$8," #",'Samples 96'!C768))</f>
        <v/>
      </c>
      <c r="B768" s="95" t="s">
        <v>67</v>
      </c>
      <c r="C768" s="150">
        <v>9</v>
      </c>
      <c r="D768" s="5"/>
      <c r="E768" s="98">
        <v>0.01</v>
      </c>
      <c r="F768" s="53"/>
      <c r="G768" s="59"/>
      <c r="Z768" s="108" t="str">
        <f>IF(LEN(INDEX($1:$1048576,ROW(),4))&gt;0,INDEX($1:$1048576,ROW(),4)," ")</f>
        <v xml:space="preserve"> </v>
      </c>
      <c r="AA768" s="108">
        <f t="shared" si="108"/>
        <v>58</v>
      </c>
      <c r="AB768" s="108">
        <f ca="1">COUNTBLANK(OFFSET(INDEX($1:$1048576,2,4),AA768*WellsInPlate,0,WellsInPlate,1))</f>
        <v>86</v>
      </c>
      <c r="AC768" s="108">
        <f t="shared" ca="1" si="109"/>
        <v>0</v>
      </c>
      <c r="AE768" s="108" t="b">
        <f>IF(COUNTBLANK(D768)=0,A768)</f>
        <v>0</v>
      </c>
    </row>
    <row r="769" spans="1:31" ht="12.75" x14ac:dyDescent="0.2">
      <c r="A769" s="94" t="str">
        <f>IF(D769="","",CONCATENATE('Address and samples info'!$B$8," #",'Samples 96'!C769))</f>
        <v/>
      </c>
      <c r="B769" s="95" t="s">
        <v>78</v>
      </c>
      <c r="C769" s="150">
        <v>9</v>
      </c>
      <c r="D769" s="5"/>
      <c r="E769" s="98">
        <v>0.01</v>
      </c>
      <c r="F769" s="53"/>
      <c r="G769" s="59"/>
      <c r="Z769" s="108" t="str">
        <f>IF(LEN(INDEX($1:$1048576,ROW(),4))&gt;0,INDEX($1:$1048576,ROW(),4)," ")</f>
        <v xml:space="preserve"> </v>
      </c>
      <c r="AA769" s="108">
        <f t="shared" si="108"/>
        <v>58</v>
      </c>
      <c r="AB769" s="108">
        <f ca="1">COUNTBLANK(OFFSET(INDEX($1:$1048576,2,4),AA769*WellsInPlate,0,WellsInPlate,1))</f>
        <v>86</v>
      </c>
      <c r="AC769" s="108">
        <f t="shared" ca="1" si="109"/>
        <v>0</v>
      </c>
      <c r="AE769" s="108" t="b">
        <f>IF(COUNTBLANK(D769)=0,A769)</f>
        <v>0</v>
      </c>
    </row>
    <row r="770" spans="1:31" ht="12.75" x14ac:dyDescent="0.2">
      <c r="A770" s="94" t="str">
        <f>IF(D770="","",CONCATENATE('Address and samples info'!$B$8," #",'Samples 96'!C770))</f>
        <v/>
      </c>
      <c r="B770" s="95" t="s">
        <v>88</v>
      </c>
      <c r="C770" s="150">
        <v>9</v>
      </c>
      <c r="D770" s="5"/>
      <c r="E770" s="98">
        <v>0.01</v>
      </c>
      <c r="F770" s="53"/>
      <c r="G770" s="59"/>
      <c r="I770" s="55"/>
      <c r="Z770" s="108" t="str">
        <f>IF(LEN(INDEX($1:$1048576,ROW(),4))&gt;0,INDEX($1:$1048576,ROW(),4)," ")</f>
        <v xml:space="preserve"> </v>
      </c>
      <c r="AA770" s="108">
        <f t="shared" si="108"/>
        <v>58</v>
      </c>
      <c r="AB770" s="108">
        <f ca="1">COUNTBLANK(OFFSET(INDEX($1:$1048576,2,4),AA770*WellsInPlate,0,WellsInPlate,1))</f>
        <v>86</v>
      </c>
      <c r="AC770" s="108">
        <f t="shared" ca="1" si="109"/>
        <v>0</v>
      </c>
      <c r="AE770" s="108" t="b">
        <f>IF(COUNTBLANK(D770)=0,A770)</f>
        <v>0</v>
      </c>
    </row>
    <row r="771" spans="1:31" ht="12.75" x14ac:dyDescent="0.2">
      <c r="A771" s="94" t="str">
        <f>IF(D771="","",CONCATENATE('Address and samples info'!$B$8," #",'Samples 96'!C771))</f>
        <v/>
      </c>
      <c r="B771" s="95" t="s">
        <v>13</v>
      </c>
      <c r="C771" s="150">
        <v>9</v>
      </c>
      <c r="D771" s="5"/>
      <c r="E771" s="98">
        <v>0.01</v>
      </c>
      <c r="F771" s="53"/>
      <c r="G771" s="59"/>
      <c r="H771" s="10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Z771" s="108" t="str">
        <f>IF(LEN(INDEX($1:$1048576,ROW(),4))&gt;0,INDEX($1:$1048576,ROW(),4)," ")</f>
        <v xml:space="preserve"> </v>
      </c>
      <c r="AA771" s="108">
        <f t="shared" si="108"/>
        <v>59</v>
      </c>
      <c r="AB771" s="108">
        <f ca="1">COUNTBLANK(OFFSET(INDEX($1:$1048576,2,4),AA771*WellsInPlate,0,WellsInPlate,1))</f>
        <v>86</v>
      </c>
      <c r="AC771" s="108">
        <f t="shared" ca="1" si="109"/>
        <v>0</v>
      </c>
      <c r="AE771" s="108" t="b">
        <f>IF(COUNTBLANK(D771)=0,A771)</f>
        <v>0</v>
      </c>
    </row>
    <row r="772" spans="1:31" ht="12.75" x14ac:dyDescent="0.2">
      <c r="A772" s="94" t="str">
        <f>IF(D772="","",CONCATENATE('Address and samples info'!$B$8," #",'Samples 96'!C772))</f>
        <v/>
      </c>
      <c r="B772" s="95" t="s">
        <v>24</v>
      </c>
      <c r="C772" s="150">
        <v>9</v>
      </c>
      <c r="D772" s="5"/>
      <c r="E772" s="98">
        <v>0.01</v>
      </c>
      <c r="F772" s="53"/>
      <c r="G772" s="59"/>
      <c r="H772" s="104"/>
      <c r="I772" s="57"/>
      <c r="J772" s="57"/>
      <c r="K772" s="57"/>
      <c r="L772" s="57"/>
      <c r="M772" s="57"/>
      <c r="N772" s="57"/>
      <c r="O772" s="57"/>
      <c r="P772" s="57"/>
      <c r="Q772" s="57"/>
      <c r="R772" s="57"/>
      <c r="S772" s="57"/>
      <c r="T772" s="58"/>
      <c r="Z772" s="108" t="str">
        <f>IF(LEN(INDEX($1:$1048576,ROW(),4))&gt;0,INDEX($1:$1048576,ROW(),4)," ")</f>
        <v xml:space="preserve"> </v>
      </c>
      <c r="AA772" s="108">
        <f t="shared" si="108"/>
        <v>59</v>
      </c>
      <c r="AB772" s="108">
        <f ca="1">COUNTBLANK(OFFSET(INDEX($1:$1048576,2,4),AA772*WellsInPlate,0,WellsInPlate,1))</f>
        <v>86</v>
      </c>
      <c r="AC772" s="108">
        <f t="shared" ca="1" si="109"/>
        <v>0</v>
      </c>
      <c r="AE772" s="108" t="b">
        <f>IF(COUNTBLANK(D772)=0,A772)</f>
        <v>0</v>
      </c>
    </row>
    <row r="773" spans="1:31" ht="12.75" x14ac:dyDescent="0.2">
      <c r="A773" s="94" t="str">
        <f>IF(D773="","",CONCATENATE('Address and samples info'!$B$8," #",'Samples 96'!C773))</f>
        <v/>
      </c>
      <c r="B773" s="95" t="s">
        <v>35</v>
      </c>
      <c r="C773" s="150">
        <v>9</v>
      </c>
      <c r="D773" s="5"/>
      <c r="E773" s="98">
        <v>0.01</v>
      </c>
      <c r="F773" s="53"/>
      <c r="G773" s="59"/>
      <c r="H773" s="104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Z773" s="108" t="str">
        <f>IF(LEN(INDEX($1:$1048576,ROW(),4))&gt;0,INDEX($1:$1048576,ROW(),4)," ")</f>
        <v xml:space="preserve"> </v>
      </c>
      <c r="AA773" s="108">
        <f t="shared" ref="AA773" si="110">CEILING((ROW()-StartRow+1)/PanelHeight,1)-1</f>
        <v>59</v>
      </c>
      <c r="AB773" s="108">
        <f ca="1">COUNTBLANK(OFFSET(INDEX($1:$1048576,2,4),AA773*WellsInPlate,0,WellsInPlate,1))</f>
        <v>86</v>
      </c>
      <c r="AC773" s="108">
        <f t="shared" ref="AC773" ca="1" si="111">IF(AB773=WellsInPlate,0,1)</f>
        <v>0</v>
      </c>
      <c r="AE773" s="108" t="b">
        <f>IF(COUNTBLANK(D773)=0,A773)</f>
        <v>0</v>
      </c>
    </row>
    <row r="774" spans="1:31" ht="12.75" x14ac:dyDescent="0.2">
      <c r="A774" s="94" t="str">
        <f>IF(D774="","",CONCATENATE('Address and samples info'!$B$8," #",'Samples 96'!C774))</f>
        <v/>
      </c>
      <c r="B774" s="95" t="s">
        <v>46</v>
      </c>
      <c r="C774" s="150">
        <v>9</v>
      </c>
      <c r="D774" s="5"/>
      <c r="E774" s="98">
        <v>0.01</v>
      </c>
      <c r="F774" s="53"/>
      <c r="G774" s="59"/>
      <c r="H774" s="104"/>
      <c r="I774" s="57"/>
      <c r="J774" s="57"/>
      <c r="K774" s="57"/>
      <c r="L774" s="57"/>
      <c r="M774" s="57"/>
      <c r="N774" s="57"/>
      <c r="O774" s="57"/>
      <c r="P774" s="57"/>
      <c r="Q774" s="57"/>
      <c r="R774" s="57"/>
      <c r="S774" s="57"/>
      <c r="T774" s="57"/>
      <c r="Z774" s="108" t="str">
        <f>IF(LEN(INDEX($1:$1048576,ROW(),4))&gt;0,INDEX($1:$1048576,ROW(),4)," ")</f>
        <v xml:space="preserve"> </v>
      </c>
      <c r="AA774" s="108">
        <f t="shared" ref="AA774:AA805" si="112">CEILING((ROW()-StartRow+1)/PanelHeight,1)-1</f>
        <v>59</v>
      </c>
      <c r="AB774" s="108">
        <f ca="1">COUNTBLANK(OFFSET(INDEX($1:$1048576,2,4),AA774*WellsInPlate,0,WellsInPlate,1))</f>
        <v>86</v>
      </c>
      <c r="AC774" s="108">
        <f t="shared" ref="AC774:AC805" ca="1" si="113">IF(AB774=WellsInPlate,0,1)</f>
        <v>0</v>
      </c>
      <c r="AE774" s="108" t="b">
        <f>IF(COUNTBLANK(D774)=0,A774)</f>
        <v>0</v>
      </c>
    </row>
    <row r="775" spans="1:31" ht="12.75" x14ac:dyDescent="0.2">
      <c r="A775" s="94" t="str">
        <f>IF(D775="","",CONCATENATE('Address and samples info'!$B$8," #",'Samples 96'!C775))</f>
        <v/>
      </c>
      <c r="B775" s="95" t="s">
        <v>57</v>
      </c>
      <c r="C775" s="150">
        <v>9</v>
      </c>
      <c r="D775" s="5"/>
      <c r="E775" s="98">
        <v>0.01</v>
      </c>
      <c r="F775" s="53"/>
      <c r="G775" s="59"/>
      <c r="H775" s="104"/>
      <c r="I775" s="57"/>
      <c r="J775" s="57"/>
      <c r="K775" s="57"/>
      <c r="L775" s="57"/>
      <c r="M775" s="57"/>
      <c r="N775" s="57"/>
      <c r="O775" s="57"/>
      <c r="P775" s="57"/>
      <c r="Q775" s="57"/>
      <c r="R775" s="57"/>
      <c r="S775" s="57"/>
      <c r="T775" s="57"/>
      <c r="Z775" s="108" t="str">
        <f>IF(LEN(INDEX($1:$1048576,ROW(),4))&gt;0,INDEX($1:$1048576,ROW(),4)," ")</f>
        <v xml:space="preserve"> </v>
      </c>
      <c r="AA775" s="108">
        <f t="shared" si="112"/>
        <v>59</v>
      </c>
      <c r="AB775" s="108">
        <f ca="1">COUNTBLANK(OFFSET(INDEX($1:$1048576,2,4),AA775*WellsInPlate,0,WellsInPlate,1))</f>
        <v>86</v>
      </c>
      <c r="AC775" s="108">
        <f t="shared" ca="1" si="113"/>
        <v>0</v>
      </c>
      <c r="AE775" s="108" t="b">
        <f>IF(COUNTBLANK(D775)=0,A775)</f>
        <v>0</v>
      </c>
    </row>
    <row r="776" spans="1:31" ht="12.75" x14ac:dyDescent="0.2">
      <c r="A776" s="94" t="str">
        <f>IF(D776="","",CONCATENATE('Address and samples info'!$B$8," #",'Samples 96'!C776))</f>
        <v/>
      </c>
      <c r="B776" s="95" t="s">
        <v>68</v>
      </c>
      <c r="C776" s="150">
        <v>9</v>
      </c>
      <c r="D776" s="5"/>
      <c r="E776" s="98">
        <v>0.01</v>
      </c>
      <c r="F776" s="53"/>
      <c r="G776" s="59"/>
      <c r="H776" s="104"/>
      <c r="I776" s="57"/>
      <c r="J776" s="57"/>
      <c r="K776" s="57"/>
      <c r="L776" s="57"/>
      <c r="M776" s="57"/>
      <c r="N776" s="57"/>
      <c r="O776" s="57"/>
      <c r="P776" s="57"/>
      <c r="Q776" s="57"/>
      <c r="R776" s="57"/>
      <c r="S776" s="57"/>
      <c r="T776" s="57"/>
      <c r="Z776" s="108" t="str">
        <f>IF(LEN(INDEX($1:$1048576,ROW(),4))&gt;0,INDEX($1:$1048576,ROW(),4)," ")</f>
        <v xml:space="preserve"> </v>
      </c>
      <c r="AA776" s="108">
        <f t="shared" si="112"/>
        <v>59</v>
      </c>
      <c r="AB776" s="108">
        <f ca="1">COUNTBLANK(OFFSET(INDEX($1:$1048576,2,4),AA776*WellsInPlate,0,WellsInPlate,1))</f>
        <v>86</v>
      </c>
      <c r="AC776" s="108">
        <f t="shared" ca="1" si="113"/>
        <v>0</v>
      </c>
      <c r="AE776" s="108" t="b">
        <f>IF(COUNTBLANK(D776)=0,A776)</f>
        <v>0</v>
      </c>
    </row>
    <row r="777" spans="1:31" ht="12.75" x14ac:dyDescent="0.2">
      <c r="A777" s="94" t="str">
        <f>IF(D777="","",CONCATENATE('Address and samples info'!$B$8," #",'Samples 96'!C777))</f>
        <v/>
      </c>
      <c r="B777" s="95" t="s">
        <v>3</v>
      </c>
      <c r="C777" s="150">
        <v>10</v>
      </c>
      <c r="D777" s="5"/>
      <c r="E777" s="98">
        <v>0.01</v>
      </c>
      <c r="F777" s="53"/>
      <c r="G777" s="59"/>
      <c r="H777" s="104"/>
      <c r="I777" s="57"/>
      <c r="J777" s="57"/>
      <c r="K777" s="57"/>
      <c r="L777" s="57"/>
      <c r="M777" s="57"/>
      <c r="N777" s="57"/>
      <c r="O777" s="57"/>
      <c r="P777" s="57"/>
      <c r="Q777" s="57"/>
      <c r="R777" s="57"/>
      <c r="S777" s="57"/>
      <c r="T777" s="57"/>
      <c r="Z777" s="108" t="str">
        <f>IF(LEN(INDEX($1:$1048576,ROW(),4))&gt;0,INDEX($1:$1048576,ROW(),4)," ")</f>
        <v xml:space="preserve"> </v>
      </c>
      <c r="AA777" s="108">
        <f t="shared" si="112"/>
        <v>59</v>
      </c>
      <c r="AB777" s="108">
        <f ca="1">COUNTBLANK(OFFSET(INDEX($1:$1048576,2,4),AA777*WellsInPlate,0,WellsInPlate,1))</f>
        <v>86</v>
      </c>
      <c r="AC777" s="108">
        <f t="shared" ca="1" si="113"/>
        <v>0</v>
      </c>
      <c r="AE777" s="108" t="b">
        <f>IF(COUNTBLANK(D777)=0,A777)</f>
        <v>0</v>
      </c>
    </row>
    <row r="778" spans="1:31" ht="12.75" x14ac:dyDescent="0.2">
      <c r="A778" s="94" t="str">
        <f>IF(D778="","",CONCATENATE('Address and samples info'!$B$8," #",'Samples 96'!C778))</f>
        <v/>
      </c>
      <c r="B778" s="95" t="s">
        <v>14</v>
      </c>
      <c r="C778" s="150">
        <v>10</v>
      </c>
      <c r="D778" s="5"/>
      <c r="E778" s="98">
        <v>0.01</v>
      </c>
      <c r="F778" s="53"/>
      <c r="G778" s="59"/>
      <c r="H778" s="104"/>
      <c r="I778" s="57"/>
      <c r="J778" s="57"/>
      <c r="K778" s="57"/>
      <c r="L778" s="57"/>
      <c r="M778" s="57"/>
      <c r="N778" s="57"/>
      <c r="O778" s="57"/>
      <c r="P778" s="57"/>
      <c r="Q778" s="57"/>
      <c r="R778" s="57"/>
      <c r="S778" s="57"/>
      <c r="T778" s="57"/>
      <c r="Z778" s="108" t="str">
        <f>IF(LEN(INDEX($1:$1048576,ROW(),4))&gt;0,INDEX($1:$1048576,ROW(),4)," ")</f>
        <v xml:space="preserve"> </v>
      </c>
      <c r="AA778" s="108">
        <f t="shared" si="112"/>
        <v>59</v>
      </c>
      <c r="AB778" s="108">
        <f ca="1">COUNTBLANK(OFFSET(INDEX($1:$1048576,2,4),AA778*WellsInPlate,0,WellsInPlate,1))</f>
        <v>86</v>
      </c>
      <c r="AC778" s="108">
        <f t="shared" ca="1" si="113"/>
        <v>0</v>
      </c>
      <c r="AE778" s="108" t="b">
        <f>IF(COUNTBLANK(D778)=0,A778)</f>
        <v>0</v>
      </c>
    </row>
    <row r="779" spans="1:31" ht="12.75" x14ac:dyDescent="0.2">
      <c r="A779" s="94" t="str">
        <f>IF(D779="","",CONCATENATE('Address and samples info'!$B$8," #",'Samples 96'!C779))</f>
        <v/>
      </c>
      <c r="B779" s="95" t="s">
        <v>25</v>
      </c>
      <c r="C779" s="150">
        <v>10</v>
      </c>
      <c r="D779" s="5"/>
      <c r="E779" s="98">
        <v>0.01</v>
      </c>
      <c r="F779" s="53"/>
      <c r="G779" s="59"/>
      <c r="H779" s="104"/>
      <c r="I779" s="57"/>
      <c r="J779" s="57"/>
      <c r="K779" s="57"/>
      <c r="L779" s="57"/>
      <c r="M779" s="57"/>
      <c r="N779" s="57"/>
      <c r="O779" s="57"/>
      <c r="P779" s="57"/>
      <c r="Q779" s="57"/>
      <c r="R779" s="57"/>
      <c r="S779" s="57"/>
      <c r="T779" s="57"/>
      <c r="Z779" s="108" t="str">
        <f>IF(LEN(INDEX($1:$1048576,ROW(),4))&gt;0,INDEX($1:$1048576,ROW(),4)," ")</f>
        <v xml:space="preserve"> </v>
      </c>
      <c r="AA779" s="108">
        <f t="shared" si="112"/>
        <v>59</v>
      </c>
      <c r="AB779" s="108">
        <f ca="1">COUNTBLANK(OFFSET(INDEX($1:$1048576,2,4),AA779*WellsInPlate,0,WellsInPlate,1))</f>
        <v>86</v>
      </c>
      <c r="AC779" s="108">
        <f t="shared" ca="1" si="113"/>
        <v>0</v>
      </c>
      <c r="AE779" s="108" t="b">
        <f>IF(COUNTBLANK(D779)=0,A779)</f>
        <v>0</v>
      </c>
    </row>
    <row r="780" spans="1:31" ht="12.75" x14ac:dyDescent="0.2">
      <c r="A780" s="94" t="str">
        <f>IF(D780="","",CONCATENATE('Address and samples info'!$B$8," #",'Samples 96'!C780))</f>
        <v/>
      </c>
      <c r="B780" s="95" t="s">
        <v>36</v>
      </c>
      <c r="C780" s="150">
        <v>10</v>
      </c>
      <c r="D780" s="5"/>
      <c r="E780" s="98">
        <v>0.01</v>
      </c>
      <c r="F780" s="53"/>
      <c r="G780" s="59"/>
      <c r="Z780" s="108" t="str">
        <f>IF(LEN(INDEX($1:$1048576,ROW(),4))&gt;0,INDEX($1:$1048576,ROW(),4)," ")</f>
        <v xml:space="preserve"> </v>
      </c>
      <c r="AA780" s="108">
        <f t="shared" si="112"/>
        <v>59</v>
      </c>
      <c r="AB780" s="108">
        <f ca="1">COUNTBLANK(OFFSET(INDEX($1:$1048576,2,4),AA780*WellsInPlate,0,WellsInPlate,1))</f>
        <v>86</v>
      </c>
      <c r="AC780" s="108">
        <f t="shared" ca="1" si="113"/>
        <v>0</v>
      </c>
      <c r="AE780" s="108" t="b">
        <f>IF(COUNTBLANK(D780)=0,A780)</f>
        <v>0</v>
      </c>
    </row>
    <row r="781" spans="1:31" ht="12.75" x14ac:dyDescent="0.2">
      <c r="A781" s="94" t="str">
        <f>IF(D781="","",CONCATENATE('Address and samples info'!$B$8," #",'Samples 96'!C781))</f>
        <v/>
      </c>
      <c r="B781" s="95" t="s">
        <v>47</v>
      </c>
      <c r="C781" s="150">
        <v>10</v>
      </c>
      <c r="D781" s="5"/>
      <c r="E781" s="98">
        <v>0.01</v>
      </c>
      <c r="F781" s="53"/>
      <c r="G781" s="59"/>
      <c r="Z781" s="108" t="str">
        <f>IF(LEN(INDEX($1:$1048576,ROW(),4))&gt;0,INDEX($1:$1048576,ROW(),4)," ")</f>
        <v xml:space="preserve"> </v>
      </c>
      <c r="AA781" s="108">
        <f t="shared" si="112"/>
        <v>59</v>
      </c>
      <c r="AB781" s="108">
        <f ca="1">COUNTBLANK(OFFSET(INDEX($1:$1048576,2,4),AA781*WellsInPlate,0,WellsInPlate,1))</f>
        <v>86</v>
      </c>
      <c r="AC781" s="108">
        <f t="shared" ca="1" si="113"/>
        <v>0</v>
      </c>
      <c r="AE781" s="108" t="b">
        <f>IF(COUNTBLANK(D781)=0,A781)</f>
        <v>0</v>
      </c>
    </row>
    <row r="782" spans="1:31" ht="12.75" x14ac:dyDescent="0.2">
      <c r="A782" s="94" t="str">
        <f>IF(D782="","",CONCATENATE('Address and samples info'!$B$8," #",'Samples 96'!C782))</f>
        <v/>
      </c>
      <c r="B782" s="95" t="s">
        <v>58</v>
      </c>
      <c r="C782" s="150">
        <v>10</v>
      </c>
      <c r="D782" s="5"/>
      <c r="E782" s="98">
        <v>0.01</v>
      </c>
      <c r="F782" s="53"/>
      <c r="G782" s="59"/>
      <c r="Z782" s="108" t="str">
        <f>IF(LEN(INDEX($1:$1048576,ROW(),4))&gt;0,INDEX($1:$1048576,ROW(),4)," ")</f>
        <v xml:space="preserve"> </v>
      </c>
      <c r="AA782" s="108">
        <f t="shared" si="112"/>
        <v>59</v>
      </c>
      <c r="AB782" s="108">
        <f ca="1">COUNTBLANK(OFFSET(INDEX($1:$1048576,2,4),AA782*WellsInPlate,0,WellsInPlate,1))</f>
        <v>86</v>
      </c>
      <c r="AC782" s="108">
        <f t="shared" ca="1" si="113"/>
        <v>0</v>
      </c>
      <c r="AE782" s="108" t="b">
        <f>IF(COUNTBLANK(D782)=0,A782)</f>
        <v>0</v>
      </c>
    </row>
    <row r="783" spans="1:31" ht="12.75" x14ac:dyDescent="0.2">
      <c r="A783" s="94" t="str">
        <f>IF(D783="","",CONCATENATE('Address and samples info'!$B$8," #",'Samples 96'!C783))</f>
        <v/>
      </c>
      <c r="B783" s="95" t="s">
        <v>69</v>
      </c>
      <c r="C783" s="150">
        <v>10</v>
      </c>
      <c r="D783" s="5"/>
      <c r="E783" s="98">
        <v>0.01</v>
      </c>
      <c r="F783" s="53"/>
      <c r="G783" s="59"/>
      <c r="I783" s="55"/>
      <c r="Z783" s="108" t="str">
        <f>IF(LEN(INDEX($1:$1048576,ROW(),4))&gt;0,INDEX($1:$1048576,ROW(),4)," ")</f>
        <v xml:space="preserve"> </v>
      </c>
      <c r="AA783" s="108">
        <f t="shared" si="112"/>
        <v>59</v>
      </c>
      <c r="AB783" s="108">
        <f ca="1">COUNTBLANK(OFFSET(INDEX($1:$1048576,2,4),AA783*WellsInPlate,0,WellsInPlate,1))</f>
        <v>86</v>
      </c>
      <c r="AC783" s="108">
        <f t="shared" ca="1" si="113"/>
        <v>0</v>
      </c>
      <c r="AE783" s="108" t="b">
        <f>IF(COUNTBLANK(D783)=0,A783)</f>
        <v>0</v>
      </c>
    </row>
    <row r="784" spans="1:31" ht="12.75" x14ac:dyDescent="0.2">
      <c r="A784" s="94" t="str">
        <f>IF(D784="","",CONCATENATE('Address and samples info'!$B$8," #",'Samples 96'!C784))</f>
        <v/>
      </c>
      <c r="B784" s="95" t="s">
        <v>79</v>
      </c>
      <c r="C784" s="150">
        <v>10</v>
      </c>
      <c r="D784" s="5"/>
      <c r="E784" s="98">
        <v>0.01</v>
      </c>
      <c r="F784" s="53"/>
      <c r="G784" s="59"/>
      <c r="H784" s="10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Z784" s="108" t="str">
        <f>IF(LEN(INDEX($1:$1048576,ROW(),4))&gt;0,INDEX($1:$1048576,ROW(),4)," ")</f>
        <v xml:space="preserve"> </v>
      </c>
      <c r="AA784" s="108">
        <f t="shared" si="112"/>
        <v>60</v>
      </c>
      <c r="AB784" s="108">
        <f ca="1">COUNTBLANK(OFFSET(INDEX($1:$1048576,2,4),AA784*WellsInPlate,0,WellsInPlate,1))</f>
        <v>86</v>
      </c>
      <c r="AC784" s="108">
        <f t="shared" ca="1" si="113"/>
        <v>0</v>
      </c>
      <c r="AE784" s="108" t="b">
        <f>IF(COUNTBLANK(D784)=0,A784)</f>
        <v>0</v>
      </c>
    </row>
    <row r="785" spans="1:31" ht="12.75" x14ac:dyDescent="0.2">
      <c r="A785" s="94" t="str">
        <f>IF(D785="","",CONCATENATE('Address and samples info'!$B$8," #",'Samples 96'!C785))</f>
        <v/>
      </c>
      <c r="B785" s="95" t="s">
        <v>4</v>
      </c>
      <c r="C785" s="150">
        <v>10</v>
      </c>
      <c r="D785" s="5"/>
      <c r="E785" s="98">
        <v>0.01</v>
      </c>
      <c r="F785" s="53"/>
      <c r="G785" s="59"/>
      <c r="H785" s="104"/>
      <c r="I785" s="57"/>
      <c r="J785" s="57"/>
      <c r="K785" s="57"/>
      <c r="L785" s="57"/>
      <c r="M785" s="57"/>
      <c r="N785" s="57"/>
      <c r="O785" s="57"/>
      <c r="P785" s="57"/>
      <c r="Q785" s="57"/>
      <c r="R785" s="57"/>
      <c r="S785" s="57"/>
      <c r="T785" s="58"/>
      <c r="Z785" s="108" t="str">
        <f>IF(LEN(INDEX($1:$1048576,ROW(),4))&gt;0,INDEX($1:$1048576,ROW(),4)," ")</f>
        <v xml:space="preserve"> </v>
      </c>
      <c r="AA785" s="108">
        <f t="shared" si="112"/>
        <v>60</v>
      </c>
      <c r="AB785" s="108">
        <f ca="1">COUNTBLANK(OFFSET(INDEX($1:$1048576,2,4),AA785*WellsInPlate,0,WellsInPlate,1))</f>
        <v>86</v>
      </c>
      <c r="AC785" s="108">
        <f t="shared" ca="1" si="113"/>
        <v>0</v>
      </c>
      <c r="AE785" s="108" t="b">
        <f>IF(COUNTBLANK(D785)=0,A785)</f>
        <v>0</v>
      </c>
    </row>
    <row r="786" spans="1:31" ht="12.75" x14ac:dyDescent="0.2">
      <c r="A786" s="94" t="str">
        <f>IF(D786="","",CONCATENATE('Address and samples info'!$B$8," #",'Samples 96'!C786))</f>
        <v/>
      </c>
      <c r="B786" s="95" t="s">
        <v>15</v>
      </c>
      <c r="C786" s="150">
        <v>10</v>
      </c>
      <c r="D786" s="5"/>
      <c r="E786" s="98">
        <v>0.01</v>
      </c>
      <c r="F786" s="53"/>
      <c r="G786" s="59"/>
      <c r="H786" s="104"/>
      <c r="I786" s="57"/>
      <c r="J786" s="57"/>
      <c r="K786" s="57"/>
      <c r="L786" s="57"/>
      <c r="M786" s="57"/>
      <c r="N786" s="57"/>
      <c r="O786" s="57"/>
      <c r="P786" s="57"/>
      <c r="Q786" s="57"/>
      <c r="R786" s="57"/>
      <c r="S786" s="57"/>
      <c r="T786" s="57"/>
      <c r="Z786" s="108" t="str">
        <f>IF(LEN(INDEX($1:$1048576,ROW(),4))&gt;0,INDEX($1:$1048576,ROW(),4)," ")</f>
        <v xml:space="preserve"> </v>
      </c>
      <c r="AA786" s="108">
        <f t="shared" si="112"/>
        <v>60</v>
      </c>
      <c r="AB786" s="108">
        <f ca="1">COUNTBLANK(OFFSET(INDEX($1:$1048576,2,4),AA786*WellsInPlate,0,WellsInPlate,1))</f>
        <v>86</v>
      </c>
      <c r="AC786" s="108">
        <f t="shared" ca="1" si="113"/>
        <v>0</v>
      </c>
      <c r="AE786" s="108" t="b">
        <f>IF(COUNTBLANK(D786)=0,A786)</f>
        <v>0</v>
      </c>
    </row>
    <row r="787" spans="1:31" ht="12.75" x14ac:dyDescent="0.2">
      <c r="A787" s="94" t="str">
        <f>IF(D787="","",CONCATENATE('Address and samples info'!$B$8," #",'Samples 96'!C787))</f>
        <v/>
      </c>
      <c r="B787" s="95" t="s">
        <v>26</v>
      </c>
      <c r="C787" s="150">
        <v>10</v>
      </c>
      <c r="D787" s="5"/>
      <c r="E787" s="98">
        <v>0.01</v>
      </c>
      <c r="F787" s="53"/>
      <c r="G787" s="59"/>
      <c r="H787" s="104"/>
      <c r="I787" s="57"/>
      <c r="J787" s="57"/>
      <c r="K787" s="57"/>
      <c r="L787" s="57"/>
      <c r="M787" s="57"/>
      <c r="N787" s="57"/>
      <c r="O787" s="57"/>
      <c r="P787" s="57"/>
      <c r="Q787" s="57"/>
      <c r="R787" s="57"/>
      <c r="S787" s="57"/>
      <c r="T787" s="57"/>
      <c r="Z787" s="108" t="str">
        <f>IF(LEN(INDEX($1:$1048576,ROW(),4))&gt;0,INDEX($1:$1048576,ROW(),4)," ")</f>
        <v xml:space="preserve"> </v>
      </c>
      <c r="AA787" s="108">
        <f t="shared" si="112"/>
        <v>60</v>
      </c>
      <c r="AB787" s="108">
        <f ca="1">COUNTBLANK(OFFSET(INDEX($1:$1048576,2,4),AA787*WellsInPlate,0,WellsInPlate,1))</f>
        <v>86</v>
      </c>
      <c r="AC787" s="108">
        <f t="shared" ca="1" si="113"/>
        <v>0</v>
      </c>
      <c r="AE787" s="108" t="b">
        <f>IF(COUNTBLANK(D787)=0,A787)</f>
        <v>0</v>
      </c>
    </row>
    <row r="788" spans="1:31" ht="12.75" x14ac:dyDescent="0.2">
      <c r="A788" s="94" t="str">
        <f>IF(D788="","",CONCATENATE('Address and samples info'!$B$8," #",'Samples 96'!C788))</f>
        <v/>
      </c>
      <c r="B788" s="95" t="s">
        <v>37</v>
      </c>
      <c r="C788" s="150">
        <v>10</v>
      </c>
      <c r="D788" s="5"/>
      <c r="E788" s="98">
        <v>0.01</v>
      </c>
      <c r="F788" s="53"/>
      <c r="G788" s="59"/>
      <c r="H788" s="104"/>
      <c r="I788" s="57"/>
      <c r="J788" s="57"/>
      <c r="K788" s="57"/>
      <c r="L788" s="57"/>
      <c r="M788" s="57"/>
      <c r="N788" s="57"/>
      <c r="O788" s="57"/>
      <c r="P788" s="57"/>
      <c r="Q788" s="57"/>
      <c r="R788" s="57"/>
      <c r="S788" s="57"/>
      <c r="T788" s="57"/>
      <c r="Z788" s="108" t="str">
        <f>IF(LEN(INDEX($1:$1048576,ROW(),4))&gt;0,INDEX($1:$1048576,ROW(),4)," ")</f>
        <v xml:space="preserve"> </v>
      </c>
      <c r="AA788" s="108">
        <f t="shared" si="112"/>
        <v>60</v>
      </c>
      <c r="AB788" s="108">
        <f ca="1">COUNTBLANK(OFFSET(INDEX($1:$1048576,2,4),AA788*WellsInPlate,0,WellsInPlate,1))</f>
        <v>86</v>
      </c>
      <c r="AC788" s="108">
        <f t="shared" ca="1" si="113"/>
        <v>0</v>
      </c>
      <c r="AE788" s="108" t="b">
        <f>IF(COUNTBLANK(D788)=0,A788)</f>
        <v>0</v>
      </c>
    </row>
    <row r="789" spans="1:31" ht="12.75" x14ac:dyDescent="0.2">
      <c r="A789" s="94" t="str">
        <f>IF(D789="","",CONCATENATE('Address and samples info'!$B$8," #",'Samples 96'!C789))</f>
        <v/>
      </c>
      <c r="B789" s="95" t="s">
        <v>48</v>
      </c>
      <c r="C789" s="150">
        <v>10</v>
      </c>
      <c r="D789" s="5"/>
      <c r="E789" s="98">
        <v>0.01</v>
      </c>
      <c r="F789" s="53"/>
      <c r="G789" s="59"/>
      <c r="H789" s="104"/>
      <c r="I789" s="57"/>
      <c r="J789" s="57"/>
      <c r="K789" s="57"/>
      <c r="L789" s="57"/>
      <c r="M789" s="57"/>
      <c r="N789" s="57"/>
      <c r="O789" s="57"/>
      <c r="P789" s="57"/>
      <c r="Q789" s="57"/>
      <c r="R789" s="57"/>
      <c r="S789" s="57"/>
      <c r="T789" s="57"/>
      <c r="Z789" s="108" t="str">
        <f>IF(LEN(INDEX($1:$1048576,ROW(),4))&gt;0,INDEX($1:$1048576,ROW(),4)," ")</f>
        <v xml:space="preserve"> </v>
      </c>
      <c r="AA789" s="108">
        <f t="shared" si="112"/>
        <v>60</v>
      </c>
      <c r="AB789" s="108">
        <f ca="1">COUNTBLANK(OFFSET(INDEX($1:$1048576,2,4),AA789*WellsInPlate,0,WellsInPlate,1))</f>
        <v>86</v>
      </c>
      <c r="AC789" s="108">
        <f t="shared" ca="1" si="113"/>
        <v>0</v>
      </c>
      <c r="AE789" s="108" t="b">
        <f>IF(COUNTBLANK(D789)=0,A789)</f>
        <v>0</v>
      </c>
    </row>
    <row r="790" spans="1:31" ht="12.75" x14ac:dyDescent="0.2">
      <c r="A790" s="94" t="str">
        <f>IF(D790="","",CONCATENATE('Address and samples info'!$B$8," #",'Samples 96'!C790))</f>
        <v/>
      </c>
      <c r="B790" s="95" t="s">
        <v>59</v>
      </c>
      <c r="C790" s="150">
        <v>10</v>
      </c>
      <c r="D790" s="5"/>
      <c r="E790" s="98">
        <v>0.01</v>
      </c>
      <c r="F790" s="53"/>
      <c r="G790" s="59"/>
      <c r="H790" s="104"/>
      <c r="I790" s="57"/>
      <c r="J790" s="57"/>
      <c r="K790" s="57"/>
      <c r="L790" s="57"/>
      <c r="M790" s="57"/>
      <c r="N790" s="57"/>
      <c r="O790" s="57"/>
      <c r="P790" s="57"/>
      <c r="Q790" s="57"/>
      <c r="R790" s="57"/>
      <c r="S790" s="57"/>
      <c r="T790" s="57"/>
      <c r="Z790" s="108" t="str">
        <f>IF(LEN(INDEX($1:$1048576,ROW(),4))&gt;0,INDEX($1:$1048576,ROW(),4)," ")</f>
        <v xml:space="preserve"> </v>
      </c>
      <c r="AA790" s="108">
        <f t="shared" si="112"/>
        <v>60</v>
      </c>
      <c r="AB790" s="108">
        <f ca="1">COUNTBLANK(OFFSET(INDEX($1:$1048576,2,4),AA790*WellsInPlate,0,WellsInPlate,1))</f>
        <v>86</v>
      </c>
      <c r="AC790" s="108">
        <f t="shared" ca="1" si="113"/>
        <v>0</v>
      </c>
      <c r="AE790" s="108" t="b">
        <f>IF(COUNTBLANK(D790)=0,A790)</f>
        <v>0</v>
      </c>
    </row>
    <row r="791" spans="1:31" ht="12.75" x14ac:dyDescent="0.2">
      <c r="A791" s="94" t="str">
        <f>IF(D791="","",CONCATENATE('Address and samples info'!$B$8," #",'Samples 96'!C791))</f>
        <v/>
      </c>
      <c r="B791" s="95" t="s">
        <v>70</v>
      </c>
      <c r="C791" s="150">
        <v>10</v>
      </c>
      <c r="D791" s="5"/>
      <c r="E791" s="98">
        <v>0.01</v>
      </c>
      <c r="F791" s="53"/>
      <c r="G791" s="59"/>
      <c r="H791" s="104"/>
      <c r="I791" s="57"/>
      <c r="J791" s="57"/>
      <c r="K791" s="57"/>
      <c r="L791" s="57"/>
      <c r="M791" s="57"/>
      <c r="N791" s="57"/>
      <c r="O791" s="57"/>
      <c r="P791" s="57"/>
      <c r="Q791" s="57"/>
      <c r="R791" s="57"/>
      <c r="S791" s="57"/>
      <c r="T791" s="57"/>
      <c r="Z791" s="108" t="str">
        <f>IF(LEN(INDEX($1:$1048576,ROW(),4))&gt;0,INDEX($1:$1048576,ROW(),4)," ")</f>
        <v xml:space="preserve"> </v>
      </c>
      <c r="AA791" s="108">
        <f t="shared" si="112"/>
        <v>60</v>
      </c>
      <c r="AB791" s="108">
        <f ca="1">COUNTBLANK(OFFSET(INDEX($1:$1048576,2,4),AA791*WellsInPlate,0,WellsInPlate,1))</f>
        <v>86</v>
      </c>
      <c r="AC791" s="108">
        <f t="shared" ca="1" si="113"/>
        <v>0</v>
      </c>
      <c r="AE791" s="108" t="b">
        <f>IF(COUNTBLANK(D791)=0,A791)</f>
        <v>0</v>
      </c>
    </row>
    <row r="792" spans="1:31" ht="12.75" x14ac:dyDescent="0.2">
      <c r="A792" s="94" t="str">
        <f>IF(D792="","",CONCATENATE('Address and samples info'!$B$8," #",'Samples 96'!C792))</f>
        <v/>
      </c>
      <c r="B792" s="95" t="s">
        <v>80</v>
      </c>
      <c r="C792" s="150">
        <v>10</v>
      </c>
      <c r="D792" s="5"/>
      <c r="E792" s="98">
        <v>0.01</v>
      </c>
      <c r="F792" s="53"/>
      <c r="G792" s="59"/>
      <c r="H792" s="104"/>
      <c r="I792" s="57"/>
      <c r="J792" s="57"/>
      <c r="K792" s="57"/>
      <c r="L792" s="57"/>
      <c r="M792" s="57"/>
      <c r="N792" s="57"/>
      <c r="O792" s="57"/>
      <c r="P792" s="57"/>
      <c r="Q792" s="57"/>
      <c r="R792" s="57"/>
      <c r="S792" s="57"/>
      <c r="T792" s="57"/>
      <c r="Z792" s="108" t="str">
        <f>IF(LEN(INDEX($1:$1048576,ROW(),4))&gt;0,INDEX($1:$1048576,ROW(),4)," ")</f>
        <v xml:space="preserve"> </v>
      </c>
      <c r="AA792" s="108">
        <f t="shared" si="112"/>
        <v>60</v>
      </c>
      <c r="AB792" s="108">
        <f ca="1">COUNTBLANK(OFFSET(INDEX($1:$1048576,2,4),AA792*WellsInPlate,0,WellsInPlate,1))</f>
        <v>86</v>
      </c>
      <c r="AC792" s="108">
        <f t="shared" ca="1" si="113"/>
        <v>0</v>
      </c>
      <c r="AE792" s="108" t="b">
        <f>IF(COUNTBLANK(D792)=0,A792)</f>
        <v>0</v>
      </c>
    </row>
    <row r="793" spans="1:31" ht="12.75" x14ac:dyDescent="0.2">
      <c r="A793" s="94" t="str">
        <f>IF(D793="","",CONCATENATE('Address and samples info'!$B$8," #",'Samples 96'!C793))</f>
        <v/>
      </c>
      <c r="B793" s="95" t="s">
        <v>5</v>
      </c>
      <c r="C793" s="150">
        <v>10</v>
      </c>
      <c r="D793" s="5"/>
      <c r="E793" s="98">
        <v>0.01</v>
      </c>
      <c r="F793" s="53"/>
      <c r="G793" s="59"/>
      <c r="Z793" s="108" t="str">
        <f>IF(LEN(INDEX($1:$1048576,ROW(),4))&gt;0,INDEX($1:$1048576,ROW(),4)," ")</f>
        <v xml:space="preserve"> </v>
      </c>
      <c r="AA793" s="108">
        <f t="shared" si="112"/>
        <v>60</v>
      </c>
      <c r="AB793" s="108">
        <f ca="1">COUNTBLANK(OFFSET(INDEX($1:$1048576,2,4),AA793*WellsInPlate,0,WellsInPlate,1))</f>
        <v>86</v>
      </c>
      <c r="AC793" s="108">
        <f t="shared" ca="1" si="113"/>
        <v>0</v>
      </c>
      <c r="AE793" s="108" t="b">
        <f>IF(COUNTBLANK(D793)=0,A793)</f>
        <v>0</v>
      </c>
    </row>
    <row r="794" spans="1:31" ht="12.75" x14ac:dyDescent="0.2">
      <c r="A794" s="94" t="str">
        <f>IF(D794="","",CONCATENATE('Address and samples info'!$B$8," #",'Samples 96'!C794))</f>
        <v/>
      </c>
      <c r="B794" s="95" t="s">
        <v>16</v>
      </c>
      <c r="C794" s="150">
        <v>10</v>
      </c>
      <c r="D794" s="5"/>
      <c r="E794" s="98">
        <v>0.01</v>
      </c>
      <c r="F794" s="53"/>
      <c r="G794" s="59"/>
      <c r="Z794" s="108" t="str">
        <f>IF(LEN(INDEX($1:$1048576,ROW(),4))&gt;0,INDEX($1:$1048576,ROW(),4)," ")</f>
        <v xml:space="preserve"> </v>
      </c>
      <c r="AA794" s="108">
        <f t="shared" si="112"/>
        <v>60</v>
      </c>
      <c r="AB794" s="108">
        <f ca="1">COUNTBLANK(OFFSET(INDEX($1:$1048576,2,4),AA794*WellsInPlate,0,WellsInPlate,1))</f>
        <v>86</v>
      </c>
      <c r="AC794" s="108">
        <f t="shared" ca="1" si="113"/>
        <v>0</v>
      </c>
      <c r="AE794" s="108" t="b">
        <f>IF(COUNTBLANK(D794)=0,A794)</f>
        <v>0</v>
      </c>
    </row>
    <row r="795" spans="1:31" ht="12.75" x14ac:dyDescent="0.2">
      <c r="A795" s="94" t="str">
        <f>IF(D795="","",CONCATENATE('Address and samples info'!$B$8," #",'Samples 96'!C795))</f>
        <v/>
      </c>
      <c r="B795" s="95" t="s">
        <v>27</v>
      </c>
      <c r="C795" s="150">
        <v>10</v>
      </c>
      <c r="D795" s="5"/>
      <c r="E795" s="98">
        <v>0.01</v>
      </c>
      <c r="F795" s="53"/>
      <c r="G795" s="59"/>
      <c r="Z795" s="108" t="str">
        <f>IF(LEN(INDEX($1:$1048576,ROW(),4))&gt;0,INDEX($1:$1048576,ROW(),4)," ")</f>
        <v xml:space="preserve"> </v>
      </c>
      <c r="AA795" s="108">
        <f t="shared" si="112"/>
        <v>60</v>
      </c>
      <c r="AB795" s="108">
        <f ca="1">COUNTBLANK(OFFSET(INDEX($1:$1048576,2,4),AA795*WellsInPlate,0,WellsInPlate,1))</f>
        <v>86</v>
      </c>
      <c r="AC795" s="108">
        <f t="shared" ca="1" si="113"/>
        <v>0</v>
      </c>
      <c r="AE795" s="108" t="b">
        <f>IF(COUNTBLANK(D795)=0,A795)</f>
        <v>0</v>
      </c>
    </row>
    <row r="796" spans="1:31" ht="12.75" x14ac:dyDescent="0.2">
      <c r="A796" s="94" t="str">
        <f>IF(D796="","",CONCATENATE('Address and samples info'!$B$8," #",'Samples 96'!C796))</f>
        <v/>
      </c>
      <c r="B796" s="95" t="s">
        <v>38</v>
      </c>
      <c r="C796" s="150">
        <v>10</v>
      </c>
      <c r="D796" s="5"/>
      <c r="E796" s="98">
        <v>0.01</v>
      </c>
      <c r="F796" s="53"/>
      <c r="G796" s="59"/>
      <c r="I796" s="55"/>
      <c r="Z796" s="108" t="str">
        <f>IF(LEN(INDEX($1:$1048576,ROW(),4))&gt;0,INDEX($1:$1048576,ROW(),4)," ")</f>
        <v xml:space="preserve"> </v>
      </c>
      <c r="AA796" s="108">
        <f t="shared" si="112"/>
        <v>60</v>
      </c>
      <c r="AB796" s="108">
        <f ca="1">COUNTBLANK(OFFSET(INDEX($1:$1048576,2,4),AA796*WellsInPlate,0,WellsInPlate,1))</f>
        <v>86</v>
      </c>
      <c r="AC796" s="108">
        <f t="shared" ca="1" si="113"/>
        <v>0</v>
      </c>
      <c r="AE796" s="108" t="b">
        <f>IF(COUNTBLANK(D796)=0,A796)</f>
        <v>0</v>
      </c>
    </row>
    <row r="797" spans="1:31" ht="12.75" x14ac:dyDescent="0.2">
      <c r="A797" s="94" t="str">
        <f>IF(D797="","",CONCATENATE('Address and samples info'!$B$8," #",'Samples 96'!C797))</f>
        <v/>
      </c>
      <c r="B797" s="95" t="s">
        <v>49</v>
      </c>
      <c r="C797" s="150">
        <v>10</v>
      </c>
      <c r="D797" s="5"/>
      <c r="E797" s="98">
        <v>0.01</v>
      </c>
      <c r="F797" s="53"/>
      <c r="G797" s="59"/>
      <c r="H797" s="10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Z797" s="108" t="str">
        <f>IF(LEN(INDEX($1:$1048576,ROW(),4))&gt;0,INDEX($1:$1048576,ROW(),4)," ")</f>
        <v xml:space="preserve"> </v>
      </c>
      <c r="AA797" s="108">
        <f t="shared" si="112"/>
        <v>61</v>
      </c>
      <c r="AB797" s="108">
        <f ca="1">COUNTBLANK(OFFSET(INDEX($1:$1048576,2,4),AA797*WellsInPlate,0,WellsInPlate,1))</f>
        <v>86</v>
      </c>
      <c r="AC797" s="108">
        <f t="shared" ca="1" si="113"/>
        <v>0</v>
      </c>
      <c r="AE797" s="108" t="b">
        <f>IF(COUNTBLANK(D797)=0,A797)</f>
        <v>0</v>
      </c>
    </row>
    <row r="798" spans="1:31" ht="12.75" x14ac:dyDescent="0.2">
      <c r="A798" s="94" t="str">
        <f>IF(D798="","",CONCATENATE('Address and samples info'!$B$8," #",'Samples 96'!C798))</f>
        <v/>
      </c>
      <c r="B798" s="95" t="s">
        <v>60</v>
      </c>
      <c r="C798" s="150">
        <v>10</v>
      </c>
      <c r="D798" s="5"/>
      <c r="E798" s="98">
        <v>0.01</v>
      </c>
      <c r="F798" s="53"/>
      <c r="G798" s="59"/>
      <c r="H798" s="104"/>
      <c r="I798" s="57"/>
      <c r="J798" s="57"/>
      <c r="K798" s="57"/>
      <c r="L798" s="57"/>
      <c r="M798" s="57"/>
      <c r="N798" s="57"/>
      <c r="O798" s="57"/>
      <c r="P798" s="57"/>
      <c r="Q798" s="57"/>
      <c r="R798" s="57"/>
      <c r="S798" s="57"/>
      <c r="T798" s="58"/>
      <c r="Z798" s="108" t="str">
        <f>IF(LEN(INDEX($1:$1048576,ROW(),4))&gt;0,INDEX($1:$1048576,ROW(),4)," ")</f>
        <v xml:space="preserve"> </v>
      </c>
      <c r="AA798" s="108">
        <f t="shared" si="112"/>
        <v>61</v>
      </c>
      <c r="AB798" s="108">
        <f ca="1">COUNTBLANK(OFFSET(INDEX($1:$1048576,2,4),AA798*WellsInPlate,0,WellsInPlate,1))</f>
        <v>86</v>
      </c>
      <c r="AC798" s="108">
        <f t="shared" ca="1" si="113"/>
        <v>0</v>
      </c>
      <c r="AE798" s="108" t="b">
        <f>IF(COUNTBLANK(D798)=0,A798)</f>
        <v>0</v>
      </c>
    </row>
    <row r="799" spans="1:31" ht="12.75" x14ac:dyDescent="0.2">
      <c r="A799" s="94" t="str">
        <f>IF(D799="","",CONCATENATE('Address and samples info'!$B$8," #",'Samples 96'!C799))</f>
        <v/>
      </c>
      <c r="B799" s="95" t="s">
        <v>71</v>
      </c>
      <c r="C799" s="150">
        <v>10</v>
      </c>
      <c r="D799" s="5"/>
      <c r="E799" s="98">
        <v>0.01</v>
      </c>
      <c r="F799" s="53"/>
      <c r="G799" s="59"/>
      <c r="H799" s="104"/>
      <c r="I799" s="57"/>
      <c r="J799" s="57"/>
      <c r="K799" s="57"/>
      <c r="L799" s="57"/>
      <c r="M799" s="57"/>
      <c r="N799" s="57"/>
      <c r="O799" s="57"/>
      <c r="P799" s="57"/>
      <c r="Q799" s="57"/>
      <c r="R799" s="57"/>
      <c r="S799" s="57"/>
      <c r="T799" s="57"/>
      <c r="Z799" s="108" t="str">
        <f>IF(LEN(INDEX($1:$1048576,ROW(),4))&gt;0,INDEX($1:$1048576,ROW(),4)," ")</f>
        <v xml:space="preserve"> </v>
      </c>
      <c r="AA799" s="108">
        <f t="shared" si="112"/>
        <v>61</v>
      </c>
      <c r="AB799" s="108">
        <f ca="1">COUNTBLANK(OFFSET(INDEX($1:$1048576,2,4),AA799*WellsInPlate,0,WellsInPlate,1))</f>
        <v>86</v>
      </c>
      <c r="AC799" s="108">
        <f t="shared" ca="1" si="113"/>
        <v>0</v>
      </c>
      <c r="AE799" s="108" t="b">
        <f>IF(COUNTBLANK(D799)=0,A799)</f>
        <v>0</v>
      </c>
    </row>
    <row r="800" spans="1:31" ht="12.75" x14ac:dyDescent="0.2">
      <c r="A800" s="94" t="str">
        <f>IF(D800="","",CONCATENATE('Address and samples info'!$B$8," #",'Samples 96'!C800))</f>
        <v/>
      </c>
      <c r="B800" s="95" t="s">
        <v>81</v>
      </c>
      <c r="C800" s="150">
        <v>10</v>
      </c>
      <c r="D800" s="5"/>
      <c r="E800" s="98">
        <v>0.01</v>
      </c>
      <c r="F800" s="53"/>
      <c r="G800" s="59"/>
      <c r="H800" s="104"/>
      <c r="I800" s="57"/>
      <c r="J800" s="57"/>
      <c r="K800" s="57"/>
      <c r="L800" s="57"/>
      <c r="M800" s="57"/>
      <c r="N800" s="57"/>
      <c r="O800" s="57"/>
      <c r="P800" s="57"/>
      <c r="Q800" s="57"/>
      <c r="R800" s="57"/>
      <c r="S800" s="57"/>
      <c r="T800" s="57"/>
      <c r="Z800" s="108" t="str">
        <f>IF(LEN(INDEX($1:$1048576,ROW(),4))&gt;0,INDEX($1:$1048576,ROW(),4)," ")</f>
        <v xml:space="preserve"> </v>
      </c>
      <c r="AA800" s="108">
        <f t="shared" si="112"/>
        <v>61</v>
      </c>
      <c r="AB800" s="108">
        <f ca="1">COUNTBLANK(OFFSET(INDEX($1:$1048576,2,4),AA800*WellsInPlate,0,WellsInPlate,1))</f>
        <v>86</v>
      </c>
      <c r="AC800" s="108">
        <f t="shared" ca="1" si="113"/>
        <v>0</v>
      </c>
      <c r="AE800" s="108" t="b">
        <f>IF(COUNTBLANK(D800)=0,A800)</f>
        <v>0</v>
      </c>
    </row>
    <row r="801" spans="1:31" ht="12.75" x14ac:dyDescent="0.2">
      <c r="A801" s="94" t="str">
        <f>IF(D801="","",CONCATENATE('Address and samples info'!$B$8," #",'Samples 96'!C801))</f>
        <v/>
      </c>
      <c r="B801" s="95" t="s">
        <v>6</v>
      </c>
      <c r="C801" s="150">
        <v>10</v>
      </c>
      <c r="D801" s="5"/>
      <c r="E801" s="98">
        <v>0.01</v>
      </c>
      <c r="F801" s="53"/>
      <c r="G801" s="59"/>
      <c r="H801" s="104"/>
      <c r="I801" s="57"/>
      <c r="J801" s="57"/>
      <c r="K801" s="57"/>
      <c r="L801" s="57"/>
      <c r="M801" s="57"/>
      <c r="N801" s="57"/>
      <c r="O801" s="57"/>
      <c r="P801" s="57"/>
      <c r="Q801" s="57"/>
      <c r="R801" s="57"/>
      <c r="S801" s="57"/>
      <c r="T801" s="57"/>
      <c r="Z801" s="108" t="str">
        <f>IF(LEN(INDEX($1:$1048576,ROW(),4))&gt;0,INDEX($1:$1048576,ROW(),4)," ")</f>
        <v xml:space="preserve"> </v>
      </c>
      <c r="AA801" s="108">
        <f t="shared" si="112"/>
        <v>61</v>
      </c>
      <c r="AB801" s="108">
        <f ca="1">COUNTBLANK(OFFSET(INDEX($1:$1048576,2,4),AA801*WellsInPlate,0,WellsInPlate,1))</f>
        <v>86</v>
      </c>
      <c r="AC801" s="108">
        <f t="shared" ca="1" si="113"/>
        <v>0</v>
      </c>
      <c r="AE801" s="108" t="b">
        <f>IF(COUNTBLANK(D801)=0,A801)</f>
        <v>0</v>
      </c>
    </row>
    <row r="802" spans="1:31" ht="12.75" x14ac:dyDescent="0.2">
      <c r="A802" s="94" t="str">
        <f>IF(D802="","",CONCATENATE('Address and samples info'!$B$8," #",'Samples 96'!C802))</f>
        <v/>
      </c>
      <c r="B802" s="95" t="s">
        <v>17</v>
      </c>
      <c r="C802" s="150">
        <v>10</v>
      </c>
      <c r="D802" s="5"/>
      <c r="E802" s="98">
        <v>0.01</v>
      </c>
      <c r="F802" s="53"/>
      <c r="G802" s="59"/>
      <c r="H802" s="104"/>
      <c r="I802" s="57"/>
      <c r="J802" s="57"/>
      <c r="K802" s="57"/>
      <c r="L802" s="57"/>
      <c r="M802" s="57"/>
      <c r="N802" s="57"/>
      <c r="O802" s="57"/>
      <c r="P802" s="57"/>
      <c r="Q802" s="57"/>
      <c r="R802" s="57"/>
      <c r="S802" s="57"/>
      <c r="T802" s="57"/>
      <c r="Z802" s="108" t="str">
        <f>IF(LEN(INDEX($1:$1048576,ROW(),4))&gt;0,INDEX($1:$1048576,ROW(),4)," ")</f>
        <v xml:space="preserve"> </v>
      </c>
      <c r="AA802" s="108">
        <f t="shared" si="112"/>
        <v>61</v>
      </c>
      <c r="AB802" s="108">
        <f ca="1">COUNTBLANK(OFFSET(INDEX($1:$1048576,2,4),AA802*WellsInPlate,0,WellsInPlate,1))</f>
        <v>86</v>
      </c>
      <c r="AC802" s="108">
        <f t="shared" ca="1" si="113"/>
        <v>0</v>
      </c>
      <c r="AE802" s="108" t="b">
        <f>IF(COUNTBLANK(D802)=0,A802)</f>
        <v>0</v>
      </c>
    </row>
    <row r="803" spans="1:31" ht="12.75" x14ac:dyDescent="0.2">
      <c r="A803" s="94" t="str">
        <f>IF(D803="","",CONCATENATE('Address and samples info'!$B$8," #",'Samples 96'!C803))</f>
        <v/>
      </c>
      <c r="B803" s="95" t="s">
        <v>28</v>
      </c>
      <c r="C803" s="150">
        <v>10</v>
      </c>
      <c r="D803" s="5"/>
      <c r="E803" s="98">
        <v>0.01</v>
      </c>
      <c r="F803" s="53"/>
      <c r="G803" s="59"/>
      <c r="H803" s="104"/>
      <c r="I803" s="57"/>
      <c r="J803" s="57"/>
      <c r="K803" s="57"/>
      <c r="L803" s="57"/>
      <c r="M803" s="57"/>
      <c r="N803" s="57"/>
      <c r="O803" s="57"/>
      <c r="P803" s="57"/>
      <c r="Q803" s="57"/>
      <c r="R803" s="57"/>
      <c r="S803" s="57"/>
      <c r="T803" s="57"/>
      <c r="Z803" s="108" t="str">
        <f>IF(LEN(INDEX($1:$1048576,ROW(),4))&gt;0,INDEX($1:$1048576,ROW(),4)," ")</f>
        <v xml:space="preserve"> </v>
      </c>
      <c r="AA803" s="108">
        <f t="shared" si="112"/>
        <v>61</v>
      </c>
      <c r="AB803" s="108">
        <f ca="1">COUNTBLANK(OFFSET(INDEX($1:$1048576,2,4),AA803*WellsInPlate,0,WellsInPlate,1))</f>
        <v>86</v>
      </c>
      <c r="AC803" s="108">
        <f t="shared" ca="1" si="113"/>
        <v>0</v>
      </c>
      <c r="AE803" s="108" t="b">
        <f>IF(COUNTBLANK(D803)=0,A803)</f>
        <v>0</v>
      </c>
    </row>
    <row r="804" spans="1:31" ht="12.75" x14ac:dyDescent="0.2">
      <c r="A804" s="94" t="str">
        <f>IF(D804="","",CONCATENATE('Address and samples info'!$B$8," #",'Samples 96'!C804))</f>
        <v/>
      </c>
      <c r="B804" s="95" t="s">
        <v>39</v>
      </c>
      <c r="C804" s="150">
        <v>10</v>
      </c>
      <c r="D804" s="5"/>
      <c r="E804" s="98">
        <v>0.01</v>
      </c>
      <c r="F804" s="53"/>
      <c r="G804" s="59"/>
      <c r="H804" s="104"/>
      <c r="I804" s="57"/>
      <c r="J804" s="57"/>
      <c r="K804" s="57"/>
      <c r="L804" s="57"/>
      <c r="M804" s="57"/>
      <c r="N804" s="57"/>
      <c r="O804" s="57"/>
      <c r="P804" s="57"/>
      <c r="Q804" s="57"/>
      <c r="R804" s="57"/>
      <c r="S804" s="57"/>
      <c r="T804" s="57"/>
      <c r="Z804" s="108" t="str">
        <f>IF(LEN(INDEX($1:$1048576,ROW(),4))&gt;0,INDEX($1:$1048576,ROW(),4)," ")</f>
        <v xml:space="preserve"> </v>
      </c>
      <c r="AA804" s="108">
        <f t="shared" si="112"/>
        <v>61</v>
      </c>
      <c r="AB804" s="108">
        <f ca="1">COUNTBLANK(OFFSET(INDEX($1:$1048576,2,4),AA804*WellsInPlate,0,WellsInPlate,1))</f>
        <v>86</v>
      </c>
      <c r="AC804" s="108">
        <f t="shared" ca="1" si="113"/>
        <v>0</v>
      </c>
      <c r="AE804" s="108" t="b">
        <f>IF(COUNTBLANK(D804)=0,A804)</f>
        <v>0</v>
      </c>
    </row>
    <row r="805" spans="1:31" ht="12.75" x14ac:dyDescent="0.2">
      <c r="A805" s="94" t="str">
        <f>IF(D805="","",CONCATENATE('Address and samples info'!$B$8," #",'Samples 96'!C805))</f>
        <v/>
      </c>
      <c r="B805" s="95" t="s">
        <v>50</v>
      </c>
      <c r="C805" s="150">
        <v>10</v>
      </c>
      <c r="D805" s="5"/>
      <c r="E805" s="98">
        <v>0.01</v>
      </c>
      <c r="F805" s="53"/>
      <c r="G805" s="59"/>
      <c r="H805" s="104"/>
      <c r="I805" s="57"/>
      <c r="J805" s="57"/>
      <c r="K805" s="57"/>
      <c r="L805" s="57"/>
      <c r="M805" s="57"/>
      <c r="N805" s="57"/>
      <c r="O805" s="57"/>
      <c r="P805" s="57"/>
      <c r="Q805" s="57"/>
      <c r="R805" s="57"/>
      <c r="S805" s="57"/>
      <c r="T805" s="57"/>
      <c r="Z805" s="108" t="str">
        <f>IF(LEN(INDEX($1:$1048576,ROW(),4))&gt;0,INDEX($1:$1048576,ROW(),4)," ")</f>
        <v xml:space="preserve"> </v>
      </c>
      <c r="AA805" s="108">
        <f t="shared" si="112"/>
        <v>61</v>
      </c>
      <c r="AB805" s="108">
        <f ca="1">COUNTBLANK(OFFSET(INDEX($1:$1048576,2,4),AA805*WellsInPlate,0,WellsInPlate,1))</f>
        <v>86</v>
      </c>
      <c r="AC805" s="108">
        <f t="shared" ca="1" si="113"/>
        <v>0</v>
      </c>
      <c r="AE805" s="108" t="b">
        <f>IF(COUNTBLANK(D805)=0,A805)</f>
        <v>0</v>
      </c>
    </row>
    <row r="806" spans="1:31" ht="12.75" x14ac:dyDescent="0.2">
      <c r="A806" s="94" t="str">
        <f>IF(D806="","",CONCATENATE('Address and samples info'!$B$8," #",'Samples 96'!C806))</f>
        <v/>
      </c>
      <c r="B806" s="95" t="s">
        <v>61</v>
      </c>
      <c r="C806" s="150">
        <v>10</v>
      </c>
      <c r="D806" s="5"/>
      <c r="E806" s="98">
        <v>0.01</v>
      </c>
      <c r="F806" s="53"/>
      <c r="G806" s="59"/>
      <c r="Z806" s="108" t="str">
        <f>IF(LEN(INDEX($1:$1048576,ROW(),4))&gt;0,INDEX($1:$1048576,ROW(),4)," ")</f>
        <v xml:space="preserve"> </v>
      </c>
      <c r="AA806" s="108">
        <f t="shared" ref="AA806:AA836" si="114">CEILING((ROW()-StartRow+1)/PanelHeight,1)-1</f>
        <v>61</v>
      </c>
      <c r="AB806" s="108">
        <f ca="1">COUNTBLANK(OFFSET(INDEX($1:$1048576,2,4),AA806*WellsInPlate,0,WellsInPlate,1))</f>
        <v>86</v>
      </c>
      <c r="AC806" s="108">
        <f t="shared" ref="AC806:AC836" ca="1" si="115">IF(AB806=WellsInPlate,0,1)</f>
        <v>0</v>
      </c>
      <c r="AE806" s="108" t="b">
        <f>IF(COUNTBLANK(D806)=0,A806)</f>
        <v>0</v>
      </c>
    </row>
    <row r="807" spans="1:31" ht="12.75" x14ac:dyDescent="0.2">
      <c r="A807" s="94" t="str">
        <f>IF(D807="","",CONCATENATE('Address and samples info'!$B$8," #",'Samples 96'!C807))</f>
        <v/>
      </c>
      <c r="B807" s="95" t="s">
        <v>72</v>
      </c>
      <c r="C807" s="150">
        <v>10</v>
      </c>
      <c r="D807" s="5"/>
      <c r="E807" s="98">
        <v>0.01</v>
      </c>
      <c r="F807" s="53"/>
      <c r="G807" s="59"/>
      <c r="Z807" s="108" t="str">
        <f>IF(LEN(INDEX($1:$1048576,ROW(),4))&gt;0,INDEX($1:$1048576,ROW(),4)," ")</f>
        <v xml:space="preserve"> </v>
      </c>
      <c r="AA807" s="108">
        <f t="shared" si="114"/>
        <v>61</v>
      </c>
      <c r="AB807" s="108">
        <f ca="1">COUNTBLANK(OFFSET(INDEX($1:$1048576,2,4),AA807*WellsInPlate,0,WellsInPlate,1))</f>
        <v>86</v>
      </c>
      <c r="AC807" s="108">
        <f t="shared" ca="1" si="115"/>
        <v>0</v>
      </c>
      <c r="AE807" s="108" t="b">
        <f>IF(COUNTBLANK(D807)=0,A807)</f>
        <v>0</v>
      </c>
    </row>
    <row r="808" spans="1:31" ht="12.75" x14ac:dyDescent="0.2">
      <c r="A808" s="94" t="str">
        <f>IF(D808="","",CONCATENATE('Address and samples info'!$B$8," #",'Samples 96'!C808))</f>
        <v/>
      </c>
      <c r="B808" s="95" t="s">
        <v>82</v>
      </c>
      <c r="C808" s="150">
        <v>10</v>
      </c>
      <c r="D808" s="5"/>
      <c r="E808" s="98">
        <v>0.01</v>
      </c>
      <c r="F808" s="53"/>
      <c r="G808" s="59"/>
      <c r="Z808" s="108" t="str">
        <f>IF(LEN(INDEX($1:$1048576,ROW(),4))&gt;0,INDEX($1:$1048576,ROW(),4)," ")</f>
        <v xml:space="preserve"> </v>
      </c>
      <c r="AA808" s="108">
        <f t="shared" si="114"/>
        <v>61</v>
      </c>
      <c r="AB808" s="108">
        <f ca="1">COUNTBLANK(OFFSET(INDEX($1:$1048576,2,4),AA808*WellsInPlate,0,WellsInPlate,1))</f>
        <v>86</v>
      </c>
      <c r="AC808" s="108">
        <f t="shared" ca="1" si="115"/>
        <v>0</v>
      </c>
      <c r="AE808" s="108" t="b">
        <f>IF(COUNTBLANK(D808)=0,A808)</f>
        <v>0</v>
      </c>
    </row>
    <row r="809" spans="1:31" ht="12.75" x14ac:dyDescent="0.2">
      <c r="A809" s="94" t="str">
        <f>IF(D809="","",CONCATENATE('Address and samples info'!$B$8," #",'Samples 96'!C809))</f>
        <v/>
      </c>
      <c r="B809" s="95" t="s">
        <v>7</v>
      </c>
      <c r="C809" s="150">
        <v>10</v>
      </c>
      <c r="D809" s="5"/>
      <c r="E809" s="98">
        <v>0.01</v>
      </c>
      <c r="F809" s="53"/>
      <c r="G809" s="59"/>
      <c r="I809" s="55"/>
      <c r="Z809" s="108" t="str">
        <f>IF(LEN(INDEX($1:$1048576,ROW(),4))&gt;0,INDEX($1:$1048576,ROW(),4)," ")</f>
        <v xml:space="preserve"> </v>
      </c>
      <c r="AA809" s="108">
        <f t="shared" si="114"/>
        <v>61</v>
      </c>
      <c r="AB809" s="108">
        <f ca="1">COUNTBLANK(OFFSET(INDEX($1:$1048576,2,4),AA809*WellsInPlate,0,WellsInPlate,1))</f>
        <v>86</v>
      </c>
      <c r="AC809" s="108">
        <f t="shared" ca="1" si="115"/>
        <v>0</v>
      </c>
      <c r="AE809" s="108" t="b">
        <f>IF(COUNTBLANK(D809)=0,A809)</f>
        <v>0</v>
      </c>
    </row>
    <row r="810" spans="1:31" ht="12.75" x14ac:dyDescent="0.2">
      <c r="A810" s="94" t="str">
        <f>IF(D810="","",CONCATENATE('Address and samples info'!$B$8," #",'Samples 96'!C810))</f>
        <v/>
      </c>
      <c r="B810" s="95" t="s">
        <v>18</v>
      </c>
      <c r="C810" s="150">
        <v>10</v>
      </c>
      <c r="D810" s="5"/>
      <c r="E810" s="98">
        <v>0.01</v>
      </c>
      <c r="F810" s="53"/>
      <c r="G810" s="59"/>
      <c r="H810" s="10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Z810" s="108" t="str">
        <f>IF(LEN(INDEX($1:$1048576,ROW(),4))&gt;0,INDEX($1:$1048576,ROW(),4)," ")</f>
        <v xml:space="preserve"> </v>
      </c>
      <c r="AA810" s="108">
        <f t="shared" si="114"/>
        <v>62</v>
      </c>
      <c r="AB810" s="108">
        <f ca="1">COUNTBLANK(OFFSET(INDEX($1:$1048576,2,4),AA810*WellsInPlate,0,WellsInPlate,1))</f>
        <v>86</v>
      </c>
      <c r="AC810" s="108">
        <f t="shared" ca="1" si="115"/>
        <v>0</v>
      </c>
      <c r="AE810" s="108" t="b">
        <f>IF(COUNTBLANK(D810)=0,A810)</f>
        <v>0</v>
      </c>
    </row>
    <row r="811" spans="1:31" ht="12.75" x14ac:dyDescent="0.2">
      <c r="A811" s="94" t="str">
        <f>IF(D811="","",CONCATENATE('Address and samples info'!$B$8," #",'Samples 96'!C811))</f>
        <v/>
      </c>
      <c r="B811" s="95" t="s">
        <v>29</v>
      </c>
      <c r="C811" s="150">
        <v>10</v>
      </c>
      <c r="D811" s="5"/>
      <c r="E811" s="98">
        <v>0.01</v>
      </c>
      <c r="F811" s="53"/>
      <c r="G811" s="59"/>
      <c r="H811" s="104"/>
      <c r="I811" s="57"/>
      <c r="J811" s="57"/>
      <c r="K811" s="57"/>
      <c r="L811" s="57"/>
      <c r="M811" s="57"/>
      <c r="N811" s="57"/>
      <c r="O811" s="57"/>
      <c r="P811" s="57"/>
      <c r="Q811" s="57"/>
      <c r="R811" s="57"/>
      <c r="S811" s="57"/>
      <c r="T811" s="58"/>
      <c r="Z811" s="108" t="str">
        <f>IF(LEN(INDEX($1:$1048576,ROW(),4))&gt;0,INDEX($1:$1048576,ROW(),4)," ")</f>
        <v xml:space="preserve"> </v>
      </c>
      <c r="AA811" s="108">
        <f t="shared" si="114"/>
        <v>62</v>
      </c>
      <c r="AB811" s="108">
        <f ca="1">COUNTBLANK(OFFSET(INDEX($1:$1048576,2,4),AA811*WellsInPlate,0,WellsInPlate,1))</f>
        <v>86</v>
      </c>
      <c r="AC811" s="108">
        <f t="shared" ca="1" si="115"/>
        <v>0</v>
      </c>
      <c r="AE811" s="108" t="b">
        <f>IF(COUNTBLANK(D811)=0,A811)</f>
        <v>0</v>
      </c>
    </row>
    <row r="812" spans="1:31" ht="12.75" x14ac:dyDescent="0.2">
      <c r="A812" s="94" t="str">
        <f>IF(D812="","",CONCATENATE('Address and samples info'!$B$8," #",'Samples 96'!C812))</f>
        <v/>
      </c>
      <c r="B812" s="95" t="s">
        <v>40</v>
      </c>
      <c r="C812" s="150">
        <v>10</v>
      </c>
      <c r="D812" s="5"/>
      <c r="E812" s="98">
        <v>0.01</v>
      </c>
      <c r="F812" s="53"/>
      <c r="G812" s="59"/>
      <c r="H812" s="104"/>
      <c r="I812" s="57"/>
      <c r="J812" s="57"/>
      <c r="K812" s="57"/>
      <c r="L812" s="57"/>
      <c r="M812" s="57"/>
      <c r="N812" s="57"/>
      <c r="O812" s="57"/>
      <c r="P812" s="57"/>
      <c r="Q812" s="57"/>
      <c r="R812" s="57"/>
      <c r="S812" s="57"/>
      <c r="T812" s="57"/>
      <c r="Z812" s="108" t="str">
        <f>IF(LEN(INDEX($1:$1048576,ROW(),4))&gt;0,INDEX($1:$1048576,ROW(),4)," ")</f>
        <v xml:space="preserve"> </v>
      </c>
      <c r="AA812" s="108">
        <f t="shared" si="114"/>
        <v>62</v>
      </c>
      <c r="AB812" s="108">
        <f ca="1">COUNTBLANK(OFFSET(INDEX($1:$1048576,2,4),AA812*WellsInPlate,0,WellsInPlate,1))</f>
        <v>86</v>
      </c>
      <c r="AC812" s="108">
        <f t="shared" ca="1" si="115"/>
        <v>0</v>
      </c>
      <c r="AE812" s="108" t="b">
        <f>IF(COUNTBLANK(D812)=0,A812)</f>
        <v>0</v>
      </c>
    </row>
    <row r="813" spans="1:31" ht="12.75" x14ac:dyDescent="0.2">
      <c r="A813" s="94" t="str">
        <f>IF(D813="","",CONCATENATE('Address and samples info'!$B$8," #",'Samples 96'!C813))</f>
        <v/>
      </c>
      <c r="B813" s="95" t="s">
        <v>51</v>
      </c>
      <c r="C813" s="150">
        <v>10</v>
      </c>
      <c r="D813" s="5"/>
      <c r="E813" s="98">
        <v>0.01</v>
      </c>
      <c r="F813" s="53"/>
      <c r="G813" s="59"/>
      <c r="H813" s="104"/>
      <c r="I813" s="57"/>
      <c r="J813" s="57"/>
      <c r="K813" s="57"/>
      <c r="L813" s="57"/>
      <c r="M813" s="57"/>
      <c r="N813" s="57"/>
      <c r="O813" s="57"/>
      <c r="P813" s="57"/>
      <c r="Q813" s="57"/>
      <c r="R813" s="57"/>
      <c r="S813" s="57"/>
      <c r="T813" s="57"/>
      <c r="Z813" s="108" t="str">
        <f>IF(LEN(INDEX($1:$1048576,ROW(),4))&gt;0,INDEX($1:$1048576,ROW(),4)," ")</f>
        <v xml:space="preserve"> </v>
      </c>
      <c r="AA813" s="108">
        <f t="shared" si="114"/>
        <v>62</v>
      </c>
      <c r="AB813" s="108">
        <f ca="1">COUNTBLANK(OFFSET(INDEX($1:$1048576,2,4),AA813*WellsInPlate,0,WellsInPlate,1))</f>
        <v>86</v>
      </c>
      <c r="AC813" s="108">
        <f t="shared" ca="1" si="115"/>
        <v>0</v>
      </c>
      <c r="AE813" s="108" t="b">
        <f>IF(COUNTBLANK(D813)=0,A813)</f>
        <v>0</v>
      </c>
    </row>
    <row r="814" spans="1:31" ht="12.75" x14ac:dyDescent="0.2">
      <c r="A814" s="94" t="str">
        <f>IF(D814="","",CONCATENATE('Address and samples info'!$B$8," #",'Samples 96'!C814))</f>
        <v/>
      </c>
      <c r="B814" s="95" t="s">
        <v>62</v>
      </c>
      <c r="C814" s="150">
        <v>10</v>
      </c>
      <c r="D814" s="5"/>
      <c r="E814" s="98">
        <v>0.01</v>
      </c>
      <c r="F814" s="53"/>
      <c r="G814" s="59"/>
      <c r="H814" s="104"/>
      <c r="I814" s="57"/>
      <c r="J814" s="57"/>
      <c r="K814" s="57"/>
      <c r="L814" s="57"/>
      <c r="M814" s="57"/>
      <c r="N814" s="57"/>
      <c r="O814" s="57"/>
      <c r="P814" s="57"/>
      <c r="Q814" s="57"/>
      <c r="R814" s="57"/>
      <c r="S814" s="57"/>
      <c r="T814" s="57"/>
      <c r="Z814" s="108" t="str">
        <f>IF(LEN(INDEX($1:$1048576,ROW(),4))&gt;0,INDEX($1:$1048576,ROW(),4)," ")</f>
        <v xml:space="preserve"> </v>
      </c>
      <c r="AA814" s="108">
        <f t="shared" si="114"/>
        <v>62</v>
      </c>
      <c r="AB814" s="108">
        <f ca="1">COUNTBLANK(OFFSET(INDEX($1:$1048576,2,4),AA814*WellsInPlate,0,WellsInPlate,1))</f>
        <v>86</v>
      </c>
      <c r="AC814" s="108">
        <f t="shared" ca="1" si="115"/>
        <v>0</v>
      </c>
      <c r="AE814" s="108" t="b">
        <f>IF(COUNTBLANK(D814)=0,A814)</f>
        <v>0</v>
      </c>
    </row>
    <row r="815" spans="1:31" ht="12.75" x14ac:dyDescent="0.2">
      <c r="A815" s="94" t="str">
        <f>IF(D815="","",CONCATENATE('Address and samples info'!$B$8," #",'Samples 96'!C815))</f>
        <v/>
      </c>
      <c r="B815" s="95" t="s">
        <v>73</v>
      </c>
      <c r="C815" s="150">
        <v>10</v>
      </c>
      <c r="D815" s="5"/>
      <c r="E815" s="98">
        <v>0.01</v>
      </c>
      <c r="F815" s="53"/>
      <c r="G815" s="59"/>
      <c r="H815" s="104"/>
      <c r="I815" s="57"/>
      <c r="J815" s="57"/>
      <c r="K815" s="57"/>
      <c r="L815" s="57"/>
      <c r="M815" s="57"/>
      <c r="N815" s="57"/>
      <c r="O815" s="57"/>
      <c r="P815" s="57"/>
      <c r="Q815" s="57"/>
      <c r="R815" s="57"/>
      <c r="S815" s="57"/>
      <c r="T815" s="57"/>
      <c r="Z815" s="108" t="str">
        <f>IF(LEN(INDEX($1:$1048576,ROW(),4))&gt;0,INDEX($1:$1048576,ROW(),4)," ")</f>
        <v xml:space="preserve"> </v>
      </c>
      <c r="AA815" s="108">
        <f t="shared" si="114"/>
        <v>62</v>
      </c>
      <c r="AB815" s="108">
        <f ca="1">COUNTBLANK(OFFSET(INDEX($1:$1048576,2,4),AA815*WellsInPlate,0,WellsInPlate,1))</f>
        <v>86</v>
      </c>
      <c r="AC815" s="108">
        <f t="shared" ca="1" si="115"/>
        <v>0</v>
      </c>
      <c r="AE815" s="108" t="b">
        <f>IF(COUNTBLANK(D815)=0,A815)</f>
        <v>0</v>
      </c>
    </row>
    <row r="816" spans="1:31" ht="12.75" x14ac:dyDescent="0.2">
      <c r="A816" s="94" t="str">
        <f>IF(D816="","",CONCATENATE('Address and samples info'!$B$8," #",'Samples 96'!C816))</f>
        <v/>
      </c>
      <c r="B816" s="95" t="s">
        <v>83</v>
      </c>
      <c r="C816" s="150">
        <v>10</v>
      </c>
      <c r="D816" s="5"/>
      <c r="E816" s="98">
        <v>0.01</v>
      </c>
      <c r="F816" s="53"/>
      <c r="G816" s="59"/>
      <c r="H816" s="104"/>
      <c r="I816" s="57"/>
      <c r="J816" s="57"/>
      <c r="K816" s="57"/>
      <c r="L816" s="57"/>
      <c r="M816" s="57"/>
      <c r="N816" s="57"/>
      <c r="O816" s="57"/>
      <c r="P816" s="57"/>
      <c r="Q816" s="57"/>
      <c r="R816" s="57"/>
      <c r="S816" s="57"/>
      <c r="T816" s="57"/>
      <c r="Z816" s="108" t="str">
        <f>IF(LEN(INDEX($1:$1048576,ROW(),4))&gt;0,INDEX($1:$1048576,ROW(),4)," ")</f>
        <v xml:space="preserve"> </v>
      </c>
      <c r="AA816" s="108">
        <f t="shared" si="114"/>
        <v>62</v>
      </c>
      <c r="AB816" s="108">
        <f ca="1">COUNTBLANK(OFFSET(INDEX($1:$1048576,2,4),AA816*WellsInPlate,0,WellsInPlate,1))</f>
        <v>86</v>
      </c>
      <c r="AC816" s="108">
        <f t="shared" ca="1" si="115"/>
        <v>0</v>
      </c>
      <c r="AE816" s="108" t="b">
        <f>IF(COUNTBLANK(D816)=0,A816)</f>
        <v>0</v>
      </c>
    </row>
    <row r="817" spans="1:31" ht="12.75" x14ac:dyDescent="0.2">
      <c r="A817" s="94" t="str">
        <f>IF(D817="","",CONCATENATE('Address and samples info'!$B$8," #",'Samples 96'!C817))</f>
        <v/>
      </c>
      <c r="B817" s="95" t="s">
        <v>8</v>
      </c>
      <c r="C817" s="150">
        <v>10</v>
      </c>
      <c r="D817" s="5"/>
      <c r="E817" s="98">
        <v>0.01</v>
      </c>
      <c r="F817" s="53"/>
      <c r="G817" s="59"/>
      <c r="H817" s="104"/>
      <c r="I817" s="57"/>
      <c r="J817" s="57"/>
      <c r="K817" s="57"/>
      <c r="L817" s="57"/>
      <c r="M817" s="57"/>
      <c r="N817" s="57"/>
      <c r="O817" s="57"/>
      <c r="P817" s="57"/>
      <c r="Q817" s="57"/>
      <c r="R817" s="57"/>
      <c r="S817" s="57"/>
      <c r="T817" s="57"/>
      <c r="Z817" s="108" t="str">
        <f>IF(LEN(INDEX($1:$1048576,ROW(),4))&gt;0,INDEX($1:$1048576,ROW(),4)," ")</f>
        <v xml:space="preserve"> </v>
      </c>
      <c r="AA817" s="108">
        <f t="shared" si="114"/>
        <v>62</v>
      </c>
      <c r="AB817" s="108">
        <f ca="1">COUNTBLANK(OFFSET(INDEX($1:$1048576,2,4),AA817*WellsInPlate,0,WellsInPlate,1))</f>
        <v>86</v>
      </c>
      <c r="AC817" s="108">
        <f t="shared" ca="1" si="115"/>
        <v>0</v>
      </c>
      <c r="AE817" s="108" t="b">
        <f>IF(COUNTBLANK(D817)=0,A817)</f>
        <v>0</v>
      </c>
    </row>
    <row r="818" spans="1:31" ht="12.75" x14ac:dyDescent="0.2">
      <c r="A818" s="94" t="str">
        <f>IF(D818="","",CONCATENATE('Address and samples info'!$B$8," #",'Samples 96'!C818))</f>
        <v/>
      </c>
      <c r="B818" s="95" t="s">
        <v>19</v>
      </c>
      <c r="C818" s="150">
        <v>10</v>
      </c>
      <c r="D818" s="5"/>
      <c r="E818" s="98">
        <v>0.01</v>
      </c>
      <c r="F818" s="53"/>
      <c r="G818" s="59"/>
      <c r="H818" s="104"/>
      <c r="I818" s="57"/>
      <c r="J818" s="57"/>
      <c r="K818" s="57"/>
      <c r="L818" s="57"/>
      <c r="M818" s="57"/>
      <c r="N818" s="57"/>
      <c r="O818" s="57"/>
      <c r="P818" s="57"/>
      <c r="Q818" s="57"/>
      <c r="R818" s="57"/>
      <c r="S818" s="57"/>
      <c r="T818" s="57"/>
      <c r="Z818" s="108" t="str">
        <f>IF(LEN(INDEX($1:$1048576,ROW(),4))&gt;0,INDEX($1:$1048576,ROW(),4)," ")</f>
        <v xml:space="preserve"> </v>
      </c>
      <c r="AA818" s="108">
        <f t="shared" si="114"/>
        <v>62</v>
      </c>
      <c r="AB818" s="108">
        <f ca="1">COUNTBLANK(OFFSET(INDEX($1:$1048576,2,4),AA818*WellsInPlate,0,WellsInPlate,1))</f>
        <v>86</v>
      </c>
      <c r="AC818" s="108">
        <f t="shared" ca="1" si="115"/>
        <v>0</v>
      </c>
      <c r="AE818" s="108" t="b">
        <f>IF(COUNTBLANK(D818)=0,A818)</f>
        <v>0</v>
      </c>
    </row>
    <row r="819" spans="1:31" ht="12.75" x14ac:dyDescent="0.2">
      <c r="A819" s="94" t="str">
        <f>IF(D819="","",CONCATENATE('Address and samples info'!$B$8," #",'Samples 96'!C819))</f>
        <v/>
      </c>
      <c r="B819" s="95" t="s">
        <v>30</v>
      </c>
      <c r="C819" s="150">
        <v>10</v>
      </c>
      <c r="D819" s="5"/>
      <c r="E819" s="98">
        <v>0.01</v>
      </c>
      <c r="F819" s="53"/>
      <c r="G819" s="59"/>
      <c r="Z819" s="108" t="str">
        <f>IF(LEN(INDEX($1:$1048576,ROW(),4))&gt;0,INDEX($1:$1048576,ROW(),4)," ")</f>
        <v xml:space="preserve"> </v>
      </c>
      <c r="AA819" s="108">
        <f t="shared" si="114"/>
        <v>62</v>
      </c>
      <c r="AB819" s="108">
        <f ca="1">COUNTBLANK(OFFSET(INDEX($1:$1048576,2,4),AA819*WellsInPlate,0,WellsInPlate,1))</f>
        <v>86</v>
      </c>
      <c r="AC819" s="108">
        <f t="shared" ca="1" si="115"/>
        <v>0</v>
      </c>
      <c r="AE819" s="108" t="b">
        <f>IF(COUNTBLANK(D819)=0,A819)</f>
        <v>0</v>
      </c>
    </row>
    <row r="820" spans="1:31" ht="12.75" x14ac:dyDescent="0.2">
      <c r="A820" s="94" t="str">
        <f>IF(D820="","",CONCATENATE('Address and samples info'!$B$8," #",'Samples 96'!C820))</f>
        <v/>
      </c>
      <c r="B820" s="95" t="s">
        <v>41</v>
      </c>
      <c r="C820" s="150">
        <v>10</v>
      </c>
      <c r="D820" s="5"/>
      <c r="E820" s="98">
        <v>0.01</v>
      </c>
      <c r="F820" s="53"/>
      <c r="G820" s="59"/>
      <c r="Z820" s="108" t="str">
        <f>IF(LEN(INDEX($1:$1048576,ROW(),4))&gt;0,INDEX($1:$1048576,ROW(),4)," ")</f>
        <v xml:space="preserve"> </v>
      </c>
      <c r="AA820" s="108">
        <f t="shared" si="114"/>
        <v>62</v>
      </c>
      <c r="AB820" s="108">
        <f ca="1">COUNTBLANK(OFFSET(INDEX($1:$1048576,2,4),AA820*WellsInPlate,0,WellsInPlate,1))</f>
        <v>86</v>
      </c>
      <c r="AC820" s="108">
        <f t="shared" ca="1" si="115"/>
        <v>0</v>
      </c>
      <c r="AE820" s="108" t="b">
        <f>IF(COUNTBLANK(D820)=0,A820)</f>
        <v>0</v>
      </c>
    </row>
    <row r="821" spans="1:31" ht="12.75" x14ac:dyDescent="0.2">
      <c r="A821" s="94" t="str">
        <f>IF(D821="","",CONCATENATE('Address and samples info'!$B$8," #",'Samples 96'!C821))</f>
        <v/>
      </c>
      <c r="B821" s="95" t="s">
        <v>52</v>
      </c>
      <c r="C821" s="150">
        <v>10</v>
      </c>
      <c r="D821" s="5"/>
      <c r="E821" s="98">
        <v>0.01</v>
      </c>
      <c r="F821" s="53"/>
      <c r="G821" s="59"/>
      <c r="Z821" s="108" t="str">
        <f>IF(LEN(INDEX($1:$1048576,ROW(),4))&gt;0,INDEX($1:$1048576,ROW(),4)," ")</f>
        <v xml:space="preserve"> </v>
      </c>
      <c r="AA821" s="108">
        <f t="shared" si="114"/>
        <v>62</v>
      </c>
      <c r="AB821" s="108">
        <f ca="1">COUNTBLANK(OFFSET(INDEX($1:$1048576,2,4),AA821*WellsInPlate,0,WellsInPlate,1))</f>
        <v>86</v>
      </c>
      <c r="AC821" s="108">
        <f t="shared" ca="1" si="115"/>
        <v>0</v>
      </c>
      <c r="AE821" s="108" t="b">
        <f>IF(COUNTBLANK(D821)=0,A821)</f>
        <v>0</v>
      </c>
    </row>
    <row r="822" spans="1:31" ht="12.75" x14ac:dyDescent="0.2">
      <c r="A822" s="94" t="str">
        <f>IF(D822="","",CONCATENATE('Address and samples info'!$B$8," #",'Samples 96'!C822))</f>
        <v/>
      </c>
      <c r="B822" s="95" t="s">
        <v>63</v>
      </c>
      <c r="C822" s="150">
        <v>10</v>
      </c>
      <c r="D822" s="5"/>
      <c r="E822" s="98">
        <v>0.01</v>
      </c>
      <c r="F822" s="53"/>
      <c r="G822" s="59"/>
      <c r="I822" s="55"/>
      <c r="Z822" s="108" t="str">
        <f>IF(LEN(INDEX($1:$1048576,ROW(),4))&gt;0,INDEX($1:$1048576,ROW(),4)," ")</f>
        <v xml:space="preserve"> </v>
      </c>
      <c r="AA822" s="108">
        <f t="shared" si="114"/>
        <v>62</v>
      </c>
      <c r="AB822" s="108">
        <f ca="1">COUNTBLANK(OFFSET(INDEX($1:$1048576,2,4),AA822*WellsInPlate,0,WellsInPlate,1))</f>
        <v>86</v>
      </c>
      <c r="AC822" s="108">
        <f t="shared" ca="1" si="115"/>
        <v>0</v>
      </c>
      <c r="AE822" s="108" t="b">
        <f>IF(COUNTBLANK(D822)=0,A822)</f>
        <v>0</v>
      </c>
    </row>
    <row r="823" spans="1:31" ht="12.75" x14ac:dyDescent="0.2">
      <c r="A823" s="94" t="str">
        <f>IF(D823="","",CONCATENATE('Address and samples info'!$B$8," #",'Samples 96'!C823))</f>
        <v/>
      </c>
      <c r="B823" s="95" t="s">
        <v>74</v>
      </c>
      <c r="C823" s="150">
        <v>10</v>
      </c>
      <c r="D823" s="5"/>
      <c r="E823" s="98">
        <v>0.01</v>
      </c>
      <c r="F823" s="53"/>
      <c r="G823" s="59"/>
      <c r="H823" s="10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Z823" s="108" t="str">
        <f>IF(LEN(INDEX($1:$1048576,ROW(),4))&gt;0,INDEX($1:$1048576,ROW(),4)," ")</f>
        <v xml:space="preserve"> </v>
      </c>
      <c r="AA823" s="108">
        <f t="shared" si="114"/>
        <v>63</v>
      </c>
      <c r="AB823" s="108">
        <f ca="1">COUNTBLANK(OFFSET(INDEX($1:$1048576,2,4),AA823*WellsInPlate,0,WellsInPlate,1))</f>
        <v>86</v>
      </c>
      <c r="AC823" s="108">
        <f t="shared" ca="1" si="115"/>
        <v>0</v>
      </c>
      <c r="AE823" s="108" t="b">
        <f>IF(COUNTBLANK(D823)=0,A823)</f>
        <v>0</v>
      </c>
    </row>
    <row r="824" spans="1:31" ht="12.75" x14ac:dyDescent="0.2">
      <c r="A824" s="94" t="str">
        <f>IF(D824="","",CONCATENATE('Address and samples info'!$B$8," #",'Samples 96'!C824))</f>
        <v/>
      </c>
      <c r="B824" s="95" t="s">
        <v>84</v>
      </c>
      <c r="C824" s="150">
        <v>10</v>
      </c>
      <c r="D824" s="5"/>
      <c r="E824" s="98">
        <v>0.01</v>
      </c>
      <c r="F824" s="53"/>
      <c r="G824" s="59"/>
      <c r="H824" s="104"/>
      <c r="I824" s="57"/>
      <c r="J824" s="57"/>
      <c r="K824" s="57"/>
      <c r="L824" s="57"/>
      <c r="M824" s="57"/>
      <c r="N824" s="57"/>
      <c r="O824" s="57"/>
      <c r="P824" s="57"/>
      <c r="Q824" s="57"/>
      <c r="R824" s="57"/>
      <c r="S824" s="57"/>
      <c r="T824" s="58"/>
      <c r="Z824" s="108" t="str">
        <f>IF(LEN(INDEX($1:$1048576,ROW(),4))&gt;0,INDEX($1:$1048576,ROW(),4)," ")</f>
        <v xml:space="preserve"> </v>
      </c>
      <c r="AA824" s="108">
        <f t="shared" si="114"/>
        <v>63</v>
      </c>
      <c r="AB824" s="108">
        <f ca="1">COUNTBLANK(OFFSET(INDEX($1:$1048576,2,4),AA824*WellsInPlate,0,WellsInPlate,1))</f>
        <v>86</v>
      </c>
      <c r="AC824" s="108">
        <f t="shared" ca="1" si="115"/>
        <v>0</v>
      </c>
      <c r="AE824" s="108" t="b">
        <f>IF(COUNTBLANK(D824)=0,A824)</f>
        <v>0</v>
      </c>
    </row>
    <row r="825" spans="1:31" ht="12.75" x14ac:dyDescent="0.2">
      <c r="A825" s="94" t="str">
        <f>IF(D825="","",CONCATENATE('Address and samples info'!$B$8," #",'Samples 96'!C825))</f>
        <v/>
      </c>
      <c r="B825" s="95" t="s">
        <v>9</v>
      </c>
      <c r="C825" s="150">
        <v>10</v>
      </c>
      <c r="D825" s="5"/>
      <c r="E825" s="98">
        <v>0.01</v>
      </c>
      <c r="F825" s="53"/>
      <c r="G825" s="59"/>
      <c r="H825" s="104"/>
      <c r="I825" s="57"/>
      <c r="J825" s="57"/>
      <c r="K825" s="57"/>
      <c r="L825" s="57"/>
      <c r="M825" s="57"/>
      <c r="N825" s="57"/>
      <c r="O825" s="57"/>
      <c r="P825" s="57"/>
      <c r="Q825" s="57"/>
      <c r="R825" s="57"/>
      <c r="S825" s="57"/>
      <c r="T825" s="57"/>
      <c r="Z825" s="108" t="str">
        <f>IF(LEN(INDEX($1:$1048576,ROW(),4))&gt;0,INDEX($1:$1048576,ROW(),4)," ")</f>
        <v xml:space="preserve"> </v>
      </c>
      <c r="AA825" s="108">
        <f t="shared" si="114"/>
        <v>63</v>
      </c>
      <c r="AB825" s="108">
        <f ca="1">COUNTBLANK(OFFSET(INDEX($1:$1048576,2,4),AA825*WellsInPlate,0,WellsInPlate,1))</f>
        <v>86</v>
      </c>
      <c r="AC825" s="108">
        <f t="shared" ca="1" si="115"/>
        <v>0</v>
      </c>
      <c r="AE825" s="108" t="b">
        <f>IF(COUNTBLANK(D825)=0,A825)</f>
        <v>0</v>
      </c>
    </row>
    <row r="826" spans="1:31" ht="12.75" x14ac:dyDescent="0.2">
      <c r="A826" s="94" t="str">
        <f>IF(D826="","",CONCATENATE('Address and samples info'!$B$8," #",'Samples 96'!C826))</f>
        <v/>
      </c>
      <c r="B826" s="95" t="s">
        <v>20</v>
      </c>
      <c r="C826" s="150">
        <v>10</v>
      </c>
      <c r="D826" s="5"/>
      <c r="E826" s="98">
        <v>0.01</v>
      </c>
      <c r="F826" s="53"/>
      <c r="G826" s="59"/>
      <c r="H826" s="104"/>
      <c r="I826" s="57"/>
      <c r="J826" s="57"/>
      <c r="K826" s="57"/>
      <c r="L826" s="57"/>
      <c r="M826" s="57"/>
      <c r="N826" s="57"/>
      <c r="O826" s="57"/>
      <c r="P826" s="57"/>
      <c r="Q826" s="57"/>
      <c r="R826" s="57"/>
      <c r="S826" s="57"/>
      <c r="T826" s="57"/>
      <c r="Z826" s="108" t="str">
        <f>IF(LEN(INDEX($1:$1048576,ROW(),4))&gt;0,INDEX($1:$1048576,ROW(),4)," ")</f>
        <v xml:space="preserve"> </v>
      </c>
      <c r="AA826" s="108">
        <f t="shared" si="114"/>
        <v>63</v>
      </c>
      <c r="AB826" s="108">
        <f ca="1">COUNTBLANK(OFFSET(INDEX($1:$1048576,2,4),AA826*WellsInPlate,0,WellsInPlate,1))</f>
        <v>86</v>
      </c>
      <c r="AC826" s="108">
        <f t="shared" ca="1" si="115"/>
        <v>0</v>
      </c>
      <c r="AE826" s="108" t="b">
        <f>IF(COUNTBLANK(D826)=0,A826)</f>
        <v>0</v>
      </c>
    </row>
    <row r="827" spans="1:31" ht="12.75" x14ac:dyDescent="0.2">
      <c r="A827" s="94" t="str">
        <f>IF(D827="","",CONCATENATE('Address and samples info'!$B$8," #",'Samples 96'!C827))</f>
        <v/>
      </c>
      <c r="B827" s="95" t="s">
        <v>31</v>
      </c>
      <c r="C827" s="150">
        <v>10</v>
      </c>
      <c r="D827" s="5"/>
      <c r="E827" s="98">
        <v>0.01</v>
      </c>
      <c r="F827" s="53"/>
      <c r="G827" s="59"/>
      <c r="H827" s="104"/>
      <c r="I827" s="57"/>
      <c r="J827" s="57"/>
      <c r="K827" s="57"/>
      <c r="L827" s="57"/>
      <c r="M827" s="57"/>
      <c r="N827" s="57"/>
      <c r="O827" s="57"/>
      <c r="P827" s="57"/>
      <c r="Q827" s="57"/>
      <c r="R827" s="57"/>
      <c r="S827" s="57"/>
      <c r="T827" s="57"/>
      <c r="Z827" s="108" t="str">
        <f>IF(LEN(INDEX($1:$1048576,ROW(),4))&gt;0,INDEX($1:$1048576,ROW(),4)," ")</f>
        <v xml:space="preserve"> </v>
      </c>
      <c r="AA827" s="108">
        <f t="shared" si="114"/>
        <v>63</v>
      </c>
      <c r="AB827" s="108">
        <f ca="1">COUNTBLANK(OFFSET(INDEX($1:$1048576,2,4),AA827*WellsInPlate,0,WellsInPlate,1))</f>
        <v>86</v>
      </c>
      <c r="AC827" s="108">
        <f t="shared" ca="1" si="115"/>
        <v>0</v>
      </c>
      <c r="AE827" s="108" t="b">
        <f>IF(COUNTBLANK(D827)=0,A827)</f>
        <v>0</v>
      </c>
    </row>
    <row r="828" spans="1:31" ht="12.75" x14ac:dyDescent="0.2">
      <c r="A828" s="94" t="str">
        <f>IF(D828="","",CONCATENATE('Address and samples info'!$B$8," #",'Samples 96'!C828))</f>
        <v/>
      </c>
      <c r="B828" s="95" t="s">
        <v>42</v>
      </c>
      <c r="C828" s="150">
        <v>10</v>
      </c>
      <c r="D828" s="5"/>
      <c r="E828" s="98">
        <v>0.01</v>
      </c>
      <c r="F828" s="53"/>
      <c r="G828" s="59"/>
      <c r="H828" s="104"/>
      <c r="I828" s="57"/>
      <c r="J828" s="57"/>
      <c r="K828" s="57"/>
      <c r="L828" s="57"/>
      <c r="M828" s="57"/>
      <c r="N828" s="57"/>
      <c r="O828" s="57"/>
      <c r="P828" s="57"/>
      <c r="Q828" s="57"/>
      <c r="R828" s="57"/>
      <c r="S828" s="57"/>
      <c r="T828" s="57"/>
      <c r="Z828" s="108" t="str">
        <f>IF(LEN(INDEX($1:$1048576,ROW(),4))&gt;0,INDEX($1:$1048576,ROW(),4)," ")</f>
        <v xml:space="preserve"> </v>
      </c>
      <c r="AA828" s="108">
        <f t="shared" si="114"/>
        <v>63</v>
      </c>
      <c r="AB828" s="108">
        <f ca="1">COUNTBLANK(OFFSET(INDEX($1:$1048576,2,4),AA828*WellsInPlate,0,WellsInPlate,1))</f>
        <v>86</v>
      </c>
      <c r="AC828" s="108">
        <f t="shared" ca="1" si="115"/>
        <v>0</v>
      </c>
      <c r="AE828" s="108" t="b">
        <f>IF(COUNTBLANK(D828)=0,A828)</f>
        <v>0</v>
      </c>
    </row>
    <row r="829" spans="1:31" ht="12.75" x14ac:dyDescent="0.2">
      <c r="A829" s="94" t="str">
        <f>IF(D829="","",CONCATENATE('Address and samples info'!$B$8," #",'Samples 96'!C829))</f>
        <v/>
      </c>
      <c r="B829" s="95" t="s">
        <v>53</v>
      </c>
      <c r="C829" s="150">
        <v>10</v>
      </c>
      <c r="D829" s="5"/>
      <c r="E829" s="98">
        <v>0.01</v>
      </c>
      <c r="F829" s="53"/>
      <c r="G829" s="59"/>
      <c r="H829" s="104"/>
      <c r="I829" s="57"/>
      <c r="J829" s="57"/>
      <c r="K829" s="57"/>
      <c r="L829" s="57"/>
      <c r="M829" s="57"/>
      <c r="N829" s="57"/>
      <c r="O829" s="57"/>
      <c r="P829" s="57"/>
      <c r="Q829" s="57"/>
      <c r="R829" s="57"/>
      <c r="S829" s="57"/>
      <c r="T829" s="57"/>
      <c r="Z829" s="108" t="str">
        <f>IF(LEN(INDEX($1:$1048576,ROW(),4))&gt;0,INDEX($1:$1048576,ROW(),4)," ")</f>
        <v xml:space="preserve"> </v>
      </c>
      <c r="AA829" s="108">
        <f t="shared" si="114"/>
        <v>63</v>
      </c>
      <c r="AB829" s="108">
        <f ca="1">COUNTBLANK(OFFSET(INDEX($1:$1048576,2,4),AA829*WellsInPlate,0,WellsInPlate,1))</f>
        <v>86</v>
      </c>
      <c r="AC829" s="108">
        <f t="shared" ca="1" si="115"/>
        <v>0</v>
      </c>
      <c r="AE829" s="108" t="b">
        <f>IF(COUNTBLANK(D829)=0,A829)</f>
        <v>0</v>
      </c>
    </row>
    <row r="830" spans="1:31" ht="12.75" x14ac:dyDescent="0.2">
      <c r="A830" s="94" t="str">
        <f>IF(D830="","",CONCATENATE('Address and samples info'!$B$8," #",'Samples 96'!C830))</f>
        <v/>
      </c>
      <c r="B830" s="95" t="s">
        <v>64</v>
      </c>
      <c r="C830" s="150">
        <v>10</v>
      </c>
      <c r="D830" s="5"/>
      <c r="E830" s="98">
        <v>0.01</v>
      </c>
      <c r="F830" s="53"/>
      <c r="G830" s="59"/>
      <c r="H830" s="104"/>
      <c r="I830" s="57"/>
      <c r="J830" s="57"/>
      <c r="K830" s="57"/>
      <c r="L830" s="57"/>
      <c r="M830" s="57"/>
      <c r="N830" s="57"/>
      <c r="O830" s="57"/>
      <c r="P830" s="57"/>
      <c r="Q830" s="57"/>
      <c r="R830" s="57"/>
      <c r="S830" s="57"/>
      <c r="T830" s="57"/>
      <c r="Z830" s="108" t="str">
        <f>IF(LEN(INDEX($1:$1048576,ROW(),4))&gt;0,INDEX($1:$1048576,ROW(),4)," ")</f>
        <v xml:space="preserve"> </v>
      </c>
      <c r="AA830" s="108">
        <f t="shared" si="114"/>
        <v>63</v>
      </c>
      <c r="AB830" s="108">
        <f ca="1">COUNTBLANK(OFFSET(INDEX($1:$1048576,2,4),AA830*WellsInPlate,0,WellsInPlate,1))</f>
        <v>86</v>
      </c>
      <c r="AC830" s="108">
        <f t="shared" ca="1" si="115"/>
        <v>0</v>
      </c>
      <c r="AE830" s="108" t="b">
        <f>IF(COUNTBLANK(D830)=0,A830)</f>
        <v>0</v>
      </c>
    </row>
    <row r="831" spans="1:31" ht="12.75" x14ac:dyDescent="0.2">
      <c r="A831" s="94" t="str">
        <f>IF(D831="","",CONCATENATE('Address and samples info'!$B$8," #",'Samples 96'!C831))</f>
        <v/>
      </c>
      <c r="B831" s="95" t="s">
        <v>75</v>
      </c>
      <c r="C831" s="150">
        <v>10</v>
      </c>
      <c r="D831" s="5"/>
      <c r="E831" s="98">
        <v>0.01</v>
      </c>
      <c r="F831" s="53"/>
      <c r="G831" s="59"/>
      <c r="H831" s="104"/>
      <c r="I831" s="57"/>
      <c r="J831" s="57"/>
      <c r="K831" s="57"/>
      <c r="L831" s="57"/>
      <c r="M831" s="57"/>
      <c r="N831" s="57"/>
      <c r="O831" s="57"/>
      <c r="P831" s="57"/>
      <c r="Q831" s="57"/>
      <c r="R831" s="57"/>
      <c r="S831" s="57"/>
      <c r="T831" s="57"/>
      <c r="Z831" s="108" t="str">
        <f>IF(LEN(INDEX($1:$1048576,ROW(),4))&gt;0,INDEX($1:$1048576,ROW(),4)," ")</f>
        <v xml:space="preserve"> </v>
      </c>
      <c r="AA831" s="108">
        <f t="shared" si="114"/>
        <v>63</v>
      </c>
      <c r="AB831" s="108">
        <f ca="1">COUNTBLANK(OFFSET(INDEX($1:$1048576,2,4),AA831*WellsInPlate,0,WellsInPlate,1))</f>
        <v>86</v>
      </c>
      <c r="AC831" s="108">
        <f t="shared" ca="1" si="115"/>
        <v>0</v>
      </c>
      <c r="AE831" s="108" t="b">
        <f>IF(COUNTBLANK(D831)=0,A831)</f>
        <v>0</v>
      </c>
    </row>
    <row r="832" spans="1:31" ht="12.75" x14ac:dyDescent="0.2">
      <c r="A832" s="94" t="str">
        <f>IF(D832="","",CONCATENATE('Address and samples info'!$B$8," #",'Samples 96'!C832))</f>
        <v/>
      </c>
      <c r="B832" s="95" t="s">
        <v>85</v>
      </c>
      <c r="C832" s="150">
        <v>10</v>
      </c>
      <c r="D832" s="5"/>
      <c r="E832" s="98">
        <v>0.01</v>
      </c>
      <c r="F832" s="53"/>
      <c r="G832" s="59"/>
      <c r="Z832" s="108" t="str">
        <f>IF(LEN(INDEX($1:$1048576,ROW(),4))&gt;0,INDEX($1:$1048576,ROW(),4)," ")</f>
        <v xml:space="preserve"> </v>
      </c>
      <c r="AA832" s="108">
        <f t="shared" si="114"/>
        <v>63</v>
      </c>
      <c r="AB832" s="108">
        <f ca="1">COUNTBLANK(OFFSET(INDEX($1:$1048576,2,4),AA832*WellsInPlate,0,WellsInPlate,1))</f>
        <v>86</v>
      </c>
      <c r="AC832" s="108">
        <f t="shared" ca="1" si="115"/>
        <v>0</v>
      </c>
      <c r="AE832" s="108" t="b">
        <f>IF(COUNTBLANK(D832)=0,A832)</f>
        <v>0</v>
      </c>
    </row>
    <row r="833" spans="1:31" ht="12.75" x14ac:dyDescent="0.2">
      <c r="A833" s="94" t="str">
        <f>IF(D833="","",CONCATENATE('Address and samples info'!$B$8," #",'Samples 96'!C833))</f>
        <v/>
      </c>
      <c r="B833" s="95" t="s">
        <v>10</v>
      </c>
      <c r="C833" s="150">
        <v>10</v>
      </c>
      <c r="D833" s="5"/>
      <c r="E833" s="98">
        <v>0.01</v>
      </c>
      <c r="F833" s="53"/>
      <c r="G833" s="59"/>
      <c r="Z833" s="108" t="str">
        <f>IF(LEN(INDEX($1:$1048576,ROW(),4))&gt;0,INDEX($1:$1048576,ROW(),4)," ")</f>
        <v xml:space="preserve"> </v>
      </c>
      <c r="AA833" s="108">
        <f t="shared" si="114"/>
        <v>63</v>
      </c>
      <c r="AB833" s="108">
        <f ca="1">COUNTBLANK(OFFSET(INDEX($1:$1048576,2,4),AA833*WellsInPlate,0,WellsInPlate,1))</f>
        <v>86</v>
      </c>
      <c r="AC833" s="108">
        <f t="shared" ca="1" si="115"/>
        <v>0</v>
      </c>
      <c r="AE833" s="108" t="b">
        <f>IF(COUNTBLANK(D833)=0,A833)</f>
        <v>0</v>
      </c>
    </row>
    <row r="834" spans="1:31" ht="12.75" x14ac:dyDescent="0.2">
      <c r="A834" s="94" t="str">
        <f>IF(D834="","",CONCATENATE('Address and samples info'!$B$8," #",'Samples 96'!C834))</f>
        <v/>
      </c>
      <c r="B834" s="95" t="s">
        <v>21</v>
      </c>
      <c r="C834" s="150">
        <v>10</v>
      </c>
      <c r="D834" s="5"/>
      <c r="E834" s="98">
        <v>0.01</v>
      </c>
      <c r="F834" s="53"/>
      <c r="G834" s="59"/>
      <c r="Z834" s="108" t="str">
        <f>IF(LEN(INDEX($1:$1048576,ROW(),4))&gt;0,INDEX($1:$1048576,ROW(),4)," ")</f>
        <v xml:space="preserve"> </v>
      </c>
      <c r="AA834" s="108">
        <f t="shared" si="114"/>
        <v>63</v>
      </c>
      <c r="AB834" s="108">
        <f ca="1">COUNTBLANK(OFFSET(INDEX($1:$1048576,2,4),AA834*WellsInPlate,0,WellsInPlate,1))</f>
        <v>86</v>
      </c>
      <c r="AC834" s="108">
        <f t="shared" ca="1" si="115"/>
        <v>0</v>
      </c>
      <c r="AE834" s="108" t="b">
        <f>IF(COUNTBLANK(D834)=0,A834)</f>
        <v>0</v>
      </c>
    </row>
    <row r="835" spans="1:31" ht="12.75" x14ac:dyDescent="0.2">
      <c r="A835" s="94" t="str">
        <f>IF(D835="","",CONCATENATE('Address and samples info'!$B$8," #",'Samples 96'!C835))</f>
        <v/>
      </c>
      <c r="B835" s="95" t="s">
        <v>32</v>
      </c>
      <c r="C835" s="150">
        <v>10</v>
      </c>
      <c r="D835" s="5"/>
      <c r="E835" s="98">
        <v>0.01</v>
      </c>
      <c r="F835" s="53"/>
      <c r="G835" s="59"/>
      <c r="I835" s="55"/>
      <c r="Z835" s="108" t="str">
        <f>IF(LEN(INDEX($1:$1048576,ROW(),4))&gt;0,INDEX($1:$1048576,ROW(),4)," ")</f>
        <v xml:space="preserve"> </v>
      </c>
      <c r="AA835" s="108">
        <f t="shared" si="114"/>
        <v>63</v>
      </c>
      <c r="AB835" s="108">
        <f ca="1">COUNTBLANK(OFFSET(INDEX($1:$1048576,2,4),AA835*WellsInPlate,0,WellsInPlate,1))</f>
        <v>86</v>
      </c>
      <c r="AC835" s="108">
        <f t="shared" ca="1" si="115"/>
        <v>0</v>
      </c>
      <c r="AE835" s="108" t="b">
        <f>IF(COUNTBLANK(D835)=0,A835)</f>
        <v>0</v>
      </c>
    </row>
    <row r="836" spans="1:31" ht="12.75" x14ac:dyDescent="0.2">
      <c r="A836" s="94" t="str">
        <f>IF(D836="","",CONCATENATE('Address and samples info'!$B$8," #",'Samples 96'!C836))</f>
        <v/>
      </c>
      <c r="B836" s="95" t="s">
        <v>43</v>
      </c>
      <c r="C836" s="150">
        <v>10</v>
      </c>
      <c r="D836" s="5"/>
      <c r="E836" s="98">
        <v>0.01</v>
      </c>
      <c r="F836" s="53"/>
      <c r="G836" s="59"/>
      <c r="H836" s="10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Z836" s="108" t="str">
        <f>IF(LEN(INDEX($1:$1048576,ROW(),4))&gt;0,INDEX($1:$1048576,ROW(),4)," ")</f>
        <v xml:space="preserve"> </v>
      </c>
      <c r="AA836" s="108">
        <f t="shared" si="114"/>
        <v>64</v>
      </c>
      <c r="AB836" s="108">
        <f ca="1">COUNTBLANK(OFFSET(INDEX($1:$1048576,2,4),AA836*WellsInPlate,0,WellsInPlate,1))</f>
        <v>86</v>
      </c>
      <c r="AC836" s="108">
        <f t="shared" ca="1" si="115"/>
        <v>0</v>
      </c>
      <c r="AE836" s="108" t="b">
        <f>IF(COUNTBLANK(D836)=0,A836)</f>
        <v>0</v>
      </c>
    </row>
    <row r="837" spans="1:31" ht="12.75" x14ac:dyDescent="0.2">
      <c r="A837" s="94" t="str">
        <f>IF(D837="","",CONCATENATE('Address and samples info'!$B$8," #",'Samples 96'!C837))</f>
        <v/>
      </c>
      <c r="B837" s="95" t="s">
        <v>54</v>
      </c>
      <c r="C837" s="150">
        <v>10</v>
      </c>
      <c r="D837" s="5"/>
      <c r="E837" s="98">
        <v>0.01</v>
      </c>
      <c r="F837" s="53"/>
      <c r="G837" s="59"/>
      <c r="H837" s="104"/>
      <c r="I837" s="57"/>
      <c r="J837" s="57"/>
      <c r="K837" s="57"/>
      <c r="L837" s="57"/>
      <c r="M837" s="57"/>
      <c r="N837" s="57"/>
      <c r="O837" s="57"/>
      <c r="P837" s="57"/>
      <c r="Q837" s="57"/>
      <c r="R837" s="57"/>
      <c r="S837" s="57"/>
      <c r="T837" s="58"/>
      <c r="Z837" s="108" t="str">
        <f>IF(LEN(INDEX($1:$1048576,ROW(),4))&gt;0,INDEX($1:$1048576,ROW(),4)," ")</f>
        <v xml:space="preserve"> </v>
      </c>
      <c r="AA837" s="108">
        <f t="shared" ref="AA837" si="116">CEILING((ROW()-StartRow+1)/PanelHeight,1)-1</f>
        <v>64</v>
      </c>
      <c r="AB837" s="108">
        <f ca="1">COUNTBLANK(OFFSET(INDEX($1:$1048576,2,4),AA837*WellsInPlate,0,WellsInPlate,1))</f>
        <v>86</v>
      </c>
      <c r="AC837" s="108">
        <f t="shared" ref="AC837" ca="1" si="117">IF(AB837=WellsInPlate,0,1)</f>
        <v>0</v>
      </c>
      <c r="AE837" s="108" t="b">
        <f>IF(COUNTBLANK(D837)=0,A837)</f>
        <v>0</v>
      </c>
    </row>
    <row r="838" spans="1:31" ht="12.75" x14ac:dyDescent="0.2">
      <c r="A838" s="94" t="str">
        <f>IF(D838="","",CONCATENATE('Address and samples info'!$B$8," #",'Samples 96'!C838))</f>
        <v/>
      </c>
      <c r="B838" s="95" t="s">
        <v>65</v>
      </c>
      <c r="C838" s="150">
        <v>10</v>
      </c>
      <c r="D838" s="5"/>
      <c r="E838" s="98">
        <v>0.01</v>
      </c>
      <c r="F838" s="53"/>
      <c r="G838" s="59"/>
      <c r="H838" s="104"/>
      <c r="I838" s="57"/>
      <c r="J838" s="57"/>
      <c r="K838" s="57"/>
      <c r="L838" s="57"/>
      <c r="M838" s="57"/>
      <c r="N838" s="57"/>
      <c r="O838" s="57"/>
      <c r="P838" s="57"/>
      <c r="Q838" s="57"/>
      <c r="R838" s="57"/>
      <c r="S838" s="57"/>
      <c r="T838" s="57"/>
      <c r="Z838" s="108" t="str">
        <f>IF(LEN(INDEX($1:$1048576,ROW(),4))&gt;0,INDEX($1:$1048576,ROW(),4)," ")</f>
        <v xml:space="preserve"> </v>
      </c>
      <c r="AA838" s="108">
        <f t="shared" ref="AA838:AA869" si="118">CEILING((ROW()-StartRow+1)/PanelHeight,1)-1</f>
        <v>64</v>
      </c>
      <c r="AB838" s="108">
        <f ca="1">COUNTBLANK(OFFSET(INDEX($1:$1048576,2,4),AA838*WellsInPlate,0,WellsInPlate,1))</f>
        <v>86</v>
      </c>
      <c r="AC838" s="108">
        <f t="shared" ref="AC838:AC869" ca="1" si="119">IF(AB838=WellsInPlate,0,1)</f>
        <v>0</v>
      </c>
      <c r="AE838" s="108" t="b">
        <f>IF(COUNTBLANK(D838)=0,A838)</f>
        <v>0</v>
      </c>
    </row>
    <row r="839" spans="1:31" ht="12.75" x14ac:dyDescent="0.2">
      <c r="A839" s="94" t="str">
        <f>IF(D839="","",CONCATENATE('Address and samples info'!$B$8," #",'Samples 96'!C839))</f>
        <v/>
      </c>
      <c r="B839" s="95" t="s">
        <v>76</v>
      </c>
      <c r="C839" s="150">
        <v>10</v>
      </c>
      <c r="D839" s="5"/>
      <c r="E839" s="98">
        <v>0.01</v>
      </c>
      <c r="F839" s="53"/>
      <c r="G839" s="59"/>
      <c r="H839" s="104"/>
      <c r="I839" s="57"/>
      <c r="J839" s="57"/>
      <c r="K839" s="57"/>
      <c r="L839" s="57"/>
      <c r="M839" s="57"/>
      <c r="N839" s="57"/>
      <c r="O839" s="57"/>
      <c r="P839" s="57"/>
      <c r="Q839" s="57"/>
      <c r="R839" s="57"/>
      <c r="S839" s="57"/>
      <c r="T839" s="57"/>
      <c r="Z839" s="108" t="str">
        <f>IF(LEN(INDEX($1:$1048576,ROW(),4))&gt;0,INDEX($1:$1048576,ROW(),4)," ")</f>
        <v xml:space="preserve"> </v>
      </c>
      <c r="AA839" s="108">
        <f t="shared" si="118"/>
        <v>64</v>
      </c>
      <c r="AB839" s="108">
        <f ca="1">COUNTBLANK(OFFSET(INDEX($1:$1048576,2,4),AA839*WellsInPlate,0,WellsInPlate,1))</f>
        <v>86</v>
      </c>
      <c r="AC839" s="108">
        <f t="shared" ca="1" si="119"/>
        <v>0</v>
      </c>
      <c r="AE839" s="108" t="b">
        <f>IF(COUNTBLANK(D839)=0,A839)</f>
        <v>0</v>
      </c>
    </row>
    <row r="840" spans="1:31" ht="12.75" x14ac:dyDescent="0.2">
      <c r="A840" s="94" t="str">
        <f>IF(D840="","",CONCATENATE('Address and samples info'!$B$8," #",'Samples 96'!C840))</f>
        <v/>
      </c>
      <c r="B840" s="95" t="s">
        <v>86</v>
      </c>
      <c r="C840" s="150">
        <v>10</v>
      </c>
      <c r="D840" s="5"/>
      <c r="E840" s="98">
        <v>0.01</v>
      </c>
      <c r="F840" s="53"/>
      <c r="G840" s="59"/>
      <c r="H840" s="104"/>
      <c r="I840" s="57"/>
      <c r="J840" s="57"/>
      <c r="K840" s="57"/>
      <c r="L840" s="57"/>
      <c r="M840" s="57"/>
      <c r="N840" s="57"/>
      <c r="O840" s="57"/>
      <c r="P840" s="57"/>
      <c r="Q840" s="57"/>
      <c r="R840" s="57"/>
      <c r="S840" s="57"/>
      <c r="T840" s="57"/>
      <c r="Z840" s="108" t="str">
        <f>IF(LEN(INDEX($1:$1048576,ROW(),4))&gt;0,INDEX($1:$1048576,ROW(),4)," ")</f>
        <v xml:space="preserve"> </v>
      </c>
      <c r="AA840" s="108">
        <f t="shared" si="118"/>
        <v>64</v>
      </c>
      <c r="AB840" s="108">
        <f ca="1">COUNTBLANK(OFFSET(INDEX($1:$1048576,2,4),AA840*WellsInPlate,0,WellsInPlate,1))</f>
        <v>86</v>
      </c>
      <c r="AC840" s="108">
        <f t="shared" ca="1" si="119"/>
        <v>0</v>
      </c>
      <c r="AE840" s="108" t="b">
        <f>IF(COUNTBLANK(D840)=0,A840)</f>
        <v>0</v>
      </c>
    </row>
    <row r="841" spans="1:31" ht="12.75" x14ac:dyDescent="0.2">
      <c r="A841" s="94" t="str">
        <f>IF(D841="","",CONCATENATE('Address and samples info'!$B$8," #",'Samples 96'!C841))</f>
        <v/>
      </c>
      <c r="B841" s="95" t="s">
        <v>11</v>
      </c>
      <c r="C841" s="150">
        <v>10</v>
      </c>
      <c r="D841" s="5"/>
      <c r="E841" s="98">
        <v>0.01</v>
      </c>
      <c r="F841" s="53"/>
      <c r="G841" s="59"/>
      <c r="H841" s="104"/>
      <c r="I841" s="57"/>
      <c r="J841" s="57"/>
      <c r="K841" s="57"/>
      <c r="L841" s="57"/>
      <c r="M841" s="57"/>
      <c r="N841" s="57"/>
      <c r="O841" s="57"/>
      <c r="P841" s="57"/>
      <c r="Q841" s="57"/>
      <c r="R841" s="57"/>
      <c r="S841" s="57"/>
      <c r="T841" s="57"/>
      <c r="Z841" s="108" t="str">
        <f>IF(LEN(INDEX($1:$1048576,ROW(),4))&gt;0,INDEX($1:$1048576,ROW(),4)," ")</f>
        <v xml:space="preserve"> </v>
      </c>
      <c r="AA841" s="108">
        <f t="shared" si="118"/>
        <v>64</v>
      </c>
      <c r="AB841" s="108">
        <f ca="1">COUNTBLANK(OFFSET(INDEX($1:$1048576,2,4),AA841*WellsInPlate,0,WellsInPlate,1))</f>
        <v>86</v>
      </c>
      <c r="AC841" s="108">
        <f t="shared" ca="1" si="119"/>
        <v>0</v>
      </c>
      <c r="AE841" s="108" t="b">
        <f>IF(COUNTBLANK(D841)=0,A841)</f>
        <v>0</v>
      </c>
    </row>
    <row r="842" spans="1:31" ht="12.75" x14ac:dyDescent="0.2">
      <c r="A842" s="94" t="str">
        <f>IF(D842="","",CONCATENATE('Address and samples info'!$B$8," #",'Samples 96'!C842))</f>
        <v/>
      </c>
      <c r="B842" s="95" t="s">
        <v>22</v>
      </c>
      <c r="C842" s="150">
        <v>10</v>
      </c>
      <c r="D842" s="5"/>
      <c r="E842" s="98">
        <v>0.01</v>
      </c>
      <c r="F842" s="53"/>
      <c r="G842" s="59"/>
      <c r="H842" s="104"/>
      <c r="I842" s="57"/>
      <c r="J842" s="57"/>
      <c r="K842" s="57"/>
      <c r="L842" s="57"/>
      <c r="M842" s="57"/>
      <c r="N842" s="57"/>
      <c r="O842" s="57"/>
      <c r="P842" s="57"/>
      <c r="Q842" s="57"/>
      <c r="R842" s="57"/>
      <c r="S842" s="57"/>
      <c r="T842" s="57"/>
      <c r="Z842" s="108" t="str">
        <f>IF(LEN(INDEX($1:$1048576,ROW(),4))&gt;0,INDEX($1:$1048576,ROW(),4)," ")</f>
        <v xml:space="preserve"> </v>
      </c>
      <c r="AA842" s="108">
        <f t="shared" si="118"/>
        <v>64</v>
      </c>
      <c r="AB842" s="108">
        <f ca="1">COUNTBLANK(OFFSET(INDEX($1:$1048576,2,4),AA842*WellsInPlate,0,WellsInPlate,1))</f>
        <v>86</v>
      </c>
      <c r="AC842" s="108">
        <f t="shared" ca="1" si="119"/>
        <v>0</v>
      </c>
      <c r="AE842" s="108" t="b">
        <f>IF(COUNTBLANK(D842)=0,A842)</f>
        <v>0</v>
      </c>
    </row>
    <row r="843" spans="1:31" ht="12.75" x14ac:dyDescent="0.2">
      <c r="A843" s="94" t="str">
        <f>IF(D843="","",CONCATENATE('Address and samples info'!$B$8," #",'Samples 96'!C843))</f>
        <v/>
      </c>
      <c r="B843" s="95" t="s">
        <v>33</v>
      </c>
      <c r="C843" s="150">
        <v>10</v>
      </c>
      <c r="D843" s="5"/>
      <c r="E843" s="98">
        <v>0.01</v>
      </c>
      <c r="F843" s="53"/>
      <c r="G843" s="59"/>
      <c r="H843" s="104"/>
      <c r="I843" s="57"/>
      <c r="J843" s="57"/>
      <c r="K843" s="57"/>
      <c r="L843" s="57"/>
      <c r="M843" s="57"/>
      <c r="N843" s="57"/>
      <c r="O843" s="57"/>
      <c r="P843" s="57"/>
      <c r="Q843" s="57"/>
      <c r="R843" s="57"/>
      <c r="S843" s="57"/>
      <c r="T843" s="57"/>
      <c r="Z843" s="108" t="str">
        <f>IF(LEN(INDEX($1:$1048576,ROW(),4))&gt;0,INDEX($1:$1048576,ROW(),4)," ")</f>
        <v xml:space="preserve"> </v>
      </c>
      <c r="AA843" s="108">
        <f t="shared" si="118"/>
        <v>64</v>
      </c>
      <c r="AB843" s="108">
        <f ca="1">COUNTBLANK(OFFSET(INDEX($1:$1048576,2,4),AA843*WellsInPlate,0,WellsInPlate,1))</f>
        <v>86</v>
      </c>
      <c r="AC843" s="108">
        <f t="shared" ca="1" si="119"/>
        <v>0</v>
      </c>
      <c r="AE843" s="108" t="b">
        <f>IF(COUNTBLANK(D843)=0,A843)</f>
        <v>0</v>
      </c>
    </row>
    <row r="844" spans="1:31" ht="12.75" x14ac:dyDescent="0.2">
      <c r="A844" s="94" t="str">
        <f>IF(D844="","",CONCATENATE('Address and samples info'!$B$8," #",'Samples 96'!C844))</f>
        <v/>
      </c>
      <c r="B844" s="95" t="s">
        <v>44</v>
      </c>
      <c r="C844" s="150">
        <v>10</v>
      </c>
      <c r="D844" s="5"/>
      <c r="E844" s="98">
        <v>0.01</v>
      </c>
      <c r="F844" s="53"/>
      <c r="G844" s="59"/>
      <c r="H844" s="104"/>
      <c r="I844" s="57"/>
      <c r="J844" s="57"/>
      <c r="K844" s="57"/>
      <c r="L844" s="57"/>
      <c r="M844" s="57"/>
      <c r="N844" s="57"/>
      <c r="O844" s="57"/>
      <c r="P844" s="57"/>
      <c r="Q844" s="57"/>
      <c r="R844" s="57"/>
      <c r="S844" s="57"/>
      <c r="T844" s="57"/>
      <c r="Z844" s="108" t="str">
        <f>IF(LEN(INDEX($1:$1048576,ROW(),4))&gt;0,INDEX($1:$1048576,ROW(),4)," ")</f>
        <v xml:space="preserve"> </v>
      </c>
      <c r="AA844" s="108">
        <f t="shared" si="118"/>
        <v>64</v>
      </c>
      <c r="AB844" s="108">
        <f ca="1">COUNTBLANK(OFFSET(INDEX($1:$1048576,2,4),AA844*WellsInPlate,0,WellsInPlate,1))</f>
        <v>86</v>
      </c>
      <c r="AC844" s="108">
        <f t="shared" ca="1" si="119"/>
        <v>0</v>
      </c>
      <c r="AE844" s="108" t="b">
        <f>IF(COUNTBLANK(D844)=0,A844)</f>
        <v>0</v>
      </c>
    </row>
    <row r="845" spans="1:31" ht="12.75" x14ac:dyDescent="0.2">
      <c r="A845" s="94" t="str">
        <f>IF(D845="","",CONCATENATE('Address and samples info'!$B$8," #",'Samples 96'!C845))</f>
        <v/>
      </c>
      <c r="B845" s="95" t="s">
        <v>55</v>
      </c>
      <c r="C845" s="150">
        <v>10</v>
      </c>
      <c r="D845" s="5"/>
      <c r="E845" s="98">
        <v>0.01</v>
      </c>
      <c r="F845" s="53"/>
      <c r="G845" s="59"/>
      <c r="Z845" s="108" t="str">
        <f>IF(LEN(INDEX($1:$1048576,ROW(),4))&gt;0,INDEX($1:$1048576,ROW(),4)," ")</f>
        <v xml:space="preserve"> </v>
      </c>
      <c r="AA845" s="108">
        <f t="shared" si="118"/>
        <v>64</v>
      </c>
      <c r="AB845" s="108">
        <f ca="1">COUNTBLANK(OFFSET(INDEX($1:$1048576,2,4),AA845*WellsInPlate,0,WellsInPlate,1))</f>
        <v>86</v>
      </c>
      <c r="AC845" s="108">
        <f t="shared" ca="1" si="119"/>
        <v>0</v>
      </c>
      <c r="AE845" s="108" t="b">
        <f>IF(COUNTBLANK(D845)=0,A845)</f>
        <v>0</v>
      </c>
    </row>
    <row r="846" spans="1:31" ht="12.75" x14ac:dyDescent="0.2">
      <c r="A846" s="94" t="str">
        <f>IF(D846="","",CONCATENATE('Address and samples info'!$B$8," #",'Samples 96'!C846))</f>
        <v/>
      </c>
      <c r="B846" s="95" t="s">
        <v>66</v>
      </c>
      <c r="C846" s="150">
        <v>10</v>
      </c>
      <c r="D846" s="5"/>
      <c r="E846" s="98">
        <v>0.01</v>
      </c>
      <c r="F846" s="53"/>
      <c r="G846" s="59"/>
      <c r="Z846" s="108" t="str">
        <f>IF(LEN(INDEX($1:$1048576,ROW(),4))&gt;0,INDEX($1:$1048576,ROW(),4)," ")</f>
        <v xml:space="preserve"> </v>
      </c>
      <c r="AA846" s="108">
        <f t="shared" si="118"/>
        <v>64</v>
      </c>
      <c r="AB846" s="108">
        <f ca="1">COUNTBLANK(OFFSET(INDEX($1:$1048576,2,4),AA846*WellsInPlate,0,WellsInPlate,1))</f>
        <v>86</v>
      </c>
      <c r="AC846" s="108">
        <f t="shared" ca="1" si="119"/>
        <v>0</v>
      </c>
      <c r="AE846" s="108" t="b">
        <f>IF(COUNTBLANK(D846)=0,A846)</f>
        <v>0</v>
      </c>
    </row>
    <row r="847" spans="1:31" ht="12.75" x14ac:dyDescent="0.2">
      <c r="A847" s="94" t="str">
        <f>IF(D847="","",CONCATENATE('Address and samples info'!$B$8," #",'Samples 96'!C847))</f>
        <v/>
      </c>
      <c r="B847" s="95" t="s">
        <v>77</v>
      </c>
      <c r="C847" s="150">
        <v>10</v>
      </c>
      <c r="D847" s="5"/>
      <c r="E847" s="98">
        <v>0.01</v>
      </c>
      <c r="F847" s="53"/>
      <c r="G847" s="59"/>
      <c r="Z847" s="108" t="str">
        <f>IF(LEN(INDEX($1:$1048576,ROW(),4))&gt;0,INDEX($1:$1048576,ROW(),4)," ")</f>
        <v xml:space="preserve"> </v>
      </c>
      <c r="AA847" s="108">
        <f t="shared" si="118"/>
        <v>64</v>
      </c>
      <c r="AB847" s="108">
        <f ca="1">COUNTBLANK(OFFSET(INDEX($1:$1048576,2,4),AA847*WellsInPlate,0,WellsInPlate,1))</f>
        <v>86</v>
      </c>
      <c r="AC847" s="108">
        <f t="shared" ca="1" si="119"/>
        <v>0</v>
      </c>
      <c r="AE847" s="108" t="b">
        <f>IF(COUNTBLANK(D847)=0,A847)</f>
        <v>0</v>
      </c>
    </row>
    <row r="848" spans="1:31" ht="12.75" x14ac:dyDescent="0.2">
      <c r="A848" s="94" t="str">
        <f>IF(D848="","",CONCATENATE('Address and samples info'!$B$8," #",'Samples 96'!C848))</f>
        <v/>
      </c>
      <c r="B848" s="95" t="s">
        <v>87</v>
      </c>
      <c r="C848" s="150">
        <v>10</v>
      </c>
      <c r="D848" s="5"/>
      <c r="E848" s="98">
        <v>0.01</v>
      </c>
      <c r="F848" s="53"/>
      <c r="G848" s="59"/>
      <c r="I848" s="55"/>
      <c r="Z848" s="108" t="str">
        <f>IF(LEN(INDEX($1:$1048576,ROW(),4))&gt;0,INDEX($1:$1048576,ROW(),4)," ")</f>
        <v xml:space="preserve"> </v>
      </c>
      <c r="AA848" s="108">
        <f t="shared" si="118"/>
        <v>64</v>
      </c>
      <c r="AB848" s="108">
        <f ca="1">COUNTBLANK(OFFSET(INDEX($1:$1048576,2,4),AA848*WellsInPlate,0,WellsInPlate,1))</f>
        <v>86</v>
      </c>
      <c r="AC848" s="108">
        <f t="shared" ca="1" si="119"/>
        <v>0</v>
      </c>
      <c r="AE848" s="108" t="b">
        <f>IF(COUNTBLANK(D848)=0,A848)</f>
        <v>0</v>
      </c>
    </row>
    <row r="849" spans="1:31" ht="12.75" x14ac:dyDescent="0.2">
      <c r="A849" s="94" t="str">
        <f>IF(D849="","",CONCATENATE('Address and samples info'!$B$8," #",'Samples 96'!C849))</f>
        <v/>
      </c>
      <c r="B849" s="95" t="s">
        <v>12</v>
      </c>
      <c r="C849" s="150">
        <v>10</v>
      </c>
      <c r="D849" s="5"/>
      <c r="E849" s="98">
        <v>0.01</v>
      </c>
      <c r="F849" s="53"/>
      <c r="G849" s="59"/>
      <c r="H849" s="10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Z849" s="108" t="str">
        <f>IF(LEN(INDEX($1:$1048576,ROW(),4))&gt;0,INDEX($1:$1048576,ROW(),4)," ")</f>
        <v xml:space="preserve"> </v>
      </c>
      <c r="AA849" s="108">
        <f t="shared" si="118"/>
        <v>65</v>
      </c>
      <c r="AB849" s="108">
        <f ca="1">COUNTBLANK(OFFSET(INDEX($1:$1048576,2,4),AA849*WellsInPlate,0,WellsInPlate,1))</f>
        <v>86</v>
      </c>
      <c r="AC849" s="108">
        <f t="shared" ca="1" si="119"/>
        <v>0</v>
      </c>
      <c r="AE849" s="108" t="b">
        <f>IF(COUNTBLANK(D849)=0,A849)</f>
        <v>0</v>
      </c>
    </row>
    <row r="850" spans="1:31" ht="12.75" x14ac:dyDescent="0.2">
      <c r="A850" s="94" t="str">
        <f>IF(D850="","",CONCATENATE('Address and samples info'!$B$8," #",'Samples 96'!C850))</f>
        <v/>
      </c>
      <c r="B850" s="95" t="s">
        <v>23</v>
      </c>
      <c r="C850" s="150">
        <v>10</v>
      </c>
      <c r="D850" s="5"/>
      <c r="E850" s="98">
        <v>0.01</v>
      </c>
      <c r="F850" s="53"/>
      <c r="G850" s="59"/>
      <c r="H850" s="104"/>
      <c r="I850" s="57"/>
      <c r="J850" s="57"/>
      <c r="K850" s="57"/>
      <c r="L850" s="57"/>
      <c r="M850" s="57"/>
      <c r="N850" s="57"/>
      <c r="O850" s="57"/>
      <c r="P850" s="57"/>
      <c r="Q850" s="57"/>
      <c r="R850" s="57"/>
      <c r="S850" s="57"/>
      <c r="T850" s="58"/>
      <c r="Z850" s="108" t="str">
        <f>IF(LEN(INDEX($1:$1048576,ROW(),4))&gt;0,INDEX($1:$1048576,ROW(),4)," ")</f>
        <v xml:space="preserve"> </v>
      </c>
      <c r="AA850" s="108">
        <f t="shared" si="118"/>
        <v>65</v>
      </c>
      <c r="AB850" s="108">
        <f ca="1">COUNTBLANK(OFFSET(INDEX($1:$1048576,2,4),AA850*WellsInPlate,0,WellsInPlate,1))</f>
        <v>86</v>
      </c>
      <c r="AC850" s="108">
        <f t="shared" ca="1" si="119"/>
        <v>0</v>
      </c>
      <c r="AE850" s="108" t="b">
        <f>IF(COUNTBLANK(D850)=0,A850)</f>
        <v>0</v>
      </c>
    </row>
    <row r="851" spans="1:31" ht="12.75" x14ac:dyDescent="0.2">
      <c r="A851" s="94" t="str">
        <f>IF(D851="","",CONCATENATE('Address and samples info'!$B$8," #",'Samples 96'!C851))</f>
        <v/>
      </c>
      <c r="B851" s="95" t="s">
        <v>34</v>
      </c>
      <c r="C851" s="150">
        <v>10</v>
      </c>
      <c r="D851" s="5"/>
      <c r="E851" s="98">
        <v>0.01</v>
      </c>
      <c r="F851" s="53"/>
      <c r="G851" s="59"/>
      <c r="H851" s="104"/>
      <c r="I851" s="57"/>
      <c r="J851" s="57"/>
      <c r="K851" s="57"/>
      <c r="L851" s="57"/>
      <c r="M851" s="57"/>
      <c r="N851" s="57"/>
      <c r="O851" s="57"/>
      <c r="P851" s="57"/>
      <c r="Q851" s="57"/>
      <c r="R851" s="57"/>
      <c r="S851" s="57"/>
      <c r="T851" s="57"/>
      <c r="Z851" s="108" t="str">
        <f>IF(LEN(INDEX($1:$1048576,ROW(),4))&gt;0,INDEX($1:$1048576,ROW(),4)," ")</f>
        <v xml:space="preserve"> </v>
      </c>
      <c r="AA851" s="108">
        <f t="shared" si="118"/>
        <v>65</v>
      </c>
      <c r="AB851" s="108">
        <f ca="1">COUNTBLANK(OFFSET(INDEX($1:$1048576,2,4),AA851*WellsInPlate,0,WellsInPlate,1))</f>
        <v>86</v>
      </c>
      <c r="AC851" s="108">
        <f t="shared" ca="1" si="119"/>
        <v>0</v>
      </c>
      <c r="AE851" s="108" t="b">
        <f>IF(COUNTBLANK(D851)=0,A851)</f>
        <v>0</v>
      </c>
    </row>
    <row r="852" spans="1:31" ht="12.75" x14ac:dyDescent="0.2">
      <c r="A852" s="94" t="str">
        <f>IF(D852="","",CONCATENATE('Address and samples info'!$B$8," #",'Samples 96'!C852))</f>
        <v/>
      </c>
      <c r="B852" s="95" t="s">
        <v>45</v>
      </c>
      <c r="C852" s="150">
        <v>10</v>
      </c>
      <c r="D852" s="5"/>
      <c r="E852" s="98">
        <v>0.01</v>
      </c>
      <c r="F852" s="53"/>
      <c r="G852" s="59"/>
      <c r="H852" s="104"/>
      <c r="I852" s="57"/>
      <c r="J852" s="57"/>
      <c r="K852" s="57"/>
      <c r="L852" s="57"/>
      <c r="M852" s="57"/>
      <c r="N852" s="57"/>
      <c r="O852" s="57"/>
      <c r="P852" s="57"/>
      <c r="Q852" s="57"/>
      <c r="R852" s="57"/>
      <c r="S852" s="57"/>
      <c r="T852" s="57"/>
      <c r="Z852" s="108" t="str">
        <f>IF(LEN(INDEX($1:$1048576,ROW(),4))&gt;0,INDEX($1:$1048576,ROW(),4)," ")</f>
        <v xml:space="preserve"> </v>
      </c>
      <c r="AA852" s="108">
        <f t="shared" si="118"/>
        <v>65</v>
      </c>
      <c r="AB852" s="108">
        <f ca="1">COUNTBLANK(OFFSET(INDEX($1:$1048576,2,4),AA852*WellsInPlate,0,WellsInPlate,1))</f>
        <v>86</v>
      </c>
      <c r="AC852" s="108">
        <f t="shared" ca="1" si="119"/>
        <v>0</v>
      </c>
      <c r="AE852" s="108" t="b">
        <f>IF(COUNTBLANK(D852)=0,A852)</f>
        <v>0</v>
      </c>
    </row>
    <row r="853" spans="1:31" ht="12.75" x14ac:dyDescent="0.2">
      <c r="A853" s="94" t="str">
        <f>IF(D853="","",CONCATENATE('Address and samples info'!$B$8," #",'Samples 96'!C853))</f>
        <v/>
      </c>
      <c r="B853" s="95" t="s">
        <v>56</v>
      </c>
      <c r="C853" s="150">
        <v>10</v>
      </c>
      <c r="D853" s="5"/>
      <c r="E853" s="98">
        <v>0.01</v>
      </c>
      <c r="F853" s="53"/>
      <c r="G853" s="59"/>
      <c r="H853" s="104"/>
      <c r="I853" s="57"/>
      <c r="J853" s="57"/>
      <c r="K853" s="57"/>
      <c r="L853" s="57"/>
      <c r="M853" s="57"/>
      <c r="N853" s="57"/>
      <c r="O853" s="57"/>
      <c r="P853" s="57"/>
      <c r="Q853" s="57"/>
      <c r="R853" s="57"/>
      <c r="S853" s="57"/>
      <c r="T853" s="57"/>
      <c r="Z853" s="108" t="str">
        <f>IF(LEN(INDEX($1:$1048576,ROW(),4))&gt;0,INDEX($1:$1048576,ROW(),4)," ")</f>
        <v xml:space="preserve"> </v>
      </c>
      <c r="AA853" s="108">
        <f t="shared" si="118"/>
        <v>65</v>
      </c>
      <c r="AB853" s="108">
        <f ca="1">COUNTBLANK(OFFSET(INDEX($1:$1048576,2,4),AA853*WellsInPlate,0,WellsInPlate,1))</f>
        <v>86</v>
      </c>
      <c r="AC853" s="108">
        <f t="shared" ca="1" si="119"/>
        <v>0</v>
      </c>
      <c r="AE853" s="108" t="b">
        <f>IF(COUNTBLANK(D853)=0,A853)</f>
        <v>0</v>
      </c>
    </row>
    <row r="854" spans="1:31" ht="12.75" x14ac:dyDescent="0.2">
      <c r="A854" s="94" t="str">
        <f>IF(D854="","",CONCATENATE('Address and samples info'!$B$8," #",'Samples 96'!C854))</f>
        <v/>
      </c>
      <c r="B854" s="95" t="s">
        <v>67</v>
      </c>
      <c r="C854" s="150">
        <v>10</v>
      </c>
      <c r="D854" s="5"/>
      <c r="E854" s="98">
        <v>0.01</v>
      </c>
      <c r="F854" s="53"/>
      <c r="G854" s="59"/>
      <c r="H854" s="104"/>
      <c r="I854" s="57"/>
      <c r="J854" s="57"/>
      <c r="K854" s="57"/>
      <c r="L854" s="57"/>
      <c r="M854" s="57"/>
      <c r="N854" s="57"/>
      <c r="O854" s="57"/>
      <c r="P854" s="57"/>
      <c r="Q854" s="57"/>
      <c r="R854" s="57"/>
      <c r="S854" s="57"/>
      <c r="T854" s="57"/>
      <c r="Z854" s="108" t="str">
        <f>IF(LEN(INDEX($1:$1048576,ROW(),4))&gt;0,INDEX($1:$1048576,ROW(),4)," ")</f>
        <v xml:space="preserve"> </v>
      </c>
      <c r="AA854" s="108">
        <f t="shared" si="118"/>
        <v>65</v>
      </c>
      <c r="AB854" s="108">
        <f ca="1">COUNTBLANK(OFFSET(INDEX($1:$1048576,2,4),AA854*WellsInPlate,0,WellsInPlate,1))</f>
        <v>86</v>
      </c>
      <c r="AC854" s="108">
        <f t="shared" ca="1" si="119"/>
        <v>0</v>
      </c>
      <c r="AE854" s="108" t="b">
        <f>IF(COUNTBLANK(D854)=0,A854)</f>
        <v>0</v>
      </c>
    </row>
    <row r="855" spans="1:31" ht="12.75" x14ac:dyDescent="0.2">
      <c r="A855" s="94" t="str">
        <f>IF(D855="","",CONCATENATE('Address and samples info'!$B$8," #",'Samples 96'!C855))</f>
        <v/>
      </c>
      <c r="B855" s="95" t="s">
        <v>78</v>
      </c>
      <c r="C855" s="150">
        <v>10</v>
      </c>
      <c r="D855" s="5"/>
      <c r="E855" s="98">
        <v>0.01</v>
      </c>
      <c r="F855" s="53"/>
      <c r="G855" s="59"/>
      <c r="H855" s="104"/>
      <c r="I855" s="57"/>
      <c r="J855" s="57"/>
      <c r="K855" s="57"/>
      <c r="L855" s="57"/>
      <c r="M855" s="57"/>
      <c r="N855" s="57"/>
      <c r="O855" s="57"/>
      <c r="P855" s="57"/>
      <c r="Q855" s="57"/>
      <c r="R855" s="57"/>
      <c r="S855" s="57"/>
      <c r="T855" s="57"/>
      <c r="Z855" s="108" t="str">
        <f>IF(LEN(INDEX($1:$1048576,ROW(),4))&gt;0,INDEX($1:$1048576,ROW(),4)," ")</f>
        <v xml:space="preserve"> </v>
      </c>
      <c r="AA855" s="108">
        <f t="shared" si="118"/>
        <v>65</v>
      </c>
      <c r="AB855" s="108">
        <f ca="1">COUNTBLANK(OFFSET(INDEX($1:$1048576,2,4),AA855*WellsInPlate,0,WellsInPlate,1))</f>
        <v>86</v>
      </c>
      <c r="AC855" s="108">
        <f t="shared" ca="1" si="119"/>
        <v>0</v>
      </c>
      <c r="AE855" s="108" t="b">
        <f>IF(COUNTBLANK(D855)=0,A855)</f>
        <v>0</v>
      </c>
    </row>
    <row r="856" spans="1:31" ht="12.75" x14ac:dyDescent="0.2">
      <c r="A856" s="94" t="str">
        <f>IF(D856="","",CONCATENATE('Address and samples info'!$B$8," #",'Samples 96'!C856))</f>
        <v/>
      </c>
      <c r="B856" s="95" t="s">
        <v>88</v>
      </c>
      <c r="C856" s="150">
        <v>10</v>
      </c>
      <c r="D856" s="5"/>
      <c r="E856" s="98">
        <v>0.01</v>
      </c>
      <c r="F856" s="53"/>
      <c r="G856" s="59"/>
      <c r="H856" s="104"/>
      <c r="I856" s="57"/>
      <c r="J856" s="57"/>
      <c r="K856" s="57"/>
      <c r="L856" s="57"/>
      <c r="M856" s="57"/>
      <c r="N856" s="57"/>
      <c r="O856" s="57"/>
      <c r="P856" s="57"/>
      <c r="Q856" s="57"/>
      <c r="R856" s="57"/>
      <c r="S856" s="57"/>
      <c r="T856" s="57"/>
      <c r="Z856" s="108" t="str">
        <f>IF(LEN(INDEX($1:$1048576,ROW(),4))&gt;0,INDEX($1:$1048576,ROW(),4)," ")</f>
        <v xml:space="preserve"> </v>
      </c>
      <c r="AA856" s="108">
        <f t="shared" si="118"/>
        <v>65</v>
      </c>
      <c r="AB856" s="108">
        <f ca="1">COUNTBLANK(OFFSET(INDEX($1:$1048576,2,4),AA856*WellsInPlate,0,WellsInPlate,1))</f>
        <v>86</v>
      </c>
      <c r="AC856" s="108">
        <f t="shared" ca="1" si="119"/>
        <v>0</v>
      </c>
      <c r="AE856" s="108" t="b">
        <f>IF(COUNTBLANK(D856)=0,A856)</f>
        <v>0</v>
      </c>
    </row>
    <row r="857" spans="1:31" ht="12.75" x14ac:dyDescent="0.2">
      <c r="A857" s="94" t="str">
        <f>IF(D857="","",CONCATENATE('Address and samples info'!$B$8," #",'Samples 96'!C857))</f>
        <v/>
      </c>
      <c r="B857" s="95" t="s">
        <v>13</v>
      </c>
      <c r="C857" s="150">
        <v>10</v>
      </c>
      <c r="D857" s="5"/>
      <c r="E857" s="98">
        <v>0.01</v>
      </c>
      <c r="F857" s="53"/>
      <c r="G857" s="59"/>
      <c r="H857" s="104"/>
      <c r="I857" s="57"/>
      <c r="J857" s="57"/>
      <c r="K857" s="57"/>
      <c r="L857" s="57"/>
      <c r="M857" s="57"/>
      <c r="N857" s="57"/>
      <c r="O857" s="57"/>
      <c r="P857" s="57"/>
      <c r="Q857" s="57"/>
      <c r="R857" s="57"/>
      <c r="S857" s="57"/>
      <c r="T857" s="57"/>
      <c r="Z857" s="108" t="str">
        <f>IF(LEN(INDEX($1:$1048576,ROW(),4))&gt;0,INDEX($1:$1048576,ROW(),4)," ")</f>
        <v xml:space="preserve"> </v>
      </c>
      <c r="AA857" s="108">
        <f t="shared" si="118"/>
        <v>65</v>
      </c>
      <c r="AB857" s="108">
        <f ca="1">COUNTBLANK(OFFSET(INDEX($1:$1048576,2,4),AA857*WellsInPlate,0,WellsInPlate,1))</f>
        <v>86</v>
      </c>
      <c r="AC857" s="108">
        <f t="shared" ca="1" si="119"/>
        <v>0</v>
      </c>
      <c r="AE857" s="108" t="b">
        <f>IF(COUNTBLANK(D857)=0,A857)</f>
        <v>0</v>
      </c>
    </row>
    <row r="858" spans="1:31" ht="12.75" x14ac:dyDescent="0.2">
      <c r="A858" s="94" t="str">
        <f>IF(D858="","",CONCATENATE('Address and samples info'!$B$8," #",'Samples 96'!C858))</f>
        <v/>
      </c>
      <c r="B858" s="95" t="s">
        <v>24</v>
      </c>
      <c r="C858" s="150">
        <v>10</v>
      </c>
      <c r="D858" s="5"/>
      <c r="E858" s="98">
        <v>0.01</v>
      </c>
      <c r="F858" s="53"/>
      <c r="G858" s="59"/>
      <c r="Z858" s="108" t="str">
        <f>IF(LEN(INDEX($1:$1048576,ROW(),4))&gt;0,INDEX($1:$1048576,ROW(),4)," ")</f>
        <v xml:space="preserve"> </v>
      </c>
      <c r="AA858" s="108">
        <f t="shared" si="118"/>
        <v>65</v>
      </c>
      <c r="AB858" s="108">
        <f ca="1">COUNTBLANK(OFFSET(INDEX($1:$1048576,2,4),AA858*WellsInPlate,0,WellsInPlate,1))</f>
        <v>86</v>
      </c>
      <c r="AC858" s="108">
        <f t="shared" ca="1" si="119"/>
        <v>0</v>
      </c>
      <c r="AE858" s="108" t="b">
        <f>IF(COUNTBLANK(D858)=0,A858)</f>
        <v>0</v>
      </c>
    </row>
    <row r="859" spans="1:31" ht="12.75" x14ac:dyDescent="0.2">
      <c r="A859" s="94" t="str">
        <f>IF(D859="","",CONCATENATE('Address and samples info'!$B$8," #",'Samples 96'!C859))</f>
        <v/>
      </c>
      <c r="B859" s="95" t="s">
        <v>35</v>
      </c>
      <c r="C859" s="150">
        <v>10</v>
      </c>
      <c r="D859" s="5"/>
      <c r="E859" s="98">
        <v>0.01</v>
      </c>
      <c r="F859" s="53"/>
      <c r="G859" s="59"/>
      <c r="Z859" s="108" t="str">
        <f>IF(LEN(INDEX($1:$1048576,ROW(),4))&gt;0,INDEX($1:$1048576,ROW(),4)," ")</f>
        <v xml:space="preserve"> </v>
      </c>
      <c r="AA859" s="108">
        <f t="shared" si="118"/>
        <v>65</v>
      </c>
      <c r="AB859" s="108">
        <f ca="1">COUNTBLANK(OFFSET(INDEX($1:$1048576,2,4),AA859*WellsInPlate,0,WellsInPlate,1))</f>
        <v>86</v>
      </c>
      <c r="AC859" s="108">
        <f t="shared" ca="1" si="119"/>
        <v>0</v>
      </c>
      <c r="AE859" s="108" t="b">
        <f>IF(COUNTBLANK(D859)=0,A859)</f>
        <v>0</v>
      </c>
    </row>
    <row r="860" spans="1:31" ht="12.75" x14ac:dyDescent="0.2">
      <c r="A860" s="94" t="str">
        <f>IF(D860="","",CONCATENATE('Address and samples info'!$B$8," #",'Samples 96'!C860))</f>
        <v/>
      </c>
      <c r="B860" s="95" t="s">
        <v>46</v>
      </c>
      <c r="C860" s="150">
        <v>10</v>
      </c>
      <c r="D860" s="5"/>
      <c r="E860" s="98">
        <v>0.01</v>
      </c>
      <c r="F860" s="53"/>
      <c r="G860" s="59"/>
      <c r="Z860" s="108" t="str">
        <f>IF(LEN(INDEX($1:$1048576,ROW(),4))&gt;0,INDEX($1:$1048576,ROW(),4)," ")</f>
        <v xml:space="preserve"> </v>
      </c>
      <c r="AA860" s="108">
        <f t="shared" si="118"/>
        <v>65</v>
      </c>
      <c r="AB860" s="108">
        <f ca="1">COUNTBLANK(OFFSET(INDEX($1:$1048576,2,4),AA860*WellsInPlate,0,WellsInPlate,1))</f>
        <v>86</v>
      </c>
      <c r="AC860" s="108">
        <f t="shared" ca="1" si="119"/>
        <v>0</v>
      </c>
      <c r="AE860" s="108" t="b">
        <f>IF(COUNTBLANK(D860)=0,A860)</f>
        <v>0</v>
      </c>
    </row>
    <row r="861" spans="1:31" ht="12.75" x14ac:dyDescent="0.2">
      <c r="A861" s="94" t="str">
        <f>IF(D861="","",CONCATENATE('Address and samples info'!$B$8," #",'Samples 96'!C861))</f>
        <v/>
      </c>
      <c r="B861" s="95" t="s">
        <v>57</v>
      </c>
      <c r="C861" s="150">
        <v>10</v>
      </c>
      <c r="D861" s="5"/>
      <c r="E861" s="98">
        <v>0.01</v>
      </c>
      <c r="F861" s="53"/>
      <c r="G861" s="59"/>
      <c r="I861" s="55"/>
      <c r="Z861" s="108" t="str">
        <f>IF(LEN(INDEX($1:$1048576,ROW(),4))&gt;0,INDEX($1:$1048576,ROW(),4)," ")</f>
        <v xml:space="preserve"> </v>
      </c>
      <c r="AA861" s="108">
        <f t="shared" si="118"/>
        <v>65</v>
      </c>
      <c r="AB861" s="108">
        <f ca="1">COUNTBLANK(OFFSET(INDEX($1:$1048576,2,4),AA861*WellsInPlate,0,WellsInPlate,1))</f>
        <v>86</v>
      </c>
      <c r="AC861" s="108">
        <f t="shared" ca="1" si="119"/>
        <v>0</v>
      </c>
      <c r="AE861" s="108" t="b">
        <f>IF(COUNTBLANK(D861)=0,A861)</f>
        <v>0</v>
      </c>
    </row>
    <row r="862" spans="1:31" ht="12.75" x14ac:dyDescent="0.2">
      <c r="A862" s="94" t="str">
        <f>IF(D862="","",CONCATENATE('Address and samples info'!$B$8," #",'Samples 96'!C862))</f>
        <v/>
      </c>
      <c r="B862" s="95" t="s">
        <v>68</v>
      </c>
      <c r="C862" s="150">
        <v>10</v>
      </c>
      <c r="D862" s="5"/>
      <c r="E862" s="98">
        <v>0.01</v>
      </c>
      <c r="F862" s="53"/>
      <c r="G862" s="59"/>
      <c r="H862" s="10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Z862" s="108" t="str">
        <f>IF(LEN(INDEX($1:$1048576,ROW(),4))&gt;0,INDEX($1:$1048576,ROW(),4)," ")</f>
        <v xml:space="preserve"> </v>
      </c>
      <c r="AA862" s="108">
        <f t="shared" si="118"/>
        <v>66</v>
      </c>
      <c r="AB862" s="108">
        <f ca="1">COUNTBLANK(OFFSET(INDEX($1:$1048576,2,4),AA862*WellsInPlate,0,WellsInPlate,1))</f>
        <v>86</v>
      </c>
      <c r="AC862" s="108">
        <f t="shared" ca="1" si="119"/>
        <v>0</v>
      </c>
      <c r="AE862" s="108" t="b">
        <f>IF(COUNTBLANK(D862)=0,A862)</f>
        <v>0</v>
      </c>
    </row>
    <row r="863" spans="1:31" ht="12.75" x14ac:dyDescent="0.2">
      <c r="A863" s="94" t="str">
        <f>IF(D863="","",CONCATENATE('Address and samples info'!$B$8," #",'Samples 96'!C863))</f>
        <v/>
      </c>
      <c r="B863" s="95" t="s">
        <v>3</v>
      </c>
      <c r="C863" s="150">
        <v>11</v>
      </c>
      <c r="D863" s="5"/>
      <c r="E863" s="98">
        <v>0.01</v>
      </c>
      <c r="F863" s="53"/>
      <c r="G863" s="59"/>
      <c r="H863" s="104"/>
      <c r="I863" s="57"/>
      <c r="J863" s="57"/>
      <c r="K863" s="57"/>
      <c r="L863" s="57"/>
      <c r="M863" s="57"/>
      <c r="N863" s="57"/>
      <c r="O863" s="57"/>
      <c r="P863" s="57"/>
      <c r="Q863" s="57"/>
      <c r="R863" s="57"/>
      <c r="S863" s="57"/>
      <c r="T863" s="58"/>
      <c r="Z863" s="108" t="str">
        <f>IF(LEN(INDEX($1:$1048576,ROW(),4))&gt;0,INDEX($1:$1048576,ROW(),4)," ")</f>
        <v xml:space="preserve"> </v>
      </c>
      <c r="AA863" s="108">
        <f t="shared" si="118"/>
        <v>66</v>
      </c>
      <c r="AB863" s="108">
        <f ca="1">COUNTBLANK(OFFSET(INDEX($1:$1048576,2,4),AA863*WellsInPlate,0,WellsInPlate,1))</f>
        <v>86</v>
      </c>
      <c r="AC863" s="108">
        <f t="shared" ca="1" si="119"/>
        <v>0</v>
      </c>
      <c r="AE863" s="108" t="b">
        <f>IF(COUNTBLANK(D863)=0,A863)</f>
        <v>0</v>
      </c>
    </row>
    <row r="864" spans="1:31" ht="12.75" x14ac:dyDescent="0.2">
      <c r="A864" s="94" t="str">
        <f>IF(D864="","",CONCATENATE('Address and samples info'!$B$8," #",'Samples 96'!C864))</f>
        <v/>
      </c>
      <c r="B864" s="95" t="s">
        <v>14</v>
      </c>
      <c r="C864" s="150">
        <v>11</v>
      </c>
      <c r="D864" s="5"/>
      <c r="E864" s="98">
        <v>0.01</v>
      </c>
      <c r="F864" s="53"/>
      <c r="G864" s="59"/>
      <c r="H864" s="104"/>
      <c r="I864" s="57"/>
      <c r="J864" s="57"/>
      <c r="K864" s="57"/>
      <c r="L864" s="57"/>
      <c r="M864" s="57"/>
      <c r="N864" s="57"/>
      <c r="O864" s="57"/>
      <c r="P864" s="57"/>
      <c r="Q864" s="57"/>
      <c r="R864" s="57"/>
      <c r="S864" s="57"/>
      <c r="T864" s="57"/>
      <c r="Z864" s="108" t="str">
        <f>IF(LEN(INDEX($1:$1048576,ROW(),4))&gt;0,INDEX($1:$1048576,ROW(),4)," ")</f>
        <v xml:space="preserve"> </v>
      </c>
      <c r="AA864" s="108">
        <f t="shared" si="118"/>
        <v>66</v>
      </c>
      <c r="AB864" s="108">
        <f ca="1">COUNTBLANK(OFFSET(INDEX($1:$1048576,2,4),AA864*WellsInPlate,0,WellsInPlate,1))</f>
        <v>86</v>
      </c>
      <c r="AC864" s="108">
        <f t="shared" ca="1" si="119"/>
        <v>0</v>
      </c>
      <c r="AE864" s="108" t="b">
        <f>IF(COUNTBLANK(D864)=0,A864)</f>
        <v>0</v>
      </c>
    </row>
    <row r="865" spans="1:31" ht="12.75" x14ac:dyDescent="0.2">
      <c r="A865" s="94" t="str">
        <f>IF(D865="","",CONCATENATE('Address and samples info'!$B$8," #",'Samples 96'!C865))</f>
        <v/>
      </c>
      <c r="B865" s="95" t="s">
        <v>25</v>
      </c>
      <c r="C865" s="150">
        <v>11</v>
      </c>
      <c r="D865" s="5"/>
      <c r="E865" s="98">
        <v>0.01</v>
      </c>
      <c r="F865" s="53"/>
      <c r="G865" s="59"/>
      <c r="H865" s="104"/>
      <c r="I865" s="57"/>
      <c r="J865" s="57"/>
      <c r="K865" s="57"/>
      <c r="L865" s="57"/>
      <c r="M865" s="57"/>
      <c r="N865" s="57"/>
      <c r="O865" s="57"/>
      <c r="P865" s="57"/>
      <c r="Q865" s="57"/>
      <c r="R865" s="57"/>
      <c r="S865" s="57"/>
      <c r="T865" s="57"/>
      <c r="Z865" s="108" t="str">
        <f>IF(LEN(INDEX($1:$1048576,ROW(),4))&gt;0,INDEX($1:$1048576,ROW(),4)," ")</f>
        <v xml:space="preserve"> </v>
      </c>
      <c r="AA865" s="108">
        <f t="shared" si="118"/>
        <v>66</v>
      </c>
      <c r="AB865" s="108">
        <f ca="1">COUNTBLANK(OFFSET(INDEX($1:$1048576,2,4),AA865*WellsInPlate,0,WellsInPlate,1))</f>
        <v>86</v>
      </c>
      <c r="AC865" s="108">
        <f t="shared" ca="1" si="119"/>
        <v>0</v>
      </c>
      <c r="AE865" s="108" t="b">
        <f>IF(COUNTBLANK(D865)=0,A865)</f>
        <v>0</v>
      </c>
    </row>
    <row r="866" spans="1:31" ht="12.75" x14ac:dyDescent="0.2">
      <c r="A866" s="94" t="str">
        <f>IF(D866="","",CONCATENATE('Address and samples info'!$B$8," #",'Samples 96'!C866))</f>
        <v/>
      </c>
      <c r="B866" s="95" t="s">
        <v>36</v>
      </c>
      <c r="C866" s="150">
        <v>11</v>
      </c>
      <c r="D866" s="5"/>
      <c r="E866" s="98">
        <v>0.01</v>
      </c>
      <c r="F866" s="53"/>
      <c r="G866" s="59"/>
      <c r="H866" s="104"/>
      <c r="I866" s="57"/>
      <c r="J866" s="57"/>
      <c r="K866" s="57"/>
      <c r="L866" s="57"/>
      <c r="M866" s="57"/>
      <c r="N866" s="57"/>
      <c r="O866" s="57"/>
      <c r="P866" s="57"/>
      <c r="Q866" s="57"/>
      <c r="R866" s="57"/>
      <c r="S866" s="57"/>
      <c r="T866" s="57"/>
      <c r="Z866" s="108" t="str">
        <f>IF(LEN(INDEX($1:$1048576,ROW(),4))&gt;0,INDEX($1:$1048576,ROW(),4)," ")</f>
        <v xml:space="preserve"> </v>
      </c>
      <c r="AA866" s="108">
        <f t="shared" si="118"/>
        <v>66</v>
      </c>
      <c r="AB866" s="108">
        <f ca="1">COUNTBLANK(OFFSET(INDEX($1:$1048576,2,4),AA866*WellsInPlate,0,WellsInPlate,1))</f>
        <v>86</v>
      </c>
      <c r="AC866" s="108">
        <f t="shared" ca="1" si="119"/>
        <v>0</v>
      </c>
      <c r="AE866" s="108" t="b">
        <f>IF(COUNTBLANK(D866)=0,A866)</f>
        <v>0</v>
      </c>
    </row>
    <row r="867" spans="1:31" ht="12.75" x14ac:dyDescent="0.2">
      <c r="A867" s="94" t="str">
        <f>IF(D867="","",CONCATENATE('Address and samples info'!$B$8," #",'Samples 96'!C867))</f>
        <v/>
      </c>
      <c r="B867" s="95" t="s">
        <v>47</v>
      </c>
      <c r="C867" s="150">
        <v>11</v>
      </c>
      <c r="D867" s="5"/>
      <c r="E867" s="98">
        <v>0.01</v>
      </c>
      <c r="F867" s="53"/>
      <c r="G867" s="59"/>
      <c r="H867" s="104"/>
      <c r="I867" s="57"/>
      <c r="J867" s="57"/>
      <c r="K867" s="57"/>
      <c r="L867" s="57"/>
      <c r="M867" s="57"/>
      <c r="N867" s="57"/>
      <c r="O867" s="57"/>
      <c r="P867" s="57"/>
      <c r="Q867" s="57"/>
      <c r="R867" s="57"/>
      <c r="S867" s="57"/>
      <c r="T867" s="57"/>
      <c r="Z867" s="108" t="str">
        <f>IF(LEN(INDEX($1:$1048576,ROW(),4))&gt;0,INDEX($1:$1048576,ROW(),4)," ")</f>
        <v xml:space="preserve"> </v>
      </c>
      <c r="AA867" s="108">
        <f t="shared" si="118"/>
        <v>66</v>
      </c>
      <c r="AB867" s="108">
        <f ca="1">COUNTBLANK(OFFSET(INDEX($1:$1048576,2,4),AA867*WellsInPlate,0,WellsInPlate,1))</f>
        <v>86</v>
      </c>
      <c r="AC867" s="108">
        <f t="shared" ca="1" si="119"/>
        <v>0</v>
      </c>
      <c r="AE867" s="108" t="b">
        <f>IF(COUNTBLANK(D867)=0,A867)</f>
        <v>0</v>
      </c>
    </row>
    <row r="868" spans="1:31" ht="12.75" x14ac:dyDescent="0.2">
      <c r="A868" s="94" t="str">
        <f>IF(D868="","",CONCATENATE('Address and samples info'!$B$8," #",'Samples 96'!C868))</f>
        <v/>
      </c>
      <c r="B868" s="95" t="s">
        <v>58</v>
      </c>
      <c r="C868" s="150">
        <v>11</v>
      </c>
      <c r="D868" s="5"/>
      <c r="E868" s="98">
        <v>0.01</v>
      </c>
      <c r="F868" s="53"/>
      <c r="G868" s="59"/>
      <c r="H868" s="104"/>
      <c r="I868" s="57"/>
      <c r="J868" s="57"/>
      <c r="K868" s="57"/>
      <c r="L868" s="57"/>
      <c r="M868" s="57"/>
      <c r="N868" s="57"/>
      <c r="O868" s="57"/>
      <c r="P868" s="57"/>
      <c r="Q868" s="57"/>
      <c r="R868" s="57"/>
      <c r="S868" s="57"/>
      <c r="T868" s="57"/>
      <c r="Z868" s="108" t="str">
        <f>IF(LEN(INDEX($1:$1048576,ROW(),4))&gt;0,INDEX($1:$1048576,ROW(),4)," ")</f>
        <v xml:space="preserve"> </v>
      </c>
      <c r="AA868" s="108">
        <f t="shared" si="118"/>
        <v>66</v>
      </c>
      <c r="AB868" s="108">
        <f ca="1">COUNTBLANK(OFFSET(INDEX($1:$1048576,2,4),AA868*WellsInPlate,0,WellsInPlate,1))</f>
        <v>86</v>
      </c>
      <c r="AC868" s="108">
        <f t="shared" ca="1" si="119"/>
        <v>0</v>
      </c>
      <c r="AE868" s="108" t="b">
        <f>IF(COUNTBLANK(D868)=0,A868)</f>
        <v>0</v>
      </c>
    </row>
    <row r="869" spans="1:31" ht="12.75" x14ac:dyDescent="0.2">
      <c r="A869" s="94" t="str">
        <f>IF(D869="","",CONCATENATE('Address and samples info'!$B$8," #",'Samples 96'!C869))</f>
        <v/>
      </c>
      <c r="B869" s="95" t="s">
        <v>69</v>
      </c>
      <c r="C869" s="150">
        <v>11</v>
      </c>
      <c r="D869" s="5"/>
      <c r="E869" s="98">
        <v>0.01</v>
      </c>
      <c r="F869" s="53"/>
      <c r="G869" s="59"/>
      <c r="H869" s="104"/>
      <c r="I869" s="57"/>
      <c r="J869" s="57"/>
      <c r="K869" s="57"/>
      <c r="L869" s="57"/>
      <c r="M869" s="57"/>
      <c r="N869" s="57"/>
      <c r="O869" s="57"/>
      <c r="P869" s="57"/>
      <c r="Q869" s="57"/>
      <c r="R869" s="57"/>
      <c r="S869" s="57"/>
      <c r="T869" s="57"/>
      <c r="Z869" s="108" t="str">
        <f>IF(LEN(INDEX($1:$1048576,ROW(),4))&gt;0,INDEX($1:$1048576,ROW(),4)," ")</f>
        <v xml:space="preserve"> </v>
      </c>
      <c r="AA869" s="108">
        <f t="shared" si="118"/>
        <v>66</v>
      </c>
      <c r="AB869" s="108">
        <f ca="1">COUNTBLANK(OFFSET(INDEX($1:$1048576,2,4),AA869*WellsInPlate,0,WellsInPlate,1))</f>
        <v>86</v>
      </c>
      <c r="AC869" s="108">
        <f t="shared" ca="1" si="119"/>
        <v>0</v>
      </c>
      <c r="AE869" s="108" t="b">
        <f>IF(COUNTBLANK(D869)=0,A869)</f>
        <v>0</v>
      </c>
    </row>
    <row r="870" spans="1:31" ht="12.75" x14ac:dyDescent="0.2">
      <c r="A870" s="94" t="str">
        <f>IF(D870="","",CONCATENATE('Address and samples info'!$B$8," #",'Samples 96'!C870))</f>
        <v/>
      </c>
      <c r="B870" s="95" t="s">
        <v>79</v>
      </c>
      <c r="C870" s="150">
        <v>11</v>
      </c>
      <c r="D870" s="5"/>
      <c r="E870" s="98">
        <v>0.01</v>
      </c>
      <c r="F870" s="53"/>
      <c r="G870" s="59"/>
      <c r="H870" s="104"/>
      <c r="I870" s="57"/>
      <c r="J870" s="57"/>
      <c r="K870" s="57"/>
      <c r="L870" s="57"/>
      <c r="M870" s="57"/>
      <c r="N870" s="57"/>
      <c r="O870" s="57"/>
      <c r="P870" s="57"/>
      <c r="Q870" s="57"/>
      <c r="R870" s="57"/>
      <c r="S870" s="57"/>
      <c r="T870" s="57"/>
      <c r="Z870" s="108" t="str">
        <f>IF(LEN(INDEX($1:$1048576,ROW(),4))&gt;0,INDEX($1:$1048576,ROW(),4)," ")</f>
        <v xml:space="preserve"> </v>
      </c>
      <c r="AA870" s="108">
        <f t="shared" ref="AA870:AA900" si="120">CEILING((ROW()-StartRow+1)/PanelHeight,1)-1</f>
        <v>66</v>
      </c>
      <c r="AB870" s="108">
        <f ca="1">COUNTBLANK(OFFSET(INDEX($1:$1048576,2,4),AA870*WellsInPlate,0,WellsInPlate,1))</f>
        <v>86</v>
      </c>
      <c r="AC870" s="108">
        <f t="shared" ref="AC870:AC900" ca="1" si="121">IF(AB870=WellsInPlate,0,1)</f>
        <v>0</v>
      </c>
      <c r="AE870" s="108" t="b">
        <f>IF(COUNTBLANK(D870)=0,A870)</f>
        <v>0</v>
      </c>
    </row>
    <row r="871" spans="1:31" ht="12.75" x14ac:dyDescent="0.2">
      <c r="A871" s="94" t="str">
        <f>IF(D871="","",CONCATENATE('Address and samples info'!$B$8," #",'Samples 96'!C871))</f>
        <v/>
      </c>
      <c r="B871" s="95" t="s">
        <v>4</v>
      </c>
      <c r="C871" s="150">
        <v>11</v>
      </c>
      <c r="D871" s="5"/>
      <c r="E871" s="98">
        <v>0.01</v>
      </c>
      <c r="F871" s="53"/>
      <c r="G871" s="59"/>
      <c r="Z871" s="108" t="str">
        <f>IF(LEN(INDEX($1:$1048576,ROW(),4))&gt;0,INDEX($1:$1048576,ROW(),4)," ")</f>
        <v xml:space="preserve"> </v>
      </c>
      <c r="AA871" s="108">
        <f t="shared" si="120"/>
        <v>66</v>
      </c>
      <c r="AB871" s="108">
        <f ca="1">COUNTBLANK(OFFSET(INDEX($1:$1048576,2,4),AA871*WellsInPlate,0,WellsInPlate,1))</f>
        <v>86</v>
      </c>
      <c r="AC871" s="108">
        <f t="shared" ca="1" si="121"/>
        <v>0</v>
      </c>
      <c r="AE871" s="108" t="b">
        <f>IF(COUNTBLANK(D871)=0,A871)</f>
        <v>0</v>
      </c>
    </row>
    <row r="872" spans="1:31" ht="12.75" x14ac:dyDescent="0.2">
      <c r="A872" s="94" t="str">
        <f>IF(D872="","",CONCATENATE('Address and samples info'!$B$8," #",'Samples 96'!C872))</f>
        <v/>
      </c>
      <c r="B872" s="95" t="s">
        <v>15</v>
      </c>
      <c r="C872" s="150">
        <v>11</v>
      </c>
      <c r="D872" s="5"/>
      <c r="E872" s="98">
        <v>0.01</v>
      </c>
      <c r="F872" s="53"/>
      <c r="G872" s="59"/>
      <c r="Z872" s="108" t="str">
        <f>IF(LEN(INDEX($1:$1048576,ROW(),4))&gt;0,INDEX($1:$1048576,ROW(),4)," ")</f>
        <v xml:space="preserve"> </v>
      </c>
      <c r="AA872" s="108">
        <f t="shared" si="120"/>
        <v>66</v>
      </c>
      <c r="AB872" s="108">
        <f ca="1">COUNTBLANK(OFFSET(INDEX($1:$1048576,2,4),AA872*WellsInPlate,0,WellsInPlate,1))</f>
        <v>86</v>
      </c>
      <c r="AC872" s="108">
        <f t="shared" ca="1" si="121"/>
        <v>0</v>
      </c>
      <c r="AE872" s="108" t="b">
        <f>IF(COUNTBLANK(D872)=0,A872)</f>
        <v>0</v>
      </c>
    </row>
    <row r="873" spans="1:31" ht="12.75" x14ac:dyDescent="0.2">
      <c r="A873" s="94" t="str">
        <f>IF(D873="","",CONCATENATE('Address and samples info'!$B$8," #",'Samples 96'!C873))</f>
        <v/>
      </c>
      <c r="B873" s="95" t="s">
        <v>26</v>
      </c>
      <c r="C873" s="150">
        <v>11</v>
      </c>
      <c r="D873" s="5"/>
      <c r="E873" s="98">
        <v>0.01</v>
      </c>
      <c r="F873" s="53"/>
      <c r="G873" s="59"/>
      <c r="Z873" s="108" t="str">
        <f>IF(LEN(INDEX($1:$1048576,ROW(),4))&gt;0,INDEX($1:$1048576,ROW(),4)," ")</f>
        <v xml:space="preserve"> </v>
      </c>
      <c r="AA873" s="108">
        <f t="shared" si="120"/>
        <v>66</v>
      </c>
      <c r="AB873" s="108">
        <f ca="1">COUNTBLANK(OFFSET(INDEX($1:$1048576,2,4),AA873*WellsInPlate,0,WellsInPlate,1))</f>
        <v>86</v>
      </c>
      <c r="AC873" s="108">
        <f t="shared" ca="1" si="121"/>
        <v>0</v>
      </c>
      <c r="AE873" s="108" t="b">
        <f>IF(COUNTBLANK(D873)=0,A873)</f>
        <v>0</v>
      </c>
    </row>
    <row r="874" spans="1:31" ht="12.75" x14ac:dyDescent="0.2">
      <c r="A874" s="94" t="str">
        <f>IF(D874="","",CONCATENATE('Address and samples info'!$B$8," #",'Samples 96'!C874))</f>
        <v/>
      </c>
      <c r="B874" s="95" t="s">
        <v>37</v>
      </c>
      <c r="C874" s="150">
        <v>11</v>
      </c>
      <c r="D874" s="5"/>
      <c r="E874" s="98">
        <v>0.01</v>
      </c>
      <c r="F874" s="53"/>
      <c r="G874" s="59"/>
      <c r="I874" s="55"/>
      <c r="Z874" s="108" t="str">
        <f>IF(LEN(INDEX($1:$1048576,ROW(),4))&gt;0,INDEX($1:$1048576,ROW(),4)," ")</f>
        <v xml:space="preserve"> </v>
      </c>
      <c r="AA874" s="108">
        <f t="shared" si="120"/>
        <v>66</v>
      </c>
      <c r="AB874" s="108">
        <f ca="1">COUNTBLANK(OFFSET(INDEX($1:$1048576,2,4),AA874*WellsInPlate,0,WellsInPlate,1))</f>
        <v>86</v>
      </c>
      <c r="AC874" s="108">
        <f t="shared" ca="1" si="121"/>
        <v>0</v>
      </c>
      <c r="AE874" s="108" t="b">
        <f>IF(COUNTBLANK(D874)=0,A874)</f>
        <v>0</v>
      </c>
    </row>
    <row r="875" spans="1:31" ht="12.75" x14ac:dyDescent="0.2">
      <c r="A875" s="94" t="str">
        <f>IF(D875="","",CONCATENATE('Address and samples info'!$B$8," #",'Samples 96'!C875))</f>
        <v/>
      </c>
      <c r="B875" s="95" t="s">
        <v>48</v>
      </c>
      <c r="C875" s="150">
        <v>11</v>
      </c>
      <c r="D875" s="5"/>
      <c r="E875" s="98">
        <v>0.01</v>
      </c>
      <c r="F875" s="53"/>
      <c r="G875" s="59"/>
      <c r="H875" s="10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Z875" s="108" t="str">
        <f>IF(LEN(INDEX($1:$1048576,ROW(),4))&gt;0,INDEX($1:$1048576,ROW(),4)," ")</f>
        <v xml:space="preserve"> </v>
      </c>
      <c r="AA875" s="108">
        <f t="shared" si="120"/>
        <v>67</v>
      </c>
      <c r="AB875" s="108">
        <f ca="1">COUNTBLANK(OFFSET(INDEX($1:$1048576,2,4),AA875*WellsInPlate,0,WellsInPlate,1))</f>
        <v>86</v>
      </c>
      <c r="AC875" s="108">
        <f t="shared" ca="1" si="121"/>
        <v>0</v>
      </c>
      <c r="AE875" s="108" t="b">
        <f>IF(COUNTBLANK(D875)=0,A875)</f>
        <v>0</v>
      </c>
    </row>
    <row r="876" spans="1:31" ht="12.75" x14ac:dyDescent="0.2">
      <c r="A876" s="94" t="str">
        <f>IF(D876="","",CONCATENATE('Address and samples info'!$B$8," #",'Samples 96'!C876))</f>
        <v/>
      </c>
      <c r="B876" s="95" t="s">
        <v>59</v>
      </c>
      <c r="C876" s="150">
        <v>11</v>
      </c>
      <c r="D876" s="5"/>
      <c r="E876" s="98">
        <v>0.01</v>
      </c>
      <c r="F876" s="53"/>
      <c r="G876" s="59"/>
      <c r="H876" s="104"/>
      <c r="I876" s="57"/>
      <c r="J876" s="57"/>
      <c r="K876" s="57"/>
      <c r="L876" s="57"/>
      <c r="M876" s="57"/>
      <c r="N876" s="57"/>
      <c r="O876" s="57"/>
      <c r="P876" s="57"/>
      <c r="Q876" s="57"/>
      <c r="R876" s="57"/>
      <c r="S876" s="57"/>
      <c r="T876" s="58"/>
      <c r="Z876" s="108" t="str">
        <f>IF(LEN(INDEX($1:$1048576,ROW(),4))&gt;0,INDEX($1:$1048576,ROW(),4)," ")</f>
        <v xml:space="preserve"> </v>
      </c>
      <c r="AA876" s="108">
        <f t="shared" si="120"/>
        <v>67</v>
      </c>
      <c r="AB876" s="108">
        <f ca="1">COUNTBLANK(OFFSET(INDEX($1:$1048576,2,4),AA876*WellsInPlate,0,WellsInPlate,1))</f>
        <v>86</v>
      </c>
      <c r="AC876" s="108">
        <f t="shared" ca="1" si="121"/>
        <v>0</v>
      </c>
      <c r="AE876" s="108" t="b">
        <f>IF(COUNTBLANK(D876)=0,A876)</f>
        <v>0</v>
      </c>
    </row>
    <row r="877" spans="1:31" ht="12.75" x14ac:dyDescent="0.2">
      <c r="A877" s="94" t="str">
        <f>IF(D877="","",CONCATENATE('Address and samples info'!$B$8," #",'Samples 96'!C877))</f>
        <v/>
      </c>
      <c r="B877" s="95" t="s">
        <v>70</v>
      </c>
      <c r="C877" s="150">
        <v>11</v>
      </c>
      <c r="D877" s="5"/>
      <c r="E877" s="98">
        <v>0.01</v>
      </c>
      <c r="F877" s="53"/>
      <c r="G877" s="59"/>
      <c r="H877" s="104"/>
      <c r="I877" s="57"/>
      <c r="J877" s="57"/>
      <c r="K877" s="57"/>
      <c r="L877" s="57"/>
      <c r="M877" s="57"/>
      <c r="N877" s="57"/>
      <c r="O877" s="57"/>
      <c r="P877" s="57"/>
      <c r="Q877" s="57"/>
      <c r="R877" s="57"/>
      <c r="S877" s="57"/>
      <c r="T877" s="57"/>
      <c r="Z877" s="108" t="str">
        <f>IF(LEN(INDEX($1:$1048576,ROW(),4))&gt;0,INDEX($1:$1048576,ROW(),4)," ")</f>
        <v xml:space="preserve"> </v>
      </c>
      <c r="AA877" s="108">
        <f t="shared" si="120"/>
        <v>67</v>
      </c>
      <c r="AB877" s="108">
        <f ca="1">COUNTBLANK(OFFSET(INDEX($1:$1048576,2,4),AA877*WellsInPlate,0,WellsInPlate,1))</f>
        <v>86</v>
      </c>
      <c r="AC877" s="108">
        <f t="shared" ca="1" si="121"/>
        <v>0</v>
      </c>
      <c r="AE877" s="108" t="b">
        <f>IF(COUNTBLANK(D877)=0,A877)</f>
        <v>0</v>
      </c>
    </row>
    <row r="878" spans="1:31" ht="12.75" x14ac:dyDescent="0.2">
      <c r="A878" s="94" t="str">
        <f>IF(D878="","",CONCATENATE('Address and samples info'!$B$8," #",'Samples 96'!C878))</f>
        <v/>
      </c>
      <c r="B878" s="95" t="s">
        <v>80</v>
      </c>
      <c r="C878" s="150">
        <v>11</v>
      </c>
      <c r="D878" s="5"/>
      <c r="E878" s="98">
        <v>0.01</v>
      </c>
      <c r="F878" s="53"/>
      <c r="G878" s="59"/>
      <c r="H878" s="104"/>
      <c r="I878" s="57"/>
      <c r="J878" s="57"/>
      <c r="K878" s="57"/>
      <c r="L878" s="57"/>
      <c r="M878" s="57"/>
      <c r="N878" s="57"/>
      <c r="O878" s="57"/>
      <c r="P878" s="57"/>
      <c r="Q878" s="57"/>
      <c r="R878" s="57"/>
      <c r="S878" s="57"/>
      <c r="T878" s="57"/>
      <c r="Z878" s="108" t="str">
        <f>IF(LEN(INDEX($1:$1048576,ROW(),4))&gt;0,INDEX($1:$1048576,ROW(),4)," ")</f>
        <v xml:space="preserve"> </v>
      </c>
      <c r="AA878" s="108">
        <f t="shared" si="120"/>
        <v>67</v>
      </c>
      <c r="AB878" s="108">
        <f ca="1">COUNTBLANK(OFFSET(INDEX($1:$1048576,2,4),AA878*WellsInPlate,0,WellsInPlate,1))</f>
        <v>86</v>
      </c>
      <c r="AC878" s="108">
        <f t="shared" ca="1" si="121"/>
        <v>0</v>
      </c>
      <c r="AE878" s="108" t="b">
        <f>IF(COUNTBLANK(D878)=0,A878)</f>
        <v>0</v>
      </c>
    </row>
    <row r="879" spans="1:31" ht="12.75" x14ac:dyDescent="0.2">
      <c r="A879" s="94" t="str">
        <f>IF(D879="","",CONCATENATE('Address and samples info'!$B$8," #",'Samples 96'!C879))</f>
        <v/>
      </c>
      <c r="B879" s="95" t="s">
        <v>5</v>
      </c>
      <c r="C879" s="150">
        <v>11</v>
      </c>
      <c r="D879" s="5"/>
      <c r="E879" s="98">
        <v>0.01</v>
      </c>
      <c r="F879" s="53"/>
      <c r="G879" s="59"/>
      <c r="H879" s="104"/>
      <c r="I879" s="57"/>
      <c r="J879" s="57"/>
      <c r="K879" s="57"/>
      <c r="L879" s="57"/>
      <c r="M879" s="57"/>
      <c r="N879" s="57"/>
      <c r="O879" s="57"/>
      <c r="P879" s="57"/>
      <c r="Q879" s="57"/>
      <c r="R879" s="57"/>
      <c r="S879" s="57"/>
      <c r="T879" s="57"/>
      <c r="Z879" s="108" t="str">
        <f>IF(LEN(INDEX($1:$1048576,ROW(),4))&gt;0,INDEX($1:$1048576,ROW(),4)," ")</f>
        <v xml:space="preserve"> </v>
      </c>
      <c r="AA879" s="108">
        <f t="shared" si="120"/>
        <v>67</v>
      </c>
      <c r="AB879" s="108">
        <f ca="1">COUNTBLANK(OFFSET(INDEX($1:$1048576,2,4),AA879*WellsInPlate,0,WellsInPlate,1))</f>
        <v>86</v>
      </c>
      <c r="AC879" s="108">
        <f t="shared" ca="1" si="121"/>
        <v>0</v>
      </c>
      <c r="AE879" s="108" t="b">
        <f>IF(COUNTBLANK(D879)=0,A879)</f>
        <v>0</v>
      </c>
    </row>
    <row r="880" spans="1:31" ht="12.75" x14ac:dyDescent="0.2">
      <c r="A880" s="94" t="str">
        <f>IF(D880="","",CONCATENATE('Address and samples info'!$B$8," #",'Samples 96'!C880))</f>
        <v/>
      </c>
      <c r="B880" s="95" t="s">
        <v>16</v>
      </c>
      <c r="C880" s="150">
        <v>11</v>
      </c>
      <c r="D880" s="5"/>
      <c r="E880" s="98">
        <v>0.01</v>
      </c>
      <c r="F880" s="53"/>
      <c r="G880" s="59"/>
      <c r="H880" s="104"/>
      <c r="I880" s="57"/>
      <c r="J880" s="57"/>
      <c r="K880" s="57"/>
      <c r="L880" s="57"/>
      <c r="M880" s="57"/>
      <c r="N880" s="57"/>
      <c r="O880" s="57"/>
      <c r="P880" s="57"/>
      <c r="Q880" s="57"/>
      <c r="R880" s="57"/>
      <c r="S880" s="57"/>
      <c r="T880" s="57"/>
      <c r="Z880" s="108" t="str">
        <f>IF(LEN(INDEX($1:$1048576,ROW(),4))&gt;0,INDEX($1:$1048576,ROW(),4)," ")</f>
        <v xml:space="preserve"> </v>
      </c>
      <c r="AA880" s="108">
        <f t="shared" si="120"/>
        <v>67</v>
      </c>
      <c r="AB880" s="108">
        <f ca="1">COUNTBLANK(OFFSET(INDEX($1:$1048576,2,4),AA880*WellsInPlate,0,WellsInPlate,1))</f>
        <v>86</v>
      </c>
      <c r="AC880" s="108">
        <f t="shared" ca="1" si="121"/>
        <v>0</v>
      </c>
      <c r="AE880" s="108" t="b">
        <f>IF(COUNTBLANK(D880)=0,A880)</f>
        <v>0</v>
      </c>
    </row>
    <row r="881" spans="1:31" ht="12.75" x14ac:dyDescent="0.2">
      <c r="A881" s="94" t="str">
        <f>IF(D881="","",CONCATENATE('Address and samples info'!$B$8," #",'Samples 96'!C881))</f>
        <v/>
      </c>
      <c r="B881" s="95" t="s">
        <v>27</v>
      </c>
      <c r="C881" s="150">
        <v>11</v>
      </c>
      <c r="D881" s="5"/>
      <c r="E881" s="98">
        <v>0.01</v>
      </c>
      <c r="F881" s="53"/>
      <c r="G881" s="59"/>
      <c r="H881" s="104"/>
      <c r="I881" s="57"/>
      <c r="J881" s="57"/>
      <c r="K881" s="57"/>
      <c r="L881" s="57"/>
      <c r="M881" s="57"/>
      <c r="N881" s="57"/>
      <c r="O881" s="57"/>
      <c r="P881" s="57"/>
      <c r="Q881" s="57"/>
      <c r="R881" s="57"/>
      <c r="S881" s="57"/>
      <c r="T881" s="57"/>
      <c r="Z881" s="108" t="str">
        <f>IF(LEN(INDEX($1:$1048576,ROW(),4))&gt;0,INDEX($1:$1048576,ROW(),4)," ")</f>
        <v xml:space="preserve"> </v>
      </c>
      <c r="AA881" s="108">
        <f t="shared" si="120"/>
        <v>67</v>
      </c>
      <c r="AB881" s="108">
        <f ca="1">COUNTBLANK(OFFSET(INDEX($1:$1048576,2,4),AA881*WellsInPlate,0,WellsInPlate,1))</f>
        <v>86</v>
      </c>
      <c r="AC881" s="108">
        <f t="shared" ca="1" si="121"/>
        <v>0</v>
      </c>
      <c r="AE881" s="108" t="b">
        <f>IF(COUNTBLANK(D881)=0,A881)</f>
        <v>0</v>
      </c>
    </row>
    <row r="882" spans="1:31" ht="12.75" x14ac:dyDescent="0.2">
      <c r="A882" s="94" t="str">
        <f>IF(D882="","",CONCATENATE('Address and samples info'!$B$8," #",'Samples 96'!C882))</f>
        <v/>
      </c>
      <c r="B882" s="95" t="s">
        <v>38</v>
      </c>
      <c r="C882" s="150">
        <v>11</v>
      </c>
      <c r="D882" s="5"/>
      <c r="E882" s="98">
        <v>0.01</v>
      </c>
      <c r="F882" s="53"/>
      <c r="G882" s="59"/>
      <c r="H882" s="104"/>
      <c r="I882" s="57"/>
      <c r="J882" s="57"/>
      <c r="K882" s="57"/>
      <c r="L882" s="57"/>
      <c r="M882" s="57"/>
      <c r="N882" s="57"/>
      <c r="O882" s="57"/>
      <c r="P882" s="57"/>
      <c r="Q882" s="57"/>
      <c r="R882" s="57"/>
      <c r="S882" s="57"/>
      <c r="T882" s="57"/>
      <c r="Z882" s="108" t="str">
        <f>IF(LEN(INDEX($1:$1048576,ROW(),4))&gt;0,INDEX($1:$1048576,ROW(),4)," ")</f>
        <v xml:space="preserve"> </v>
      </c>
      <c r="AA882" s="108">
        <f t="shared" si="120"/>
        <v>67</v>
      </c>
      <c r="AB882" s="108">
        <f ca="1">COUNTBLANK(OFFSET(INDEX($1:$1048576,2,4),AA882*WellsInPlate,0,WellsInPlate,1))</f>
        <v>86</v>
      </c>
      <c r="AC882" s="108">
        <f t="shared" ca="1" si="121"/>
        <v>0</v>
      </c>
      <c r="AE882" s="108" t="b">
        <f>IF(COUNTBLANK(D882)=0,A882)</f>
        <v>0</v>
      </c>
    </row>
    <row r="883" spans="1:31" ht="12.75" x14ac:dyDescent="0.2">
      <c r="A883" s="94" t="str">
        <f>IF(D883="","",CONCATENATE('Address and samples info'!$B$8," #",'Samples 96'!C883))</f>
        <v/>
      </c>
      <c r="B883" s="95" t="s">
        <v>49</v>
      </c>
      <c r="C883" s="150">
        <v>11</v>
      </c>
      <c r="D883" s="5"/>
      <c r="E883" s="98">
        <v>0.01</v>
      </c>
      <c r="F883" s="53"/>
      <c r="G883" s="59"/>
      <c r="H883" s="104"/>
      <c r="I883" s="57"/>
      <c r="J883" s="57"/>
      <c r="K883" s="57"/>
      <c r="L883" s="57"/>
      <c r="M883" s="57"/>
      <c r="N883" s="57"/>
      <c r="O883" s="57"/>
      <c r="P883" s="57"/>
      <c r="Q883" s="57"/>
      <c r="R883" s="57"/>
      <c r="S883" s="57"/>
      <c r="T883" s="57"/>
      <c r="Z883" s="108" t="str">
        <f>IF(LEN(INDEX($1:$1048576,ROW(),4))&gt;0,INDEX($1:$1048576,ROW(),4)," ")</f>
        <v xml:space="preserve"> </v>
      </c>
      <c r="AA883" s="108">
        <f t="shared" si="120"/>
        <v>67</v>
      </c>
      <c r="AB883" s="108">
        <f ca="1">COUNTBLANK(OFFSET(INDEX($1:$1048576,2,4),AA883*WellsInPlate,0,WellsInPlate,1))</f>
        <v>86</v>
      </c>
      <c r="AC883" s="108">
        <f t="shared" ca="1" si="121"/>
        <v>0</v>
      </c>
      <c r="AE883" s="108" t="b">
        <f>IF(COUNTBLANK(D883)=0,A883)</f>
        <v>0</v>
      </c>
    </row>
    <row r="884" spans="1:31" ht="12.75" x14ac:dyDescent="0.2">
      <c r="A884" s="94" t="str">
        <f>IF(D884="","",CONCATENATE('Address and samples info'!$B$8," #",'Samples 96'!C884))</f>
        <v/>
      </c>
      <c r="B884" s="95" t="s">
        <v>60</v>
      </c>
      <c r="C884" s="150">
        <v>11</v>
      </c>
      <c r="D884" s="5"/>
      <c r="E884" s="98">
        <v>0.01</v>
      </c>
      <c r="F884" s="53"/>
      <c r="G884" s="59"/>
      <c r="Z884" s="108" t="str">
        <f>IF(LEN(INDEX($1:$1048576,ROW(),4))&gt;0,INDEX($1:$1048576,ROW(),4)," ")</f>
        <v xml:space="preserve"> </v>
      </c>
      <c r="AA884" s="108">
        <f t="shared" si="120"/>
        <v>67</v>
      </c>
      <c r="AB884" s="108">
        <f ca="1">COUNTBLANK(OFFSET(INDEX($1:$1048576,2,4),AA884*WellsInPlate,0,WellsInPlate,1))</f>
        <v>86</v>
      </c>
      <c r="AC884" s="108">
        <f t="shared" ca="1" si="121"/>
        <v>0</v>
      </c>
      <c r="AE884" s="108" t="b">
        <f>IF(COUNTBLANK(D884)=0,A884)</f>
        <v>0</v>
      </c>
    </row>
    <row r="885" spans="1:31" ht="12.75" x14ac:dyDescent="0.2">
      <c r="A885" s="94" t="str">
        <f>IF(D885="","",CONCATENATE('Address and samples info'!$B$8," #",'Samples 96'!C885))</f>
        <v/>
      </c>
      <c r="B885" s="95" t="s">
        <v>71</v>
      </c>
      <c r="C885" s="150">
        <v>11</v>
      </c>
      <c r="D885" s="5"/>
      <c r="E885" s="98">
        <v>0.01</v>
      </c>
      <c r="F885" s="53"/>
      <c r="G885" s="59"/>
      <c r="Z885" s="108" t="str">
        <f>IF(LEN(INDEX($1:$1048576,ROW(),4))&gt;0,INDEX($1:$1048576,ROW(),4)," ")</f>
        <v xml:space="preserve"> </v>
      </c>
      <c r="AA885" s="108">
        <f t="shared" si="120"/>
        <v>67</v>
      </c>
      <c r="AB885" s="108">
        <f ca="1">COUNTBLANK(OFFSET(INDEX($1:$1048576,2,4),AA885*WellsInPlate,0,WellsInPlate,1))</f>
        <v>86</v>
      </c>
      <c r="AC885" s="108">
        <f t="shared" ca="1" si="121"/>
        <v>0</v>
      </c>
      <c r="AE885" s="108" t="b">
        <f>IF(COUNTBLANK(D885)=0,A885)</f>
        <v>0</v>
      </c>
    </row>
    <row r="886" spans="1:31" ht="12.75" x14ac:dyDescent="0.2">
      <c r="A886" s="94" t="str">
        <f>IF(D886="","",CONCATENATE('Address and samples info'!$B$8," #",'Samples 96'!C886))</f>
        <v/>
      </c>
      <c r="B886" s="95" t="s">
        <v>81</v>
      </c>
      <c r="C886" s="150">
        <v>11</v>
      </c>
      <c r="D886" s="5"/>
      <c r="E886" s="98">
        <v>0.01</v>
      </c>
      <c r="F886" s="53"/>
      <c r="G886" s="59"/>
      <c r="Z886" s="108" t="str">
        <f>IF(LEN(INDEX($1:$1048576,ROW(),4))&gt;0,INDEX($1:$1048576,ROW(),4)," ")</f>
        <v xml:space="preserve"> </v>
      </c>
      <c r="AA886" s="108">
        <f t="shared" si="120"/>
        <v>67</v>
      </c>
      <c r="AB886" s="108">
        <f ca="1">COUNTBLANK(OFFSET(INDEX($1:$1048576,2,4),AA886*WellsInPlate,0,WellsInPlate,1))</f>
        <v>86</v>
      </c>
      <c r="AC886" s="108">
        <f t="shared" ca="1" si="121"/>
        <v>0</v>
      </c>
      <c r="AE886" s="108" t="b">
        <f>IF(COUNTBLANK(D886)=0,A886)</f>
        <v>0</v>
      </c>
    </row>
    <row r="887" spans="1:31" ht="12.75" x14ac:dyDescent="0.2">
      <c r="A887" s="94" t="str">
        <f>IF(D887="","",CONCATENATE('Address and samples info'!$B$8," #",'Samples 96'!C887))</f>
        <v/>
      </c>
      <c r="B887" s="95" t="s">
        <v>6</v>
      </c>
      <c r="C887" s="150">
        <v>11</v>
      </c>
      <c r="D887" s="5"/>
      <c r="E887" s="98">
        <v>0.01</v>
      </c>
      <c r="F887" s="53"/>
      <c r="G887" s="59"/>
      <c r="I887" s="55"/>
      <c r="Z887" s="108" t="str">
        <f>IF(LEN(INDEX($1:$1048576,ROW(),4))&gt;0,INDEX($1:$1048576,ROW(),4)," ")</f>
        <v xml:space="preserve"> </v>
      </c>
      <c r="AA887" s="108">
        <f t="shared" si="120"/>
        <v>67</v>
      </c>
      <c r="AB887" s="108">
        <f ca="1">COUNTBLANK(OFFSET(INDEX($1:$1048576,2,4),AA887*WellsInPlate,0,WellsInPlate,1))</f>
        <v>86</v>
      </c>
      <c r="AC887" s="108">
        <f t="shared" ca="1" si="121"/>
        <v>0</v>
      </c>
      <c r="AE887" s="108" t="b">
        <f>IF(COUNTBLANK(D887)=0,A887)</f>
        <v>0</v>
      </c>
    </row>
    <row r="888" spans="1:31" ht="12.75" x14ac:dyDescent="0.2">
      <c r="A888" s="94" t="str">
        <f>IF(D888="","",CONCATENATE('Address and samples info'!$B$8," #",'Samples 96'!C888))</f>
        <v/>
      </c>
      <c r="B888" s="95" t="s">
        <v>17</v>
      </c>
      <c r="C888" s="150">
        <v>11</v>
      </c>
      <c r="D888" s="5"/>
      <c r="E888" s="98">
        <v>0.01</v>
      </c>
      <c r="F888" s="53"/>
      <c r="G888" s="59"/>
      <c r="H888" s="10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Z888" s="108" t="str">
        <f>IF(LEN(INDEX($1:$1048576,ROW(),4))&gt;0,INDEX($1:$1048576,ROW(),4)," ")</f>
        <v xml:space="preserve"> </v>
      </c>
      <c r="AA888" s="108">
        <f t="shared" si="120"/>
        <v>68</v>
      </c>
      <c r="AB888" s="108">
        <f ca="1">COUNTBLANK(OFFSET(INDEX($1:$1048576,2,4),AA888*WellsInPlate,0,WellsInPlate,1))</f>
        <v>86</v>
      </c>
      <c r="AC888" s="108">
        <f t="shared" ca="1" si="121"/>
        <v>0</v>
      </c>
      <c r="AE888" s="108" t="b">
        <f>IF(COUNTBLANK(D888)=0,A888)</f>
        <v>0</v>
      </c>
    </row>
    <row r="889" spans="1:31" ht="12.75" x14ac:dyDescent="0.2">
      <c r="A889" s="94" t="str">
        <f>IF(D889="","",CONCATENATE('Address and samples info'!$B$8," #",'Samples 96'!C889))</f>
        <v/>
      </c>
      <c r="B889" s="95" t="s">
        <v>28</v>
      </c>
      <c r="C889" s="150">
        <v>11</v>
      </c>
      <c r="D889" s="5"/>
      <c r="E889" s="98">
        <v>0.01</v>
      </c>
      <c r="F889" s="53"/>
      <c r="G889" s="59"/>
      <c r="H889" s="104"/>
      <c r="I889" s="57"/>
      <c r="J889" s="57"/>
      <c r="K889" s="57"/>
      <c r="L889" s="57"/>
      <c r="M889" s="57"/>
      <c r="N889" s="57"/>
      <c r="O889" s="57"/>
      <c r="P889" s="57"/>
      <c r="Q889" s="57"/>
      <c r="R889" s="57"/>
      <c r="S889" s="57"/>
      <c r="T889" s="58"/>
      <c r="Z889" s="108" t="str">
        <f>IF(LEN(INDEX($1:$1048576,ROW(),4))&gt;0,INDEX($1:$1048576,ROW(),4)," ")</f>
        <v xml:space="preserve"> </v>
      </c>
      <c r="AA889" s="108">
        <f t="shared" si="120"/>
        <v>68</v>
      </c>
      <c r="AB889" s="108">
        <f ca="1">COUNTBLANK(OFFSET(INDEX($1:$1048576,2,4),AA889*WellsInPlate,0,WellsInPlate,1))</f>
        <v>86</v>
      </c>
      <c r="AC889" s="108">
        <f t="shared" ca="1" si="121"/>
        <v>0</v>
      </c>
      <c r="AE889" s="108" t="b">
        <f>IF(COUNTBLANK(D889)=0,A889)</f>
        <v>0</v>
      </c>
    </row>
    <row r="890" spans="1:31" ht="12.75" x14ac:dyDescent="0.2">
      <c r="A890" s="94" t="str">
        <f>IF(D890="","",CONCATENATE('Address and samples info'!$B$8," #",'Samples 96'!C890))</f>
        <v/>
      </c>
      <c r="B890" s="95" t="s">
        <v>39</v>
      </c>
      <c r="C890" s="150">
        <v>11</v>
      </c>
      <c r="D890" s="5"/>
      <c r="E890" s="98">
        <v>0.01</v>
      </c>
      <c r="F890" s="53"/>
      <c r="G890" s="59"/>
      <c r="H890" s="104"/>
      <c r="I890" s="57"/>
      <c r="J890" s="57"/>
      <c r="K890" s="57"/>
      <c r="L890" s="57"/>
      <c r="M890" s="57"/>
      <c r="N890" s="57"/>
      <c r="O890" s="57"/>
      <c r="P890" s="57"/>
      <c r="Q890" s="57"/>
      <c r="R890" s="57"/>
      <c r="S890" s="57"/>
      <c r="T890" s="57"/>
      <c r="Z890" s="108" t="str">
        <f>IF(LEN(INDEX($1:$1048576,ROW(),4))&gt;0,INDEX($1:$1048576,ROW(),4)," ")</f>
        <v xml:space="preserve"> </v>
      </c>
      <c r="AA890" s="108">
        <f t="shared" si="120"/>
        <v>68</v>
      </c>
      <c r="AB890" s="108">
        <f ca="1">COUNTBLANK(OFFSET(INDEX($1:$1048576,2,4),AA890*WellsInPlate,0,WellsInPlate,1))</f>
        <v>86</v>
      </c>
      <c r="AC890" s="108">
        <f t="shared" ca="1" si="121"/>
        <v>0</v>
      </c>
      <c r="AE890" s="108" t="b">
        <f>IF(COUNTBLANK(D890)=0,A890)</f>
        <v>0</v>
      </c>
    </row>
    <row r="891" spans="1:31" ht="12.75" x14ac:dyDescent="0.2">
      <c r="A891" s="94" t="str">
        <f>IF(D891="","",CONCATENATE('Address and samples info'!$B$8," #",'Samples 96'!C891))</f>
        <v/>
      </c>
      <c r="B891" s="95" t="s">
        <v>50</v>
      </c>
      <c r="C891" s="150">
        <v>11</v>
      </c>
      <c r="D891" s="5"/>
      <c r="E891" s="98">
        <v>0.01</v>
      </c>
      <c r="F891" s="53"/>
      <c r="G891" s="59"/>
      <c r="H891" s="104"/>
      <c r="I891" s="57"/>
      <c r="J891" s="57"/>
      <c r="K891" s="57"/>
      <c r="L891" s="57"/>
      <c r="M891" s="57"/>
      <c r="N891" s="57"/>
      <c r="O891" s="57"/>
      <c r="P891" s="57"/>
      <c r="Q891" s="57"/>
      <c r="R891" s="57"/>
      <c r="S891" s="57"/>
      <c r="T891" s="57"/>
      <c r="Z891" s="108" t="str">
        <f>IF(LEN(INDEX($1:$1048576,ROW(),4))&gt;0,INDEX($1:$1048576,ROW(),4)," ")</f>
        <v xml:space="preserve"> </v>
      </c>
      <c r="AA891" s="108">
        <f t="shared" si="120"/>
        <v>68</v>
      </c>
      <c r="AB891" s="108">
        <f ca="1">COUNTBLANK(OFFSET(INDEX($1:$1048576,2,4),AA891*WellsInPlate,0,WellsInPlate,1))</f>
        <v>86</v>
      </c>
      <c r="AC891" s="108">
        <f t="shared" ca="1" si="121"/>
        <v>0</v>
      </c>
      <c r="AE891" s="108" t="b">
        <f>IF(COUNTBLANK(D891)=0,A891)</f>
        <v>0</v>
      </c>
    </row>
    <row r="892" spans="1:31" ht="12.75" x14ac:dyDescent="0.2">
      <c r="A892" s="94" t="str">
        <f>IF(D892="","",CONCATENATE('Address and samples info'!$B$8," #",'Samples 96'!C892))</f>
        <v/>
      </c>
      <c r="B892" s="95" t="s">
        <v>61</v>
      </c>
      <c r="C892" s="150">
        <v>11</v>
      </c>
      <c r="D892" s="5"/>
      <c r="E892" s="98">
        <v>0.01</v>
      </c>
      <c r="F892" s="53"/>
      <c r="G892" s="59"/>
      <c r="H892" s="104"/>
      <c r="I892" s="57"/>
      <c r="J892" s="57"/>
      <c r="K892" s="57"/>
      <c r="L892" s="57"/>
      <c r="M892" s="57"/>
      <c r="N892" s="57"/>
      <c r="O892" s="57"/>
      <c r="P892" s="57"/>
      <c r="Q892" s="57"/>
      <c r="R892" s="57"/>
      <c r="S892" s="57"/>
      <c r="T892" s="57"/>
      <c r="Z892" s="108" t="str">
        <f>IF(LEN(INDEX($1:$1048576,ROW(),4))&gt;0,INDEX($1:$1048576,ROW(),4)," ")</f>
        <v xml:space="preserve"> </v>
      </c>
      <c r="AA892" s="108">
        <f t="shared" si="120"/>
        <v>68</v>
      </c>
      <c r="AB892" s="108">
        <f ca="1">COUNTBLANK(OFFSET(INDEX($1:$1048576,2,4),AA892*WellsInPlate,0,WellsInPlate,1))</f>
        <v>86</v>
      </c>
      <c r="AC892" s="108">
        <f t="shared" ca="1" si="121"/>
        <v>0</v>
      </c>
      <c r="AE892" s="108" t="b">
        <f>IF(COUNTBLANK(D892)=0,A892)</f>
        <v>0</v>
      </c>
    </row>
    <row r="893" spans="1:31" ht="12.75" x14ac:dyDescent="0.2">
      <c r="A893" s="94" t="str">
        <f>IF(D893="","",CONCATENATE('Address and samples info'!$B$8," #",'Samples 96'!C893))</f>
        <v/>
      </c>
      <c r="B893" s="95" t="s">
        <v>72</v>
      </c>
      <c r="C893" s="150">
        <v>11</v>
      </c>
      <c r="D893" s="5"/>
      <c r="E893" s="98">
        <v>0.01</v>
      </c>
      <c r="F893" s="53"/>
      <c r="G893" s="59"/>
      <c r="H893" s="104"/>
      <c r="I893" s="57"/>
      <c r="J893" s="57"/>
      <c r="K893" s="57"/>
      <c r="L893" s="57"/>
      <c r="M893" s="57"/>
      <c r="N893" s="57"/>
      <c r="O893" s="57"/>
      <c r="P893" s="57"/>
      <c r="Q893" s="57"/>
      <c r="R893" s="57"/>
      <c r="S893" s="57"/>
      <c r="T893" s="57"/>
      <c r="Z893" s="108" t="str">
        <f>IF(LEN(INDEX($1:$1048576,ROW(),4))&gt;0,INDEX($1:$1048576,ROW(),4)," ")</f>
        <v xml:space="preserve"> </v>
      </c>
      <c r="AA893" s="108">
        <f t="shared" si="120"/>
        <v>68</v>
      </c>
      <c r="AB893" s="108">
        <f ca="1">COUNTBLANK(OFFSET(INDEX($1:$1048576,2,4),AA893*WellsInPlate,0,WellsInPlate,1))</f>
        <v>86</v>
      </c>
      <c r="AC893" s="108">
        <f t="shared" ca="1" si="121"/>
        <v>0</v>
      </c>
      <c r="AE893" s="108" t="b">
        <f>IF(COUNTBLANK(D893)=0,A893)</f>
        <v>0</v>
      </c>
    </row>
    <row r="894" spans="1:31" ht="12.75" x14ac:dyDescent="0.2">
      <c r="A894" s="94" t="str">
        <f>IF(D894="","",CONCATENATE('Address and samples info'!$B$8," #",'Samples 96'!C894))</f>
        <v/>
      </c>
      <c r="B894" s="95" t="s">
        <v>82</v>
      </c>
      <c r="C894" s="150">
        <v>11</v>
      </c>
      <c r="D894" s="5"/>
      <c r="E894" s="98">
        <v>0.01</v>
      </c>
      <c r="F894" s="53"/>
      <c r="G894" s="59"/>
      <c r="H894" s="104"/>
      <c r="I894" s="57"/>
      <c r="J894" s="57"/>
      <c r="K894" s="57"/>
      <c r="L894" s="57"/>
      <c r="M894" s="57"/>
      <c r="N894" s="57"/>
      <c r="O894" s="57"/>
      <c r="P894" s="57"/>
      <c r="Q894" s="57"/>
      <c r="R894" s="57"/>
      <c r="S894" s="57"/>
      <c r="T894" s="57"/>
      <c r="Z894" s="108" t="str">
        <f>IF(LEN(INDEX($1:$1048576,ROW(),4))&gt;0,INDEX($1:$1048576,ROW(),4)," ")</f>
        <v xml:space="preserve"> </v>
      </c>
      <c r="AA894" s="108">
        <f t="shared" si="120"/>
        <v>68</v>
      </c>
      <c r="AB894" s="108">
        <f ca="1">COUNTBLANK(OFFSET(INDEX($1:$1048576,2,4),AA894*WellsInPlate,0,WellsInPlate,1))</f>
        <v>86</v>
      </c>
      <c r="AC894" s="108">
        <f t="shared" ca="1" si="121"/>
        <v>0</v>
      </c>
      <c r="AE894" s="108" t="b">
        <f>IF(COUNTBLANK(D894)=0,A894)</f>
        <v>0</v>
      </c>
    </row>
    <row r="895" spans="1:31" ht="12.75" x14ac:dyDescent="0.2">
      <c r="A895" s="94" t="str">
        <f>IF(D895="","",CONCATENATE('Address and samples info'!$B$8," #",'Samples 96'!C895))</f>
        <v/>
      </c>
      <c r="B895" s="95" t="s">
        <v>7</v>
      </c>
      <c r="C895" s="150">
        <v>11</v>
      </c>
      <c r="D895" s="5"/>
      <c r="E895" s="98">
        <v>0.01</v>
      </c>
      <c r="F895" s="53"/>
      <c r="G895" s="59"/>
      <c r="H895" s="104"/>
      <c r="I895" s="57"/>
      <c r="J895" s="57"/>
      <c r="K895" s="57"/>
      <c r="L895" s="57"/>
      <c r="M895" s="57"/>
      <c r="N895" s="57"/>
      <c r="O895" s="57"/>
      <c r="P895" s="57"/>
      <c r="Q895" s="57"/>
      <c r="R895" s="57"/>
      <c r="S895" s="57"/>
      <c r="T895" s="57"/>
      <c r="Z895" s="108" t="str">
        <f>IF(LEN(INDEX($1:$1048576,ROW(),4))&gt;0,INDEX($1:$1048576,ROW(),4)," ")</f>
        <v xml:space="preserve"> </v>
      </c>
      <c r="AA895" s="108">
        <f t="shared" si="120"/>
        <v>68</v>
      </c>
      <c r="AB895" s="108">
        <f ca="1">COUNTBLANK(OFFSET(INDEX($1:$1048576,2,4),AA895*WellsInPlate,0,WellsInPlate,1))</f>
        <v>86</v>
      </c>
      <c r="AC895" s="108">
        <f t="shared" ca="1" si="121"/>
        <v>0</v>
      </c>
      <c r="AE895" s="108" t="b">
        <f>IF(COUNTBLANK(D895)=0,A895)</f>
        <v>0</v>
      </c>
    </row>
    <row r="896" spans="1:31" ht="12.75" x14ac:dyDescent="0.2">
      <c r="A896" s="94" t="str">
        <f>IF(D896="","",CONCATENATE('Address and samples info'!$B$8," #",'Samples 96'!C896))</f>
        <v/>
      </c>
      <c r="B896" s="95" t="s">
        <v>18</v>
      </c>
      <c r="C896" s="150">
        <v>11</v>
      </c>
      <c r="D896" s="5"/>
      <c r="E896" s="98">
        <v>0.01</v>
      </c>
      <c r="F896" s="53"/>
      <c r="G896" s="59"/>
      <c r="H896" s="104"/>
      <c r="I896" s="57"/>
      <c r="J896" s="57"/>
      <c r="K896" s="57"/>
      <c r="L896" s="57"/>
      <c r="M896" s="57"/>
      <c r="N896" s="57"/>
      <c r="O896" s="57"/>
      <c r="P896" s="57"/>
      <c r="Q896" s="57"/>
      <c r="R896" s="57"/>
      <c r="S896" s="57"/>
      <c r="T896" s="57"/>
      <c r="Z896" s="108" t="str">
        <f>IF(LEN(INDEX($1:$1048576,ROW(),4))&gt;0,INDEX($1:$1048576,ROW(),4)," ")</f>
        <v xml:space="preserve"> </v>
      </c>
      <c r="AA896" s="108">
        <f t="shared" si="120"/>
        <v>68</v>
      </c>
      <c r="AB896" s="108">
        <f ca="1">COUNTBLANK(OFFSET(INDEX($1:$1048576,2,4),AA896*WellsInPlate,0,WellsInPlate,1))</f>
        <v>86</v>
      </c>
      <c r="AC896" s="108">
        <f t="shared" ca="1" si="121"/>
        <v>0</v>
      </c>
      <c r="AE896" s="108" t="b">
        <f>IF(COUNTBLANK(D896)=0,A896)</f>
        <v>0</v>
      </c>
    </row>
    <row r="897" spans="1:31" ht="12.75" x14ac:dyDescent="0.2">
      <c r="A897" s="94" t="str">
        <f>IF(D897="","",CONCATENATE('Address and samples info'!$B$8," #",'Samples 96'!C897))</f>
        <v/>
      </c>
      <c r="B897" s="95" t="s">
        <v>29</v>
      </c>
      <c r="C897" s="150">
        <v>11</v>
      </c>
      <c r="D897" s="5"/>
      <c r="E897" s="98">
        <v>0.01</v>
      </c>
      <c r="F897" s="53"/>
      <c r="G897" s="59"/>
      <c r="Z897" s="108" t="str">
        <f>IF(LEN(INDEX($1:$1048576,ROW(),4))&gt;0,INDEX($1:$1048576,ROW(),4)," ")</f>
        <v xml:space="preserve"> </v>
      </c>
      <c r="AA897" s="108">
        <f t="shared" si="120"/>
        <v>68</v>
      </c>
      <c r="AB897" s="108">
        <f ca="1">COUNTBLANK(OFFSET(INDEX($1:$1048576,2,4),AA897*WellsInPlate,0,WellsInPlate,1))</f>
        <v>86</v>
      </c>
      <c r="AC897" s="108">
        <f t="shared" ca="1" si="121"/>
        <v>0</v>
      </c>
      <c r="AE897" s="108" t="b">
        <f>IF(COUNTBLANK(D897)=0,A897)</f>
        <v>0</v>
      </c>
    </row>
    <row r="898" spans="1:31" ht="12.75" x14ac:dyDescent="0.2">
      <c r="A898" s="94" t="str">
        <f>IF(D898="","",CONCATENATE('Address and samples info'!$B$8," #",'Samples 96'!C898))</f>
        <v/>
      </c>
      <c r="B898" s="95" t="s">
        <v>40</v>
      </c>
      <c r="C898" s="150">
        <v>11</v>
      </c>
      <c r="D898" s="5"/>
      <c r="E898" s="98">
        <v>0.01</v>
      </c>
      <c r="F898" s="53"/>
      <c r="G898" s="59"/>
      <c r="Z898" s="108" t="str">
        <f>IF(LEN(INDEX($1:$1048576,ROW(),4))&gt;0,INDEX($1:$1048576,ROW(),4)," ")</f>
        <v xml:space="preserve"> </v>
      </c>
      <c r="AA898" s="108">
        <f t="shared" si="120"/>
        <v>68</v>
      </c>
      <c r="AB898" s="108">
        <f ca="1">COUNTBLANK(OFFSET(INDEX($1:$1048576,2,4),AA898*WellsInPlate,0,WellsInPlate,1))</f>
        <v>86</v>
      </c>
      <c r="AC898" s="108">
        <f t="shared" ca="1" si="121"/>
        <v>0</v>
      </c>
      <c r="AE898" s="108" t="b">
        <f>IF(COUNTBLANK(D898)=0,A898)</f>
        <v>0</v>
      </c>
    </row>
    <row r="899" spans="1:31" ht="12.75" x14ac:dyDescent="0.2">
      <c r="A899" s="94" t="str">
        <f>IF(D899="","",CONCATENATE('Address and samples info'!$B$8," #",'Samples 96'!C899))</f>
        <v/>
      </c>
      <c r="B899" s="95" t="s">
        <v>51</v>
      </c>
      <c r="C899" s="150">
        <v>11</v>
      </c>
      <c r="D899" s="5"/>
      <c r="E899" s="98">
        <v>0.01</v>
      </c>
      <c r="F899" s="53"/>
      <c r="G899" s="59"/>
      <c r="Z899" s="108" t="str">
        <f>IF(LEN(INDEX($1:$1048576,ROW(),4))&gt;0,INDEX($1:$1048576,ROW(),4)," ")</f>
        <v xml:space="preserve"> </v>
      </c>
      <c r="AA899" s="108">
        <f t="shared" si="120"/>
        <v>68</v>
      </c>
      <c r="AB899" s="108">
        <f ca="1">COUNTBLANK(OFFSET(INDEX($1:$1048576,2,4),AA899*WellsInPlate,0,WellsInPlate,1))</f>
        <v>86</v>
      </c>
      <c r="AC899" s="108">
        <f t="shared" ca="1" si="121"/>
        <v>0</v>
      </c>
      <c r="AE899" s="108" t="b">
        <f>IF(COUNTBLANK(D899)=0,A899)</f>
        <v>0</v>
      </c>
    </row>
    <row r="900" spans="1:31" ht="12.75" x14ac:dyDescent="0.2">
      <c r="A900" s="94" t="str">
        <f>IF(D900="","",CONCATENATE('Address and samples info'!$B$8," #",'Samples 96'!C900))</f>
        <v/>
      </c>
      <c r="B900" s="95" t="s">
        <v>62</v>
      </c>
      <c r="C900" s="150">
        <v>11</v>
      </c>
      <c r="D900" s="5"/>
      <c r="E900" s="98">
        <v>0.01</v>
      </c>
      <c r="F900" s="53"/>
      <c r="G900" s="59"/>
      <c r="I900" s="55"/>
      <c r="Z900" s="108" t="str">
        <f>IF(LEN(INDEX($1:$1048576,ROW(),4))&gt;0,INDEX($1:$1048576,ROW(),4)," ")</f>
        <v xml:space="preserve"> </v>
      </c>
      <c r="AA900" s="108">
        <f t="shared" si="120"/>
        <v>68</v>
      </c>
      <c r="AB900" s="108">
        <f ca="1">COUNTBLANK(OFFSET(INDEX($1:$1048576,2,4),AA900*WellsInPlate,0,WellsInPlate,1))</f>
        <v>86</v>
      </c>
      <c r="AC900" s="108">
        <f t="shared" ca="1" si="121"/>
        <v>0</v>
      </c>
      <c r="AE900" s="108" t="b">
        <f>IF(COUNTBLANK(D900)=0,A900)</f>
        <v>0</v>
      </c>
    </row>
    <row r="901" spans="1:31" ht="12.75" x14ac:dyDescent="0.2">
      <c r="A901" s="94" t="str">
        <f>IF(D901="","",CONCATENATE('Address and samples info'!$B$8," #",'Samples 96'!C901))</f>
        <v/>
      </c>
      <c r="B901" s="95" t="s">
        <v>73</v>
      </c>
      <c r="C901" s="150">
        <v>11</v>
      </c>
      <c r="D901" s="5"/>
      <c r="E901" s="98">
        <v>0.01</v>
      </c>
      <c r="F901" s="53"/>
      <c r="G901" s="59"/>
      <c r="H901" s="10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Z901" s="108" t="str">
        <f>IF(LEN(INDEX($1:$1048576,ROW(),4))&gt;0,INDEX($1:$1048576,ROW(),4)," ")</f>
        <v xml:space="preserve"> </v>
      </c>
      <c r="AA901" s="108">
        <f t="shared" ref="AA901" si="122">CEILING((ROW()-StartRow+1)/PanelHeight,1)-1</f>
        <v>69</v>
      </c>
      <c r="AB901" s="108">
        <f ca="1">COUNTBLANK(OFFSET(INDEX($1:$1048576,2,4),AA901*WellsInPlate,0,WellsInPlate,1))</f>
        <v>86</v>
      </c>
      <c r="AC901" s="108">
        <f t="shared" ref="AC901" ca="1" si="123">IF(AB901=WellsInPlate,0,1)</f>
        <v>0</v>
      </c>
      <c r="AE901" s="108" t="b">
        <f>IF(COUNTBLANK(D901)=0,A901)</f>
        <v>0</v>
      </c>
    </row>
    <row r="902" spans="1:31" ht="12.75" x14ac:dyDescent="0.2">
      <c r="A902" s="94" t="str">
        <f>IF(D902="","",CONCATENATE('Address and samples info'!$B$8," #",'Samples 96'!C902))</f>
        <v/>
      </c>
      <c r="B902" s="95" t="s">
        <v>83</v>
      </c>
      <c r="C902" s="150">
        <v>11</v>
      </c>
      <c r="D902" s="5"/>
      <c r="E902" s="98">
        <v>0.01</v>
      </c>
      <c r="F902" s="53"/>
      <c r="G902" s="59"/>
      <c r="H902" s="104"/>
      <c r="I902" s="57"/>
      <c r="J902" s="57"/>
      <c r="K902" s="57"/>
      <c r="L902" s="57"/>
      <c r="M902" s="57"/>
      <c r="N902" s="57"/>
      <c r="O902" s="57"/>
      <c r="P902" s="57"/>
      <c r="Q902" s="57"/>
      <c r="R902" s="57"/>
      <c r="S902" s="57"/>
      <c r="T902" s="58"/>
      <c r="Z902" s="108" t="str">
        <f>IF(LEN(INDEX($1:$1048576,ROW(),4))&gt;0,INDEX($1:$1048576,ROW(),4)," ")</f>
        <v xml:space="preserve"> </v>
      </c>
      <c r="AA902" s="108">
        <f t="shared" ref="AA902:AA933" si="124">CEILING((ROW()-StartRow+1)/PanelHeight,1)-1</f>
        <v>69</v>
      </c>
      <c r="AB902" s="108">
        <f ca="1">COUNTBLANK(OFFSET(INDEX($1:$1048576,2,4),AA902*WellsInPlate,0,WellsInPlate,1))</f>
        <v>86</v>
      </c>
      <c r="AC902" s="108">
        <f t="shared" ref="AC902:AC933" ca="1" si="125">IF(AB902=WellsInPlate,0,1)</f>
        <v>0</v>
      </c>
      <c r="AE902" s="108" t="b">
        <f>IF(COUNTBLANK(D902)=0,A902)</f>
        <v>0</v>
      </c>
    </row>
    <row r="903" spans="1:31" ht="12.75" x14ac:dyDescent="0.2">
      <c r="A903" s="94" t="str">
        <f>IF(D903="","",CONCATENATE('Address and samples info'!$B$8," #",'Samples 96'!C903))</f>
        <v/>
      </c>
      <c r="B903" s="95" t="s">
        <v>8</v>
      </c>
      <c r="C903" s="150">
        <v>11</v>
      </c>
      <c r="D903" s="5"/>
      <c r="E903" s="98">
        <v>0.01</v>
      </c>
      <c r="F903" s="53"/>
      <c r="G903" s="59"/>
      <c r="H903" s="104"/>
      <c r="I903" s="57"/>
      <c r="J903" s="57"/>
      <c r="K903" s="57"/>
      <c r="L903" s="57"/>
      <c r="M903" s="57"/>
      <c r="N903" s="57"/>
      <c r="O903" s="57"/>
      <c r="P903" s="57"/>
      <c r="Q903" s="57"/>
      <c r="R903" s="57"/>
      <c r="S903" s="57"/>
      <c r="T903" s="57"/>
      <c r="Z903" s="108" t="str">
        <f>IF(LEN(INDEX($1:$1048576,ROW(),4))&gt;0,INDEX($1:$1048576,ROW(),4)," ")</f>
        <v xml:space="preserve"> </v>
      </c>
      <c r="AA903" s="108">
        <f t="shared" si="124"/>
        <v>69</v>
      </c>
      <c r="AB903" s="108">
        <f ca="1">COUNTBLANK(OFFSET(INDEX($1:$1048576,2,4),AA903*WellsInPlate,0,WellsInPlate,1))</f>
        <v>86</v>
      </c>
      <c r="AC903" s="108">
        <f t="shared" ca="1" si="125"/>
        <v>0</v>
      </c>
      <c r="AE903" s="108" t="b">
        <f>IF(COUNTBLANK(D903)=0,A903)</f>
        <v>0</v>
      </c>
    </row>
    <row r="904" spans="1:31" ht="12.75" x14ac:dyDescent="0.2">
      <c r="A904" s="94" t="str">
        <f>IF(D904="","",CONCATENATE('Address and samples info'!$B$8," #",'Samples 96'!C904))</f>
        <v/>
      </c>
      <c r="B904" s="95" t="s">
        <v>19</v>
      </c>
      <c r="C904" s="150">
        <v>11</v>
      </c>
      <c r="D904" s="5"/>
      <c r="E904" s="98">
        <v>0.01</v>
      </c>
      <c r="F904" s="53"/>
      <c r="G904" s="59"/>
      <c r="H904" s="104"/>
      <c r="I904" s="57"/>
      <c r="J904" s="57"/>
      <c r="K904" s="57"/>
      <c r="L904" s="57"/>
      <c r="M904" s="57"/>
      <c r="N904" s="57"/>
      <c r="O904" s="57"/>
      <c r="P904" s="57"/>
      <c r="Q904" s="57"/>
      <c r="R904" s="57"/>
      <c r="S904" s="57"/>
      <c r="T904" s="57"/>
      <c r="Z904" s="108" t="str">
        <f>IF(LEN(INDEX($1:$1048576,ROW(),4))&gt;0,INDEX($1:$1048576,ROW(),4)," ")</f>
        <v xml:space="preserve"> </v>
      </c>
      <c r="AA904" s="108">
        <f t="shared" si="124"/>
        <v>69</v>
      </c>
      <c r="AB904" s="108">
        <f ca="1">COUNTBLANK(OFFSET(INDEX($1:$1048576,2,4),AA904*WellsInPlate,0,WellsInPlate,1))</f>
        <v>86</v>
      </c>
      <c r="AC904" s="108">
        <f t="shared" ca="1" si="125"/>
        <v>0</v>
      </c>
      <c r="AE904" s="108" t="b">
        <f>IF(COUNTBLANK(D904)=0,A904)</f>
        <v>0</v>
      </c>
    </row>
    <row r="905" spans="1:31" ht="12.75" x14ac:dyDescent="0.2">
      <c r="A905" s="94" t="str">
        <f>IF(D905="","",CONCATENATE('Address and samples info'!$B$8," #",'Samples 96'!C905))</f>
        <v/>
      </c>
      <c r="B905" s="95" t="s">
        <v>30</v>
      </c>
      <c r="C905" s="150">
        <v>11</v>
      </c>
      <c r="D905" s="5"/>
      <c r="E905" s="98">
        <v>0.01</v>
      </c>
      <c r="F905" s="53"/>
      <c r="G905" s="59"/>
      <c r="H905" s="104"/>
      <c r="I905" s="57"/>
      <c r="J905" s="57"/>
      <c r="K905" s="57"/>
      <c r="L905" s="57"/>
      <c r="M905" s="57"/>
      <c r="N905" s="57"/>
      <c r="O905" s="57"/>
      <c r="P905" s="57"/>
      <c r="Q905" s="57"/>
      <c r="R905" s="57"/>
      <c r="S905" s="57"/>
      <c r="T905" s="57"/>
      <c r="Z905" s="108" t="str">
        <f>IF(LEN(INDEX($1:$1048576,ROW(),4))&gt;0,INDEX($1:$1048576,ROW(),4)," ")</f>
        <v xml:space="preserve"> </v>
      </c>
      <c r="AA905" s="108">
        <f t="shared" si="124"/>
        <v>69</v>
      </c>
      <c r="AB905" s="108">
        <f ca="1">COUNTBLANK(OFFSET(INDEX($1:$1048576,2,4),AA905*WellsInPlate,0,WellsInPlate,1))</f>
        <v>86</v>
      </c>
      <c r="AC905" s="108">
        <f t="shared" ca="1" si="125"/>
        <v>0</v>
      </c>
      <c r="AE905" s="108" t="b">
        <f>IF(COUNTBLANK(D905)=0,A905)</f>
        <v>0</v>
      </c>
    </row>
    <row r="906" spans="1:31" ht="12.75" x14ac:dyDescent="0.2">
      <c r="A906" s="94" t="str">
        <f>IF(D906="","",CONCATENATE('Address and samples info'!$B$8," #",'Samples 96'!C906))</f>
        <v/>
      </c>
      <c r="B906" s="95" t="s">
        <v>41</v>
      </c>
      <c r="C906" s="150">
        <v>11</v>
      </c>
      <c r="D906" s="5"/>
      <c r="E906" s="98">
        <v>0.01</v>
      </c>
      <c r="F906" s="53"/>
      <c r="G906" s="59"/>
      <c r="H906" s="104"/>
      <c r="I906" s="57"/>
      <c r="J906" s="57"/>
      <c r="K906" s="57"/>
      <c r="L906" s="57"/>
      <c r="M906" s="57"/>
      <c r="N906" s="57"/>
      <c r="O906" s="57"/>
      <c r="P906" s="57"/>
      <c r="Q906" s="57"/>
      <c r="R906" s="57"/>
      <c r="S906" s="57"/>
      <c r="T906" s="57"/>
      <c r="Z906" s="108" t="str">
        <f>IF(LEN(INDEX($1:$1048576,ROW(),4))&gt;0,INDEX($1:$1048576,ROW(),4)," ")</f>
        <v xml:space="preserve"> </v>
      </c>
      <c r="AA906" s="108">
        <f t="shared" si="124"/>
        <v>69</v>
      </c>
      <c r="AB906" s="108">
        <f ca="1">COUNTBLANK(OFFSET(INDEX($1:$1048576,2,4),AA906*WellsInPlate,0,WellsInPlate,1))</f>
        <v>86</v>
      </c>
      <c r="AC906" s="108">
        <f t="shared" ca="1" si="125"/>
        <v>0</v>
      </c>
      <c r="AE906" s="108" t="b">
        <f>IF(COUNTBLANK(D906)=0,A906)</f>
        <v>0</v>
      </c>
    </row>
    <row r="907" spans="1:31" ht="12.75" x14ac:dyDescent="0.2">
      <c r="A907" s="94" t="str">
        <f>IF(D907="","",CONCATENATE('Address and samples info'!$B$8," #",'Samples 96'!C907))</f>
        <v/>
      </c>
      <c r="B907" s="95" t="s">
        <v>52</v>
      </c>
      <c r="C907" s="150">
        <v>11</v>
      </c>
      <c r="D907" s="5"/>
      <c r="E907" s="98">
        <v>0.01</v>
      </c>
      <c r="F907" s="53"/>
      <c r="G907" s="59"/>
      <c r="H907" s="104"/>
      <c r="I907" s="57"/>
      <c r="J907" s="57"/>
      <c r="K907" s="57"/>
      <c r="L907" s="57"/>
      <c r="M907" s="57"/>
      <c r="N907" s="57"/>
      <c r="O907" s="57"/>
      <c r="P907" s="57"/>
      <c r="Q907" s="57"/>
      <c r="R907" s="57"/>
      <c r="S907" s="57"/>
      <c r="T907" s="57"/>
      <c r="Z907" s="108" t="str">
        <f>IF(LEN(INDEX($1:$1048576,ROW(),4))&gt;0,INDEX($1:$1048576,ROW(),4)," ")</f>
        <v xml:space="preserve"> </v>
      </c>
      <c r="AA907" s="108">
        <f t="shared" si="124"/>
        <v>69</v>
      </c>
      <c r="AB907" s="108">
        <f ca="1">COUNTBLANK(OFFSET(INDEX($1:$1048576,2,4),AA907*WellsInPlate,0,WellsInPlate,1))</f>
        <v>86</v>
      </c>
      <c r="AC907" s="108">
        <f t="shared" ca="1" si="125"/>
        <v>0</v>
      </c>
      <c r="AE907" s="108" t="b">
        <f>IF(COUNTBLANK(D907)=0,A907)</f>
        <v>0</v>
      </c>
    </row>
    <row r="908" spans="1:31" ht="12.75" x14ac:dyDescent="0.2">
      <c r="A908" s="94" t="str">
        <f>IF(D908="","",CONCATENATE('Address and samples info'!$B$8," #",'Samples 96'!C908))</f>
        <v/>
      </c>
      <c r="B908" s="95" t="s">
        <v>63</v>
      </c>
      <c r="C908" s="150">
        <v>11</v>
      </c>
      <c r="D908" s="5"/>
      <c r="E908" s="98">
        <v>0.01</v>
      </c>
      <c r="F908" s="53"/>
      <c r="G908" s="59"/>
      <c r="H908" s="104"/>
      <c r="I908" s="57"/>
      <c r="J908" s="57"/>
      <c r="K908" s="57"/>
      <c r="L908" s="57"/>
      <c r="M908" s="57"/>
      <c r="N908" s="57"/>
      <c r="O908" s="57"/>
      <c r="P908" s="57"/>
      <c r="Q908" s="57"/>
      <c r="R908" s="57"/>
      <c r="S908" s="57"/>
      <c r="T908" s="57"/>
      <c r="Z908" s="108" t="str">
        <f>IF(LEN(INDEX($1:$1048576,ROW(),4))&gt;0,INDEX($1:$1048576,ROW(),4)," ")</f>
        <v xml:space="preserve"> </v>
      </c>
      <c r="AA908" s="108">
        <f t="shared" si="124"/>
        <v>69</v>
      </c>
      <c r="AB908" s="108">
        <f ca="1">COUNTBLANK(OFFSET(INDEX($1:$1048576,2,4),AA908*WellsInPlate,0,WellsInPlate,1))</f>
        <v>86</v>
      </c>
      <c r="AC908" s="108">
        <f t="shared" ca="1" si="125"/>
        <v>0</v>
      </c>
      <c r="AE908" s="108" t="b">
        <f>IF(COUNTBLANK(D908)=0,A908)</f>
        <v>0</v>
      </c>
    </row>
    <row r="909" spans="1:31" ht="12.75" x14ac:dyDescent="0.2">
      <c r="A909" s="94" t="str">
        <f>IF(D909="","",CONCATENATE('Address and samples info'!$B$8," #",'Samples 96'!C909))</f>
        <v/>
      </c>
      <c r="B909" s="95" t="s">
        <v>74</v>
      </c>
      <c r="C909" s="150">
        <v>11</v>
      </c>
      <c r="D909" s="5"/>
      <c r="E909" s="98">
        <v>0.01</v>
      </c>
      <c r="F909" s="53"/>
      <c r="G909" s="59"/>
      <c r="H909" s="104"/>
      <c r="I909" s="57"/>
      <c r="J909" s="57"/>
      <c r="K909" s="57"/>
      <c r="L909" s="57"/>
      <c r="M909" s="57"/>
      <c r="N909" s="57"/>
      <c r="O909" s="57"/>
      <c r="P909" s="57"/>
      <c r="Q909" s="57"/>
      <c r="R909" s="57"/>
      <c r="S909" s="57"/>
      <c r="T909" s="57"/>
      <c r="Z909" s="108" t="str">
        <f>IF(LEN(INDEX($1:$1048576,ROW(),4))&gt;0,INDEX($1:$1048576,ROW(),4)," ")</f>
        <v xml:space="preserve"> </v>
      </c>
      <c r="AA909" s="108">
        <f t="shared" si="124"/>
        <v>69</v>
      </c>
      <c r="AB909" s="108">
        <f ca="1">COUNTBLANK(OFFSET(INDEX($1:$1048576,2,4),AA909*WellsInPlate,0,WellsInPlate,1))</f>
        <v>86</v>
      </c>
      <c r="AC909" s="108">
        <f t="shared" ca="1" si="125"/>
        <v>0</v>
      </c>
      <c r="AE909" s="108" t="b">
        <f>IF(COUNTBLANK(D909)=0,A909)</f>
        <v>0</v>
      </c>
    </row>
    <row r="910" spans="1:31" ht="12.75" x14ac:dyDescent="0.2">
      <c r="A910" s="94" t="str">
        <f>IF(D910="","",CONCATENATE('Address and samples info'!$B$8," #",'Samples 96'!C910))</f>
        <v/>
      </c>
      <c r="B910" s="95" t="s">
        <v>84</v>
      </c>
      <c r="C910" s="150">
        <v>11</v>
      </c>
      <c r="D910" s="5"/>
      <c r="E910" s="98">
        <v>0.01</v>
      </c>
      <c r="F910" s="53"/>
      <c r="G910" s="59"/>
      <c r="Z910" s="108" t="str">
        <f>IF(LEN(INDEX($1:$1048576,ROW(),4))&gt;0,INDEX($1:$1048576,ROW(),4)," ")</f>
        <v xml:space="preserve"> </v>
      </c>
      <c r="AA910" s="108">
        <f t="shared" si="124"/>
        <v>69</v>
      </c>
      <c r="AB910" s="108">
        <f ca="1">COUNTBLANK(OFFSET(INDEX($1:$1048576,2,4),AA910*WellsInPlate,0,WellsInPlate,1))</f>
        <v>86</v>
      </c>
      <c r="AC910" s="108">
        <f t="shared" ca="1" si="125"/>
        <v>0</v>
      </c>
      <c r="AE910" s="108" t="b">
        <f>IF(COUNTBLANK(D910)=0,A910)</f>
        <v>0</v>
      </c>
    </row>
    <row r="911" spans="1:31" ht="12.75" x14ac:dyDescent="0.2">
      <c r="A911" s="94" t="str">
        <f>IF(D911="","",CONCATENATE('Address and samples info'!$B$8," #",'Samples 96'!C911))</f>
        <v/>
      </c>
      <c r="B911" s="95" t="s">
        <v>9</v>
      </c>
      <c r="C911" s="150">
        <v>11</v>
      </c>
      <c r="D911" s="5"/>
      <c r="E911" s="98">
        <v>0.01</v>
      </c>
      <c r="F911" s="53"/>
      <c r="G911" s="59"/>
      <c r="Z911" s="108" t="str">
        <f>IF(LEN(INDEX($1:$1048576,ROW(),4))&gt;0,INDEX($1:$1048576,ROW(),4)," ")</f>
        <v xml:space="preserve"> </v>
      </c>
      <c r="AA911" s="108">
        <f t="shared" si="124"/>
        <v>69</v>
      </c>
      <c r="AB911" s="108">
        <f ca="1">COUNTBLANK(OFFSET(INDEX($1:$1048576,2,4),AA911*WellsInPlate,0,WellsInPlate,1))</f>
        <v>86</v>
      </c>
      <c r="AC911" s="108">
        <f t="shared" ca="1" si="125"/>
        <v>0</v>
      </c>
      <c r="AE911" s="108" t="b">
        <f>IF(COUNTBLANK(D911)=0,A911)</f>
        <v>0</v>
      </c>
    </row>
    <row r="912" spans="1:31" ht="12.75" x14ac:dyDescent="0.2">
      <c r="A912" s="94" t="str">
        <f>IF(D912="","",CONCATENATE('Address and samples info'!$B$8," #",'Samples 96'!C912))</f>
        <v/>
      </c>
      <c r="B912" s="95" t="s">
        <v>20</v>
      </c>
      <c r="C912" s="150">
        <v>11</v>
      </c>
      <c r="D912" s="5"/>
      <c r="E912" s="98">
        <v>0.01</v>
      </c>
      <c r="F912" s="53"/>
      <c r="G912" s="59"/>
      <c r="Z912" s="108" t="str">
        <f>IF(LEN(INDEX($1:$1048576,ROW(),4))&gt;0,INDEX($1:$1048576,ROW(),4)," ")</f>
        <v xml:space="preserve"> </v>
      </c>
      <c r="AA912" s="108">
        <f t="shared" si="124"/>
        <v>69</v>
      </c>
      <c r="AB912" s="108">
        <f ca="1">COUNTBLANK(OFFSET(INDEX($1:$1048576,2,4),AA912*WellsInPlate,0,WellsInPlate,1))</f>
        <v>86</v>
      </c>
      <c r="AC912" s="108">
        <f t="shared" ca="1" si="125"/>
        <v>0</v>
      </c>
      <c r="AE912" s="108" t="b">
        <f>IF(COUNTBLANK(D912)=0,A912)</f>
        <v>0</v>
      </c>
    </row>
    <row r="913" spans="1:31" ht="12.75" x14ac:dyDescent="0.2">
      <c r="A913" s="94" t="str">
        <f>IF(D913="","",CONCATENATE('Address and samples info'!$B$8," #",'Samples 96'!C913))</f>
        <v/>
      </c>
      <c r="B913" s="95" t="s">
        <v>31</v>
      </c>
      <c r="C913" s="150">
        <v>11</v>
      </c>
      <c r="D913" s="5"/>
      <c r="E913" s="98">
        <v>0.01</v>
      </c>
      <c r="F913" s="53"/>
      <c r="G913" s="59"/>
      <c r="I913" s="55"/>
      <c r="Z913" s="108" t="str">
        <f>IF(LEN(INDEX($1:$1048576,ROW(),4))&gt;0,INDEX($1:$1048576,ROW(),4)," ")</f>
        <v xml:space="preserve"> </v>
      </c>
      <c r="AA913" s="108">
        <f t="shared" si="124"/>
        <v>69</v>
      </c>
      <c r="AB913" s="108">
        <f ca="1">COUNTBLANK(OFFSET(INDEX($1:$1048576,2,4),AA913*WellsInPlate,0,WellsInPlate,1))</f>
        <v>86</v>
      </c>
      <c r="AC913" s="108">
        <f t="shared" ca="1" si="125"/>
        <v>0</v>
      </c>
      <c r="AE913" s="108" t="b">
        <f>IF(COUNTBLANK(D913)=0,A913)</f>
        <v>0</v>
      </c>
    </row>
    <row r="914" spans="1:31" ht="12.75" x14ac:dyDescent="0.2">
      <c r="A914" s="94" t="str">
        <f>IF(D914="","",CONCATENATE('Address and samples info'!$B$8," #",'Samples 96'!C914))</f>
        <v/>
      </c>
      <c r="B914" s="95" t="s">
        <v>42</v>
      </c>
      <c r="C914" s="150">
        <v>11</v>
      </c>
      <c r="D914" s="5"/>
      <c r="E914" s="98">
        <v>0.01</v>
      </c>
      <c r="F914" s="53"/>
      <c r="G914" s="59"/>
      <c r="H914" s="10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Z914" s="108" t="str">
        <f>IF(LEN(INDEX($1:$1048576,ROW(),4))&gt;0,INDEX($1:$1048576,ROW(),4)," ")</f>
        <v xml:space="preserve"> </v>
      </c>
      <c r="AA914" s="108">
        <f t="shared" si="124"/>
        <v>70</v>
      </c>
      <c r="AB914" s="108">
        <f ca="1">COUNTBLANK(OFFSET(INDEX($1:$1048576,2,4),AA914*WellsInPlate,0,WellsInPlate,1))</f>
        <v>86</v>
      </c>
      <c r="AC914" s="108">
        <f t="shared" ca="1" si="125"/>
        <v>0</v>
      </c>
      <c r="AE914" s="108" t="b">
        <f>IF(COUNTBLANK(D914)=0,A914)</f>
        <v>0</v>
      </c>
    </row>
    <row r="915" spans="1:31" ht="12.75" x14ac:dyDescent="0.2">
      <c r="A915" s="94" t="str">
        <f>IF(D915="","",CONCATENATE('Address and samples info'!$B$8," #",'Samples 96'!C915))</f>
        <v/>
      </c>
      <c r="B915" s="95" t="s">
        <v>53</v>
      </c>
      <c r="C915" s="150">
        <v>11</v>
      </c>
      <c r="D915" s="5"/>
      <c r="E915" s="98">
        <v>0.01</v>
      </c>
      <c r="F915" s="53"/>
      <c r="G915" s="59"/>
      <c r="H915" s="104"/>
      <c r="I915" s="57"/>
      <c r="J915" s="57"/>
      <c r="K915" s="57"/>
      <c r="L915" s="57"/>
      <c r="M915" s="57"/>
      <c r="N915" s="57"/>
      <c r="O915" s="57"/>
      <c r="P915" s="57"/>
      <c r="Q915" s="57"/>
      <c r="R915" s="57"/>
      <c r="S915" s="57"/>
      <c r="T915" s="58"/>
      <c r="Z915" s="108" t="str">
        <f>IF(LEN(INDEX($1:$1048576,ROW(),4))&gt;0,INDEX($1:$1048576,ROW(),4)," ")</f>
        <v xml:space="preserve"> </v>
      </c>
      <c r="AA915" s="108">
        <f t="shared" si="124"/>
        <v>70</v>
      </c>
      <c r="AB915" s="108">
        <f ca="1">COUNTBLANK(OFFSET(INDEX($1:$1048576,2,4),AA915*WellsInPlate,0,WellsInPlate,1))</f>
        <v>86</v>
      </c>
      <c r="AC915" s="108">
        <f t="shared" ca="1" si="125"/>
        <v>0</v>
      </c>
      <c r="AE915" s="108" t="b">
        <f>IF(COUNTBLANK(D915)=0,A915)</f>
        <v>0</v>
      </c>
    </row>
    <row r="916" spans="1:31" ht="12.75" x14ac:dyDescent="0.2">
      <c r="A916" s="94" t="str">
        <f>IF(D916="","",CONCATENATE('Address and samples info'!$B$8," #",'Samples 96'!C916))</f>
        <v/>
      </c>
      <c r="B916" s="95" t="s">
        <v>64</v>
      </c>
      <c r="C916" s="150">
        <v>11</v>
      </c>
      <c r="D916" s="5"/>
      <c r="E916" s="98">
        <v>0.01</v>
      </c>
      <c r="F916" s="53"/>
      <c r="G916" s="59"/>
      <c r="H916" s="104"/>
      <c r="I916" s="57"/>
      <c r="J916" s="57"/>
      <c r="K916" s="57"/>
      <c r="L916" s="57"/>
      <c r="M916" s="57"/>
      <c r="N916" s="57"/>
      <c r="O916" s="57"/>
      <c r="P916" s="57"/>
      <c r="Q916" s="57"/>
      <c r="R916" s="57"/>
      <c r="S916" s="57"/>
      <c r="T916" s="57"/>
      <c r="Z916" s="108" t="str">
        <f>IF(LEN(INDEX($1:$1048576,ROW(),4))&gt;0,INDEX($1:$1048576,ROW(),4)," ")</f>
        <v xml:space="preserve"> </v>
      </c>
      <c r="AA916" s="108">
        <f t="shared" si="124"/>
        <v>70</v>
      </c>
      <c r="AB916" s="108">
        <f ca="1">COUNTBLANK(OFFSET(INDEX($1:$1048576,2,4),AA916*WellsInPlate,0,WellsInPlate,1))</f>
        <v>86</v>
      </c>
      <c r="AC916" s="108">
        <f t="shared" ca="1" si="125"/>
        <v>0</v>
      </c>
      <c r="AE916" s="108" t="b">
        <f>IF(COUNTBLANK(D916)=0,A916)</f>
        <v>0</v>
      </c>
    </row>
    <row r="917" spans="1:31" ht="12.75" x14ac:dyDescent="0.2">
      <c r="A917" s="94" t="str">
        <f>IF(D917="","",CONCATENATE('Address and samples info'!$B$8," #",'Samples 96'!C917))</f>
        <v/>
      </c>
      <c r="B917" s="95" t="s">
        <v>75</v>
      </c>
      <c r="C917" s="150">
        <v>11</v>
      </c>
      <c r="D917" s="5"/>
      <c r="E917" s="98">
        <v>0.01</v>
      </c>
      <c r="F917" s="53"/>
      <c r="G917" s="59"/>
      <c r="H917" s="104"/>
      <c r="I917" s="57"/>
      <c r="J917" s="57"/>
      <c r="K917" s="57"/>
      <c r="L917" s="57"/>
      <c r="M917" s="57"/>
      <c r="N917" s="57"/>
      <c r="O917" s="57"/>
      <c r="P917" s="57"/>
      <c r="Q917" s="57"/>
      <c r="R917" s="57"/>
      <c r="S917" s="57"/>
      <c r="T917" s="57"/>
      <c r="Z917" s="108" t="str">
        <f>IF(LEN(INDEX($1:$1048576,ROW(),4))&gt;0,INDEX($1:$1048576,ROW(),4)," ")</f>
        <v xml:space="preserve"> </v>
      </c>
      <c r="AA917" s="108">
        <f t="shared" si="124"/>
        <v>70</v>
      </c>
      <c r="AB917" s="108">
        <f ca="1">COUNTBLANK(OFFSET(INDEX($1:$1048576,2,4),AA917*WellsInPlate,0,WellsInPlate,1))</f>
        <v>86</v>
      </c>
      <c r="AC917" s="108">
        <f t="shared" ca="1" si="125"/>
        <v>0</v>
      </c>
      <c r="AE917" s="108" t="b">
        <f>IF(COUNTBLANK(D917)=0,A917)</f>
        <v>0</v>
      </c>
    </row>
    <row r="918" spans="1:31" ht="12.75" x14ac:dyDescent="0.2">
      <c r="A918" s="94" t="str">
        <f>IF(D918="","",CONCATENATE('Address and samples info'!$B$8," #",'Samples 96'!C918))</f>
        <v/>
      </c>
      <c r="B918" s="95" t="s">
        <v>85</v>
      </c>
      <c r="C918" s="150">
        <v>11</v>
      </c>
      <c r="D918" s="5"/>
      <c r="E918" s="98">
        <v>0.01</v>
      </c>
      <c r="F918" s="53"/>
      <c r="G918" s="59"/>
      <c r="H918" s="104"/>
      <c r="I918" s="57"/>
      <c r="J918" s="57"/>
      <c r="K918" s="57"/>
      <c r="L918" s="57"/>
      <c r="M918" s="57"/>
      <c r="N918" s="57"/>
      <c r="O918" s="57"/>
      <c r="P918" s="57"/>
      <c r="Q918" s="57"/>
      <c r="R918" s="57"/>
      <c r="S918" s="57"/>
      <c r="T918" s="57"/>
      <c r="Z918" s="108" t="str">
        <f>IF(LEN(INDEX($1:$1048576,ROW(),4))&gt;0,INDEX($1:$1048576,ROW(),4)," ")</f>
        <v xml:space="preserve"> </v>
      </c>
      <c r="AA918" s="108">
        <f t="shared" si="124"/>
        <v>70</v>
      </c>
      <c r="AB918" s="108">
        <f ca="1">COUNTBLANK(OFFSET(INDEX($1:$1048576,2,4),AA918*WellsInPlate,0,WellsInPlate,1))</f>
        <v>86</v>
      </c>
      <c r="AC918" s="108">
        <f t="shared" ca="1" si="125"/>
        <v>0</v>
      </c>
      <c r="AE918" s="108" t="b">
        <f>IF(COUNTBLANK(D918)=0,A918)</f>
        <v>0</v>
      </c>
    </row>
    <row r="919" spans="1:31" ht="12.75" x14ac:dyDescent="0.2">
      <c r="A919" s="94" t="str">
        <f>IF(D919="","",CONCATENATE('Address and samples info'!$B$8," #",'Samples 96'!C919))</f>
        <v/>
      </c>
      <c r="B919" s="95" t="s">
        <v>10</v>
      </c>
      <c r="C919" s="150">
        <v>11</v>
      </c>
      <c r="D919" s="5"/>
      <c r="E919" s="98">
        <v>0.01</v>
      </c>
      <c r="F919" s="53"/>
      <c r="G919" s="59"/>
      <c r="H919" s="104"/>
      <c r="I919" s="57"/>
      <c r="J919" s="57"/>
      <c r="K919" s="57"/>
      <c r="L919" s="57"/>
      <c r="M919" s="57"/>
      <c r="N919" s="57"/>
      <c r="O919" s="57"/>
      <c r="P919" s="57"/>
      <c r="Q919" s="57"/>
      <c r="R919" s="57"/>
      <c r="S919" s="57"/>
      <c r="T919" s="57"/>
      <c r="Z919" s="108" t="str">
        <f>IF(LEN(INDEX($1:$1048576,ROW(),4))&gt;0,INDEX($1:$1048576,ROW(),4)," ")</f>
        <v xml:space="preserve"> </v>
      </c>
      <c r="AA919" s="108">
        <f t="shared" si="124"/>
        <v>70</v>
      </c>
      <c r="AB919" s="108">
        <f ca="1">COUNTBLANK(OFFSET(INDEX($1:$1048576,2,4),AA919*WellsInPlate,0,WellsInPlate,1))</f>
        <v>86</v>
      </c>
      <c r="AC919" s="108">
        <f t="shared" ca="1" si="125"/>
        <v>0</v>
      </c>
      <c r="AE919" s="108" t="b">
        <f>IF(COUNTBLANK(D919)=0,A919)</f>
        <v>0</v>
      </c>
    </row>
    <row r="920" spans="1:31" ht="12.75" x14ac:dyDescent="0.2">
      <c r="A920" s="94" t="str">
        <f>IF(D920="","",CONCATENATE('Address and samples info'!$B$8," #",'Samples 96'!C920))</f>
        <v/>
      </c>
      <c r="B920" s="95" t="s">
        <v>21</v>
      </c>
      <c r="C920" s="150">
        <v>11</v>
      </c>
      <c r="D920" s="5"/>
      <c r="E920" s="98">
        <v>0.01</v>
      </c>
      <c r="F920" s="53"/>
      <c r="G920" s="59"/>
      <c r="H920" s="104"/>
      <c r="I920" s="57"/>
      <c r="J920" s="57"/>
      <c r="K920" s="57"/>
      <c r="L920" s="57"/>
      <c r="M920" s="57"/>
      <c r="N920" s="57"/>
      <c r="O920" s="57"/>
      <c r="P920" s="57"/>
      <c r="Q920" s="57"/>
      <c r="R920" s="57"/>
      <c r="S920" s="57"/>
      <c r="T920" s="57"/>
      <c r="Z920" s="108" t="str">
        <f>IF(LEN(INDEX($1:$1048576,ROW(),4))&gt;0,INDEX($1:$1048576,ROW(),4)," ")</f>
        <v xml:space="preserve"> </v>
      </c>
      <c r="AA920" s="108">
        <f t="shared" si="124"/>
        <v>70</v>
      </c>
      <c r="AB920" s="108">
        <f ca="1">COUNTBLANK(OFFSET(INDEX($1:$1048576,2,4),AA920*WellsInPlate,0,WellsInPlate,1))</f>
        <v>86</v>
      </c>
      <c r="AC920" s="108">
        <f t="shared" ca="1" si="125"/>
        <v>0</v>
      </c>
      <c r="AE920" s="108" t="b">
        <f>IF(COUNTBLANK(D920)=0,A920)</f>
        <v>0</v>
      </c>
    </row>
    <row r="921" spans="1:31" ht="12.75" x14ac:dyDescent="0.2">
      <c r="A921" s="94" t="str">
        <f>IF(D921="","",CONCATENATE('Address and samples info'!$B$8," #",'Samples 96'!C921))</f>
        <v/>
      </c>
      <c r="B921" s="95" t="s">
        <v>32</v>
      </c>
      <c r="C921" s="150">
        <v>11</v>
      </c>
      <c r="D921" s="5"/>
      <c r="E921" s="98">
        <v>0.01</v>
      </c>
      <c r="F921" s="53"/>
      <c r="G921" s="59"/>
      <c r="H921" s="104"/>
      <c r="I921" s="57"/>
      <c r="J921" s="57"/>
      <c r="K921" s="57"/>
      <c r="L921" s="57"/>
      <c r="M921" s="57"/>
      <c r="N921" s="57"/>
      <c r="O921" s="57"/>
      <c r="P921" s="57"/>
      <c r="Q921" s="57"/>
      <c r="R921" s="57"/>
      <c r="S921" s="57"/>
      <c r="T921" s="57"/>
      <c r="Z921" s="108" t="str">
        <f>IF(LEN(INDEX($1:$1048576,ROW(),4))&gt;0,INDEX($1:$1048576,ROW(),4)," ")</f>
        <v xml:space="preserve"> </v>
      </c>
      <c r="AA921" s="108">
        <f t="shared" si="124"/>
        <v>70</v>
      </c>
      <c r="AB921" s="108">
        <f ca="1">COUNTBLANK(OFFSET(INDEX($1:$1048576,2,4),AA921*WellsInPlate,0,WellsInPlate,1))</f>
        <v>86</v>
      </c>
      <c r="AC921" s="108">
        <f t="shared" ca="1" si="125"/>
        <v>0</v>
      </c>
      <c r="AE921" s="108" t="b">
        <f>IF(COUNTBLANK(D921)=0,A921)</f>
        <v>0</v>
      </c>
    </row>
    <row r="922" spans="1:31" ht="12.75" x14ac:dyDescent="0.2">
      <c r="A922" s="94" t="str">
        <f>IF(D922="","",CONCATENATE('Address and samples info'!$B$8," #",'Samples 96'!C922))</f>
        <v/>
      </c>
      <c r="B922" s="95" t="s">
        <v>43</v>
      </c>
      <c r="C922" s="150">
        <v>11</v>
      </c>
      <c r="D922" s="5"/>
      <c r="E922" s="98">
        <v>0.01</v>
      </c>
      <c r="F922" s="53"/>
      <c r="G922" s="59"/>
      <c r="H922" s="104"/>
      <c r="I922" s="57"/>
      <c r="J922" s="57"/>
      <c r="K922" s="57"/>
      <c r="L922" s="57"/>
      <c r="M922" s="57"/>
      <c r="N922" s="57"/>
      <c r="O922" s="57"/>
      <c r="P922" s="57"/>
      <c r="Q922" s="57"/>
      <c r="R922" s="57"/>
      <c r="S922" s="57"/>
      <c r="T922" s="57"/>
      <c r="Z922" s="108" t="str">
        <f>IF(LEN(INDEX($1:$1048576,ROW(),4))&gt;0,INDEX($1:$1048576,ROW(),4)," ")</f>
        <v xml:space="preserve"> </v>
      </c>
      <c r="AA922" s="108">
        <f t="shared" si="124"/>
        <v>70</v>
      </c>
      <c r="AB922" s="108">
        <f ca="1">COUNTBLANK(OFFSET(INDEX($1:$1048576,2,4),AA922*WellsInPlate,0,WellsInPlate,1))</f>
        <v>86</v>
      </c>
      <c r="AC922" s="108">
        <f t="shared" ca="1" si="125"/>
        <v>0</v>
      </c>
      <c r="AE922" s="108" t="b">
        <f>IF(COUNTBLANK(D922)=0,A922)</f>
        <v>0</v>
      </c>
    </row>
    <row r="923" spans="1:31" ht="12.75" x14ac:dyDescent="0.2">
      <c r="A923" s="94" t="str">
        <f>IF(D923="","",CONCATENATE('Address and samples info'!$B$8," #",'Samples 96'!C923))</f>
        <v/>
      </c>
      <c r="B923" s="95" t="s">
        <v>54</v>
      </c>
      <c r="C923" s="150">
        <v>11</v>
      </c>
      <c r="D923" s="5"/>
      <c r="E923" s="98">
        <v>0.01</v>
      </c>
      <c r="F923" s="53"/>
      <c r="G923" s="59"/>
      <c r="Z923" s="108" t="str">
        <f>IF(LEN(INDEX($1:$1048576,ROW(),4))&gt;0,INDEX($1:$1048576,ROW(),4)," ")</f>
        <v xml:space="preserve"> </v>
      </c>
      <c r="AA923" s="108">
        <f t="shared" si="124"/>
        <v>70</v>
      </c>
      <c r="AB923" s="108">
        <f ca="1">COUNTBLANK(OFFSET(INDEX($1:$1048576,2,4),AA923*WellsInPlate,0,WellsInPlate,1))</f>
        <v>86</v>
      </c>
      <c r="AC923" s="108">
        <f t="shared" ca="1" si="125"/>
        <v>0</v>
      </c>
      <c r="AE923" s="108" t="b">
        <f>IF(COUNTBLANK(D923)=0,A923)</f>
        <v>0</v>
      </c>
    </row>
    <row r="924" spans="1:31" ht="12.75" x14ac:dyDescent="0.2">
      <c r="A924" s="94" t="str">
        <f>IF(D924="","",CONCATENATE('Address and samples info'!$B$8," #",'Samples 96'!C924))</f>
        <v/>
      </c>
      <c r="B924" s="95" t="s">
        <v>65</v>
      </c>
      <c r="C924" s="150">
        <v>11</v>
      </c>
      <c r="D924" s="5"/>
      <c r="E924" s="98">
        <v>0.01</v>
      </c>
      <c r="F924" s="53"/>
      <c r="G924" s="59"/>
      <c r="Z924" s="108" t="str">
        <f>IF(LEN(INDEX($1:$1048576,ROW(),4))&gt;0,INDEX($1:$1048576,ROW(),4)," ")</f>
        <v xml:space="preserve"> </v>
      </c>
      <c r="AA924" s="108">
        <f t="shared" si="124"/>
        <v>70</v>
      </c>
      <c r="AB924" s="108">
        <f ca="1">COUNTBLANK(OFFSET(INDEX($1:$1048576,2,4),AA924*WellsInPlate,0,WellsInPlate,1))</f>
        <v>86</v>
      </c>
      <c r="AC924" s="108">
        <f t="shared" ca="1" si="125"/>
        <v>0</v>
      </c>
      <c r="AE924" s="108" t="b">
        <f>IF(COUNTBLANK(D924)=0,A924)</f>
        <v>0</v>
      </c>
    </row>
    <row r="925" spans="1:31" ht="12.75" x14ac:dyDescent="0.2">
      <c r="A925" s="94" t="str">
        <f>IF(D925="","",CONCATENATE('Address and samples info'!$B$8," #",'Samples 96'!C925))</f>
        <v/>
      </c>
      <c r="B925" s="95" t="s">
        <v>76</v>
      </c>
      <c r="C925" s="150">
        <v>11</v>
      </c>
      <c r="D925" s="5"/>
      <c r="E925" s="98">
        <v>0.01</v>
      </c>
      <c r="F925" s="53"/>
      <c r="G925" s="59"/>
      <c r="Z925" s="108" t="str">
        <f>IF(LEN(INDEX($1:$1048576,ROW(),4))&gt;0,INDEX($1:$1048576,ROW(),4)," ")</f>
        <v xml:space="preserve"> </v>
      </c>
      <c r="AA925" s="108">
        <f t="shared" si="124"/>
        <v>70</v>
      </c>
      <c r="AB925" s="108">
        <f ca="1">COUNTBLANK(OFFSET(INDEX($1:$1048576,2,4),AA925*WellsInPlate,0,WellsInPlate,1))</f>
        <v>86</v>
      </c>
      <c r="AC925" s="108">
        <f t="shared" ca="1" si="125"/>
        <v>0</v>
      </c>
      <c r="AE925" s="108" t="b">
        <f>IF(COUNTBLANK(D925)=0,A925)</f>
        <v>0</v>
      </c>
    </row>
    <row r="926" spans="1:31" ht="12.75" x14ac:dyDescent="0.2">
      <c r="A926" s="94" t="str">
        <f>IF(D926="","",CONCATENATE('Address and samples info'!$B$8," #",'Samples 96'!C926))</f>
        <v/>
      </c>
      <c r="B926" s="95" t="s">
        <v>86</v>
      </c>
      <c r="C926" s="150">
        <v>11</v>
      </c>
      <c r="D926" s="5"/>
      <c r="E926" s="98">
        <v>0.01</v>
      </c>
      <c r="F926" s="53"/>
      <c r="G926" s="59"/>
      <c r="I926" s="55"/>
      <c r="Z926" s="108" t="str">
        <f>IF(LEN(INDEX($1:$1048576,ROW(),4))&gt;0,INDEX($1:$1048576,ROW(),4)," ")</f>
        <v xml:space="preserve"> </v>
      </c>
      <c r="AA926" s="108">
        <f t="shared" si="124"/>
        <v>70</v>
      </c>
      <c r="AB926" s="108">
        <f ca="1">COUNTBLANK(OFFSET(INDEX($1:$1048576,2,4),AA926*WellsInPlate,0,WellsInPlate,1))</f>
        <v>86</v>
      </c>
      <c r="AC926" s="108">
        <f t="shared" ca="1" si="125"/>
        <v>0</v>
      </c>
      <c r="AE926" s="108" t="b">
        <f>IF(COUNTBLANK(D926)=0,A926)</f>
        <v>0</v>
      </c>
    </row>
    <row r="927" spans="1:31" ht="12.75" x14ac:dyDescent="0.2">
      <c r="A927" s="94" t="str">
        <f>IF(D927="","",CONCATENATE('Address and samples info'!$B$8," #",'Samples 96'!C927))</f>
        <v/>
      </c>
      <c r="B927" s="95" t="s">
        <v>11</v>
      </c>
      <c r="C927" s="150">
        <v>11</v>
      </c>
      <c r="D927" s="5"/>
      <c r="E927" s="98">
        <v>0.01</v>
      </c>
      <c r="F927" s="53"/>
      <c r="G927" s="59"/>
      <c r="H927" s="10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Z927" s="108" t="str">
        <f>IF(LEN(INDEX($1:$1048576,ROW(),4))&gt;0,INDEX($1:$1048576,ROW(),4)," ")</f>
        <v xml:space="preserve"> </v>
      </c>
      <c r="AA927" s="108">
        <f t="shared" si="124"/>
        <v>71</v>
      </c>
      <c r="AB927" s="108">
        <f ca="1">COUNTBLANK(OFFSET(INDEX($1:$1048576,2,4),AA927*WellsInPlate,0,WellsInPlate,1))</f>
        <v>86</v>
      </c>
      <c r="AC927" s="108">
        <f t="shared" ca="1" si="125"/>
        <v>0</v>
      </c>
      <c r="AE927" s="108" t="b">
        <f>IF(COUNTBLANK(D927)=0,A927)</f>
        <v>0</v>
      </c>
    </row>
    <row r="928" spans="1:31" ht="12.75" x14ac:dyDescent="0.2">
      <c r="A928" s="94" t="str">
        <f>IF(D928="","",CONCATENATE('Address and samples info'!$B$8," #",'Samples 96'!C928))</f>
        <v/>
      </c>
      <c r="B928" s="95" t="s">
        <v>22</v>
      </c>
      <c r="C928" s="150">
        <v>11</v>
      </c>
      <c r="D928" s="5"/>
      <c r="E928" s="98">
        <v>0.01</v>
      </c>
      <c r="F928" s="53"/>
      <c r="G928" s="59"/>
      <c r="H928" s="104"/>
      <c r="I928" s="57"/>
      <c r="J928" s="57"/>
      <c r="K928" s="57"/>
      <c r="L928" s="57"/>
      <c r="M928" s="57"/>
      <c r="N928" s="57"/>
      <c r="O928" s="57"/>
      <c r="P928" s="57"/>
      <c r="Q928" s="57"/>
      <c r="R928" s="57"/>
      <c r="S928" s="57"/>
      <c r="T928" s="58"/>
      <c r="Z928" s="108" t="str">
        <f>IF(LEN(INDEX($1:$1048576,ROW(),4))&gt;0,INDEX($1:$1048576,ROW(),4)," ")</f>
        <v xml:space="preserve"> </v>
      </c>
      <c r="AA928" s="108">
        <f t="shared" si="124"/>
        <v>71</v>
      </c>
      <c r="AB928" s="108">
        <f ca="1">COUNTBLANK(OFFSET(INDEX($1:$1048576,2,4),AA928*WellsInPlate,0,WellsInPlate,1))</f>
        <v>86</v>
      </c>
      <c r="AC928" s="108">
        <f t="shared" ca="1" si="125"/>
        <v>0</v>
      </c>
      <c r="AE928" s="108" t="b">
        <f>IF(COUNTBLANK(D928)=0,A928)</f>
        <v>0</v>
      </c>
    </row>
    <row r="929" spans="1:31" ht="12.75" x14ac:dyDescent="0.2">
      <c r="A929" s="94" t="str">
        <f>IF(D929="","",CONCATENATE('Address and samples info'!$B$8," #",'Samples 96'!C929))</f>
        <v/>
      </c>
      <c r="B929" s="95" t="s">
        <v>33</v>
      </c>
      <c r="C929" s="150">
        <v>11</v>
      </c>
      <c r="D929" s="5"/>
      <c r="E929" s="98">
        <v>0.01</v>
      </c>
      <c r="F929" s="53"/>
      <c r="G929" s="59"/>
      <c r="H929" s="104"/>
      <c r="I929" s="57"/>
      <c r="J929" s="57"/>
      <c r="K929" s="57"/>
      <c r="L929" s="57"/>
      <c r="M929" s="57"/>
      <c r="N929" s="57"/>
      <c r="O929" s="57"/>
      <c r="P929" s="57"/>
      <c r="Q929" s="57"/>
      <c r="R929" s="57"/>
      <c r="S929" s="57"/>
      <c r="T929" s="57"/>
      <c r="Z929" s="108" t="str">
        <f>IF(LEN(INDEX($1:$1048576,ROW(),4))&gt;0,INDEX($1:$1048576,ROW(),4)," ")</f>
        <v xml:space="preserve"> </v>
      </c>
      <c r="AA929" s="108">
        <f t="shared" si="124"/>
        <v>71</v>
      </c>
      <c r="AB929" s="108">
        <f ca="1">COUNTBLANK(OFFSET(INDEX($1:$1048576,2,4),AA929*WellsInPlate,0,WellsInPlate,1))</f>
        <v>86</v>
      </c>
      <c r="AC929" s="108">
        <f t="shared" ca="1" si="125"/>
        <v>0</v>
      </c>
      <c r="AE929" s="108" t="b">
        <f>IF(COUNTBLANK(D929)=0,A929)</f>
        <v>0</v>
      </c>
    </row>
    <row r="930" spans="1:31" ht="12.75" x14ac:dyDescent="0.2">
      <c r="A930" s="94" t="str">
        <f>IF(D930="","",CONCATENATE('Address and samples info'!$B$8," #",'Samples 96'!C930))</f>
        <v/>
      </c>
      <c r="B930" s="95" t="s">
        <v>44</v>
      </c>
      <c r="C930" s="150">
        <v>11</v>
      </c>
      <c r="D930" s="5"/>
      <c r="E930" s="98">
        <v>0.01</v>
      </c>
      <c r="F930" s="53"/>
      <c r="G930" s="59"/>
      <c r="H930" s="104"/>
      <c r="I930" s="57"/>
      <c r="J930" s="57"/>
      <c r="K930" s="57"/>
      <c r="L930" s="57"/>
      <c r="M930" s="57"/>
      <c r="N930" s="57"/>
      <c r="O930" s="57"/>
      <c r="P930" s="57"/>
      <c r="Q930" s="57"/>
      <c r="R930" s="57"/>
      <c r="S930" s="57"/>
      <c r="T930" s="57"/>
      <c r="Z930" s="108" t="str">
        <f>IF(LEN(INDEX($1:$1048576,ROW(),4))&gt;0,INDEX($1:$1048576,ROW(),4)," ")</f>
        <v xml:space="preserve"> </v>
      </c>
      <c r="AA930" s="108">
        <f t="shared" si="124"/>
        <v>71</v>
      </c>
      <c r="AB930" s="108">
        <f ca="1">COUNTBLANK(OFFSET(INDEX($1:$1048576,2,4),AA930*WellsInPlate,0,WellsInPlate,1))</f>
        <v>86</v>
      </c>
      <c r="AC930" s="108">
        <f t="shared" ca="1" si="125"/>
        <v>0</v>
      </c>
      <c r="AE930" s="108" t="b">
        <f>IF(COUNTBLANK(D930)=0,A930)</f>
        <v>0</v>
      </c>
    </row>
    <row r="931" spans="1:31" ht="12.75" x14ac:dyDescent="0.2">
      <c r="A931" s="94" t="str">
        <f>IF(D931="","",CONCATENATE('Address and samples info'!$B$8," #",'Samples 96'!C931))</f>
        <v/>
      </c>
      <c r="B931" s="95" t="s">
        <v>55</v>
      </c>
      <c r="C931" s="150">
        <v>11</v>
      </c>
      <c r="D931" s="5"/>
      <c r="E931" s="98">
        <v>0.01</v>
      </c>
      <c r="F931" s="53"/>
      <c r="G931" s="59"/>
      <c r="H931" s="104"/>
      <c r="I931" s="57"/>
      <c r="J931" s="57"/>
      <c r="K931" s="57"/>
      <c r="L931" s="57"/>
      <c r="M931" s="57"/>
      <c r="N931" s="57"/>
      <c r="O931" s="57"/>
      <c r="P931" s="57"/>
      <c r="Q931" s="57"/>
      <c r="R931" s="57"/>
      <c r="S931" s="57"/>
      <c r="T931" s="57"/>
      <c r="Z931" s="108" t="str">
        <f>IF(LEN(INDEX($1:$1048576,ROW(),4))&gt;0,INDEX($1:$1048576,ROW(),4)," ")</f>
        <v xml:space="preserve"> </v>
      </c>
      <c r="AA931" s="108">
        <f t="shared" si="124"/>
        <v>71</v>
      </c>
      <c r="AB931" s="108">
        <f ca="1">COUNTBLANK(OFFSET(INDEX($1:$1048576,2,4),AA931*WellsInPlate,0,WellsInPlate,1))</f>
        <v>86</v>
      </c>
      <c r="AC931" s="108">
        <f t="shared" ca="1" si="125"/>
        <v>0</v>
      </c>
      <c r="AE931" s="108" t="b">
        <f>IF(COUNTBLANK(D931)=0,A931)</f>
        <v>0</v>
      </c>
    </row>
    <row r="932" spans="1:31" ht="12.75" x14ac:dyDescent="0.2">
      <c r="A932" s="94" t="str">
        <f>IF(D932="","",CONCATENATE('Address and samples info'!$B$8," #",'Samples 96'!C932))</f>
        <v/>
      </c>
      <c r="B932" s="95" t="s">
        <v>66</v>
      </c>
      <c r="C932" s="150">
        <v>11</v>
      </c>
      <c r="D932" s="5"/>
      <c r="E932" s="98">
        <v>0.01</v>
      </c>
      <c r="F932" s="53"/>
      <c r="G932" s="59"/>
      <c r="H932" s="104"/>
      <c r="I932" s="57"/>
      <c r="J932" s="57"/>
      <c r="K932" s="57"/>
      <c r="L932" s="57"/>
      <c r="M932" s="57"/>
      <c r="N932" s="57"/>
      <c r="O932" s="57"/>
      <c r="P932" s="57"/>
      <c r="Q932" s="57"/>
      <c r="R932" s="57"/>
      <c r="S932" s="57"/>
      <c r="T932" s="57"/>
      <c r="Z932" s="108" t="str">
        <f>IF(LEN(INDEX($1:$1048576,ROW(),4))&gt;0,INDEX($1:$1048576,ROW(),4)," ")</f>
        <v xml:space="preserve"> </v>
      </c>
      <c r="AA932" s="108">
        <f t="shared" si="124"/>
        <v>71</v>
      </c>
      <c r="AB932" s="108">
        <f ca="1">COUNTBLANK(OFFSET(INDEX($1:$1048576,2,4),AA932*WellsInPlate,0,WellsInPlate,1))</f>
        <v>86</v>
      </c>
      <c r="AC932" s="108">
        <f t="shared" ca="1" si="125"/>
        <v>0</v>
      </c>
      <c r="AE932" s="108" t="b">
        <f>IF(COUNTBLANK(D932)=0,A932)</f>
        <v>0</v>
      </c>
    </row>
    <row r="933" spans="1:31" ht="12.75" x14ac:dyDescent="0.2">
      <c r="A933" s="94" t="str">
        <f>IF(D933="","",CONCATENATE('Address and samples info'!$B$8," #",'Samples 96'!C933))</f>
        <v/>
      </c>
      <c r="B933" s="95" t="s">
        <v>77</v>
      </c>
      <c r="C933" s="150">
        <v>11</v>
      </c>
      <c r="D933" s="5"/>
      <c r="E933" s="98">
        <v>0.01</v>
      </c>
      <c r="F933" s="53"/>
      <c r="G933" s="59"/>
      <c r="H933" s="104"/>
      <c r="I933" s="57"/>
      <c r="J933" s="57"/>
      <c r="K933" s="57"/>
      <c r="L933" s="57"/>
      <c r="M933" s="57"/>
      <c r="N933" s="57"/>
      <c r="O933" s="57"/>
      <c r="P933" s="57"/>
      <c r="Q933" s="57"/>
      <c r="R933" s="57"/>
      <c r="S933" s="57"/>
      <c r="T933" s="57"/>
      <c r="Z933" s="108" t="str">
        <f>IF(LEN(INDEX($1:$1048576,ROW(),4))&gt;0,INDEX($1:$1048576,ROW(),4)," ")</f>
        <v xml:space="preserve"> </v>
      </c>
      <c r="AA933" s="108">
        <f t="shared" si="124"/>
        <v>71</v>
      </c>
      <c r="AB933" s="108">
        <f ca="1">COUNTBLANK(OFFSET(INDEX($1:$1048576,2,4),AA933*WellsInPlate,0,WellsInPlate,1))</f>
        <v>86</v>
      </c>
      <c r="AC933" s="108">
        <f t="shared" ca="1" si="125"/>
        <v>0</v>
      </c>
      <c r="AE933" s="108" t="b">
        <f>IF(COUNTBLANK(D933)=0,A933)</f>
        <v>0</v>
      </c>
    </row>
    <row r="934" spans="1:31" ht="12.75" x14ac:dyDescent="0.2">
      <c r="A934" s="94" t="str">
        <f>IF(D934="","",CONCATENATE('Address and samples info'!$B$8," #",'Samples 96'!C934))</f>
        <v/>
      </c>
      <c r="B934" s="95" t="s">
        <v>87</v>
      </c>
      <c r="C934" s="150">
        <v>11</v>
      </c>
      <c r="D934" s="5"/>
      <c r="E934" s="98">
        <v>0.01</v>
      </c>
      <c r="F934" s="53"/>
      <c r="G934" s="59"/>
      <c r="H934" s="104"/>
      <c r="I934" s="57"/>
      <c r="J934" s="57"/>
      <c r="K934" s="57"/>
      <c r="L934" s="57"/>
      <c r="M934" s="57"/>
      <c r="N934" s="57"/>
      <c r="O934" s="57"/>
      <c r="P934" s="57"/>
      <c r="Q934" s="57"/>
      <c r="R934" s="57"/>
      <c r="S934" s="57"/>
      <c r="T934" s="57"/>
      <c r="Z934" s="108" t="str">
        <f>IF(LEN(INDEX($1:$1048576,ROW(),4))&gt;0,INDEX($1:$1048576,ROW(),4)," ")</f>
        <v xml:space="preserve"> </v>
      </c>
      <c r="AA934" s="108">
        <f t="shared" ref="AA934:AA964" si="126">CEILING((ROW()-StartRow+1)/PanelHeight,1)-1</f>
        <v>71</v>
      </c>
      <c r="AB934" s="108">
        <f ca="1">COUNTBLANK(OFFSET(INDEX($1:$1048576,2,4),AA934*WellsInPlate,0,WellsInPlate,1))</f>
        <v>86</v>
      </c>
      <c r="AC934" s="108">
        <f t="shared" ref="AC934:AC964" ca="1" si="127">IF(AB934=WellsInPlate,0,1)</f>
        <v>0</v>
      </c>
      <c r="AE934" s="108" t="b">
        <f>IF(COUNTBLANK(D934)=0,A934)</f>
        <v>0</v>
      </c>
    </row>
    <row r="935" spans="1:31" ht="12.75" x14ac:dyDescent="0.2">
      <c r="A935" s="94" t="str">
        <f>IF(D935="","",CONCATENATE('Address and samples info'!$B$8," #",'Samples 96'!C935))</f>
        <v/>
      </c>
      <c r="B935" s="95" t="s">
        <v>12</v>
      </c>
      <c r="C935" s="150">
        <v>11</v>
      </c>
      <c r="D935" s="5"/>
      <c r="E935" s="98">
        <v>0.01</v>
      </c>
      <c r="F935" s="53"/>
      <c r="G935" s="59"/>
      <c r="H935" s="104"/>
      <c r="I935" s="57"/>
      <c r="J935" s="57"/>
      <c r="K935" s="57"/>
      <c r="L935" s="57"/>
      <c r="M935" s="57"/>
      <c r="N935" s="57"/>
      <c r="O935" s="57"/>
      <c r="P935" s="57"/>
      <c r="Q935" s="57"/>
      <c r="R935" s="57"/>
      <c r="S935" s="57"/>
      <c r="T935" s="57"/>
      <c r="Z935" s="108" t="str">
        <f>IF(LEN(INDEX($1:$1048576,ROW(),4))&gt;0,INDEX($1:$1048576,ROW(),4)," ")</f>
        <v xml:space="preserve"> </v>
      </c>
      <c r="AA935" s="108">
        <f t="shared" si="126"/>
        <v>71</v>
      </c>
      <c r="AB935" s="108">
        <f ca="1">COUNTBLANK(OFFSET(INDEX($1:$1048576,2,4),AA935*WellsInPlate,0,WellsInPlate,1))</f>
        <v>86</v>
      </c>
      <c r="AC935" s="108">
        <f t="shared" ca="1" si="127"/>
        <v>0</v>
      </c>
      <c r="AE935" s="108" t="b">
        <f>IF(COUNTBLANK(D935)=0,A935)</f>
        <v>0</v>
      </c>
    </row>
    <row r="936" spans="1:31" ht="12.75" x14ac:dyDescent="0.2">
      <c r="A936" s="94" t="str">
        <f>IF(D936="","",CONCATENATE('Address and samples info'!$B$8," #",'Samples 96'!C936))</f>
        <v/>
      </c>
      <c r="B936" s="95" t="s">
        <v>23</v>
      </c>
      <c r="C936" s="150">
        <v>11</v>
      </c>
      <c r="D936" s="5"/>
      <c r="E936" s="98">
        <v>0.01</v>
      </c>
      <c r="F936" s="53"/>
      <c r="G936" s="59"/>
      <c r="Z936" s="108" t="str">
        <f>IF(LEN(INDEX($1:$1048576,ROW(),4))&gt;0,INDEX($1:$1048576,ROW(),4)," ")</f>
        <v xml:space="preserve"> </v>
      </c>
      <c r="AA936" s="108">
        <f t="shared" si="126"/>
        <v>71</v>
      </c>
      <c r="AB936" s="108">
        <f ca="1">COUNTBLANK(OFFSET(INDEX($1:$1048576,2,4),AA936*WellsInPlate,0,WellsInPlate,1))</f>
        <v>86</v>
      </c>
      <c r="AC936" s="108">
        <f t="shared" ca="1" si="127"/>
        <v>0</v>
      </c>
      <c r="AE936" s="108" t="b">
        <f>IF(COUNTBLANK(D936)=0,A936)</f>
        <v>0</v>
      </c>
    </row>
    <row r="937" spans="1:31" ht="12.75" x14ac:dyDescent="0.2">
      <c r="A937" s="94" t="str">
        <f>IF(D937="","",CONCATENATE('Address and samples info'!$B$8," #",'Samples 96'!C937))</f>
        <v/>
      </c>
      <c r="B937" s="95" t="s">
        <v>34</v>
      </c>
      <c r="C937" s="150">
        <v>11</v>
      </c>
      <c r="D937" s="5"/>
      <c r="E937" s="98">
        <v>0.01</v>
      </c>
      <c r="F937" s="53"/>
      <c r="G937" s="59"/>
      <c r="Z937" s="108" t="str">
        <f>IF(LEN(INDEX($1:$1048576,ROW(),4))&gt;0,INDEX($1:$1048576,ROW(),4)," ")</f>
        <v xml:space="preserve"> </v>
      </c>
      <c r="AA937" s="108">
        <f t="shared" si="126"/>
        <v>71</v>
      </c>
      <c r="AB937" s="108">
        <f ca="1">COUNTBLANK(OFFSET(INDEX($1:$1048576,2,4),AA937*WellsInPlate,0,WellsInPlate,1))</f>
        <v>86</v>
      </c>
      <c r="AC937" s="108">
        <f t="shared" ca="1" si="127"/>
        <v>0</v>
      </c>
      <c r="AE937" s="108" t="b">
        <f>IF(COUNTBLANK(D937)=0,A937)</f>
        <v>0</v>
      </c>
    </row>
    <row r="938" spans="1:31" ht="12.75" x14ac:dyDescent="0.2">
      <c r="A938" s="94" t="str">
        <f>IF(D938="","",CONCATENATE('Address and samples info'!$B$8," #",'Samples 96'!C938))</f>
        <v/>
      </c>
      <c r="B938" s="95" t="s">
        <v>45</v>
      </c>
      <c r="C938" s="150">
        <v>11</v>
      </c>
      <c r="D938" s="5"/>
      <c r="E938" s="98">
        <v>0.01</v>
      </c>
      <c r="F938" s="53"/>
      <c r="G938" s="59"/>
      <c r="Z938" s="108" t="str">
        <f>IF(LEN(INDEX($1:$1048576,ROW(),4))&gt;0,INDEX($1:$1048576,ROW(),4)," ")</f>
        <v xml:space="preserve"> </v>
      </c>
      <c r="AA938" s="108">
        <f t="shared" si="126"/>
        <v>71</v>
      </c>
      <c r="AB938" s="108">
        <f ca="1">COUNTBLANK(OFFSET(INDEX($1:$1048576,2,4),AA938*WellsInPlate,0,WellsInPlate,1))</f>
        <v>86</v>
      </c>
      <c r="AC938" s="108">
        <f t="shared" ca="1" si="127"/>
        <v>0</v>
      </c>
      <c r="AE938" s="108" t="b">
        <f>IF(COUNTBLANK(D938)=0,A938)</f>
        <v>0</v>
      </c>
    </row>
    <row r="939" spans="1:31" ht="12.75" x14ac:dyDescent="0.2">
      <c r="A939" s="94" t="str">
        <f>IF(D939="","",CONCATENATE('Address and samples info'!$B$8," #",'Samples 96'!C939))</f>
        <v/>
      </c>
      <c r="B939" s="95" t="s">
        <v>56</v>
      </c>
      <c r="C939" s="150">
        <v>11</v>
      </c>
      <c r="D939" s="5"/>
      <c r="E939" s="98">
        <v>0.01</v>
      </c>
      <c r="F939" s="53"/>
      <c r="G939" s="59"/>
      <c r="I939" s="55"/>
      <c r="Z939" s="108" t="str">
        <f>IF(LEN(INDEX($1:$1048576,ROW(),4))&gt;0,INDEX($1:$1048576,ROW(),4)," ")</f>
        <v xml:space="preserve"> </v>
      </c>
      <c r="AA939" s="108">
        <f t="shared" si="126"/>
        <v>71</v>
      </c>
      <c r="AB939" s="108">
        <f ca="1">COUNTBLANK(OFFSET(INDEX($1:$1048576,2,4),AA939*WellsInPlate,0,WellsInPlate,1))</f>
        <v>86</v>
      </c>
      <c r="AC939" s="108">
        <f t="shared" ca="1" si="127"/>
        <v>0</v>
      </c>
      <c r="AE939" s="108" t="b">
        <f>IF(COUNTBLANK(D939)=0,A939)</f>
        <v>0</v>
      </c>
    </row>
    <row r="940" spans="1:31" ht="12.75" x14ac:dyDescent="0.2">
      <c r="A940" s="94" t="str">
        <f>IF(D940="","",CONCATENATE('Address and samples info'!$B$8," #",'Samples 96'!C940))</f>
        <v/>
      </c>
      <c r="B940" s="95" t="s">
        <v>67</v>
      </c>
      <c r="C940" s="150">
        <v>11</v>
      </c>
      <c r="D940" s="5"/>
      <c r="E940" s="98">
        <v>0.01</v>
      </c>
      <c r="F940" s="53"/>
      <c r="G940" s="59"/>
      <c r="H940" s="10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Z940" s="108" t="str">
        <f>IF(LEN(INDEX($1:$1048576,ROW(),4))&gt;0,INDEX($1:$1048576,ROW(),4)," ")</f>
        <v xml:space="preserve"> </v>
      </c>
      <c r="AA940" s="108">
        <f t="shared" si="126"/>
        <v>72</v>
      </c>
      <c r="AB940" s="108">
        <f ca="1">COUNTBLANK(OFFSET(INDEX($1:$1048576,2,4),AA940*WellsInPlate,0,WellsInPlate,1))</f>
        <v>86</v>
      </c>
      <c r="AC940" s="108">
        <f t="shared" ca="1" si="127"/>
        <v>0</v>
      </c>
      <c r="AE940" s="108" t="b">
        <f>IF(COUNTBLANK(D940)=0,A940)</f>
        <v>0</v>
      </c>
    </row>
    <row r="941" spans="1:31" ht="12.75" x14ac:dyDescent="0.2">
      <c r="A941" s="94" t="str">
        <f>IF(D941="","",CONCATENATE('Address and samples info'!$B$8," #",'Samples 96'!C941))</f>
        <v/>
      </c>
      <c r="B941" s="95" t="s">
        <v>78</v>
      </c>
      <c r="C941" s="150">
        <v>11</v>
      </c>
      <c r="D941" s="5"/>
      <c r="E941" s="98">
        <v>0.01</v>
      </c>
      <c r="F941" s="53"/>
      <c r="G941" s="59"/>
      <c r="H941" s="104"/>
      <c r="I941" s="57"/>
      <c r="J941" s="57"/>
      <c r="K941" s="57"/>
      <c r="L941" s="57"/>
      <c r="M941" s="57"/>
      <c r="N941" s="57"/>
      <c r="O941" s="57"/>
      <c r="P941" s="57"/>
      <c r="Q941" s="57"/>
      <c r="R941" s="57"/>
      <c r="S941" s="57"/>
      <c r="T941" s="58"/>
      <c r="Z941" s="108" t="str">
        <f>IF(LEN(INDEX($1:$1048576,ROW(),4))&gt;0,INDEX($1:$1048576,ROW(),4)," ")</f>
        <v xml:space="preserve"> </v>
      </c>
      <c r="AA941" s="108">
        <f t="shared" si="126"/>
        <v>72</v>
      </c>
      <c r="AB941" s="108">
        <f ca="1">COUNTBLANK(OFFSET(INDEX($1:$1048576,2,4),AA941*WellsInPlate,0,WellsInPlate,1))</f>
        <v>86</v>
      </c>
      <c r="AC941" s="108">
        <f t="shared" ca="1" si="127"/>
        <v>0</v>
      </c>
      <c r="AE941" s="108" t="b">
        <f>IF(COUNTBLANK(D941)=0,A941)</f>
        <v>0</v>
      </c>
    </row>
    <row r="942" spans="1:31" ht="12.75" x14ac:dyDescent="0.2">
      <c r="A942" s="94" t="str">
        <f>IF(D942="","",CONCATENATE('Address and samples info'!$B$8," #",'Samples 96'!C942))</f>
        <v/>
      </c>
      <c r="B942" s="95" t="s">
        <v>88</v>
      </c>
      <c r="C942" s="150">
        <v>11</v>
      </c>
      <c r="D942" s="5"/>
      <c r="E942" s="98">
        <v>0.01</v>
      </c>
      <c r="F942" s="53"/>
      <c r="G942" s="59"/>
      <c r="H942" s="104"/>
      <c r="I942" s="57"/>
      <c r="J942" s="57"/>
      <c r="K942" s="57"/>
      <c r="L942" s="57"/>
      <c r="M942" s="57"/>
      <c r="N942" s="57"/>
      <c r="O942" s="57"/>
      <c r="P942" s="57"/>
      <c r="Q942" s="57"/>
      <c r="R942" s="57"/>
      <c r="S942" s="57"/>
      <c r="T942" s="57"/>
      <c r="Z942" s="108" t="str">
        <f>IF(LEN(INDEX($1:$1048576,ROW(),4))&gt;0,INDEX($1:$1048576,ROW(),4)," ")</f>
        <v xml:space="preserve"> </v>
      </c>
      <c r="AA942" s="108">
        <f t="shared" si="126"/>
        <v>72</v>
      </c>
      <c r="AB942" s="108">
        <f ca="1">COUNTBLANK(OFFSET(INDEX($1:$1048576,2,4),AA942*WellsInPlate,0,WellsInPlate,1))</f>
        <v>86</v>
      </c>
      <c r="AC942" s="108">
        <f t="shared" ca="1" si="127"/>
        <v>0</v>
      </c>
      <c r="AE942" s="108" t="b">
        <f>IF(COUNTBLANK(D942)=0,A942)</f>
        <v>0</v>
      </c>
    </row>
    <row r="943" spans="1:31" ht="12.75" x14ac:dyDescent="0.2">
      <c r="A943" s="94" t="str">
        <f>IF(D943="","",CONCATENATE('Address and samples info'!$B$8," #",'Samples 96'!C943))</f>
        <v/>
      </c>
      <c r="B943" s="95" t="s">
        <v>13</v>
      </c>
      <c r="C943" s="150">
        <v>11</v>
      </c>
      <c r="D943" s="5"/>
      <c r="E943" s="98">
        <v>0.01</v>
      </c>
      <c r="F943" s="53"/>
      <c r="G943" s="59"/>
      <c r="H943" s="104"/>
      <c r="I943" s="57"/>
      <c r="J943" s="57"/>
      <c r="K943" s="57"/>
      <c r="L943" s="57"/>
      <c r="M943" s="57"/>
      <c r="N943" s="57"/>
      <c r="O943" s="57"/>
      <c r="P943" s="57"/>
      <c r="Q943" s="57"/>
      <c r="R943" s="57"/>
      <c r="S943" s="57"/>
      <c r="T943" s="57"/>
      <c r="Z943" s="108" t="str">
        <f>IF(LEN(INDEX($1:$1048576,ROW(),4))&gt;0,INDEX($1:$1048576,ROW(),4)," ")</f>
        <v xml:space="preserve"> </v>
      </c>
      <c r="AA943" s="108">
        <f t="shared" si="126"/>
        <v>72</v>
      </c>
      <c r="AB943" s="108">
        <f ca="1">COUNTBLANK(OFFSET(INDEX($1:$1048576,2,4),AA943*WellsInPlate,0,WellsInPlate,1))</f>
        <v>86</v>
      </c>
      <c r="AC943" s="108">
        <f t="shared" ca="1" si="127"/>
        <v>0</v>
      </c>
      <c r="AE943" s="108" t="b">
        <f>IF(COUNTBLANK(D943)=0,A943)</f>
        <v>0</v>
      </c>
    </row>
    <row r="944" spans="1:31" ht="12.75" x14ac:dyDescent="0.2">
      <c r="A944" s="94" t="str">
        <f>IF(D944="","",CONCATENATE('Address and samples info'!$B$8," #",'Samples 96'!C944))</f>
        <v/>
      </c>
      <c r="B944" s="95" t="s">
        <v>24</v>
      </c>
      <c r="C944" s="150">
        <v>11</v>
      </c>
      <c r="D944" s="5"/>
      <c r="E944" s="98">
        <v>0.01</v>
      </c>
      <c r="F944" s="53"/>
      <c r="G944" s="59"/>
      <c r="H944" s="104"/>
      <c r="I944" s="57"/>
      <c r="J944" s="57"/>
      <c r="K944" s="57"/>
      <c r="L944" s="57"/>
      <c r="M944" s="57"/>
      <c r="N944" s="57"/>
      <c r="O944" s="57"/>
      <c r="P944" s="57"/>
      <c r="Q944" s="57"/>
      <c r="R944" s="57"/>
      <c r="S944" s="57"/>
      <c r="T944" s="57"/>
      <c r="Z944" s="108" t="str">
        <f>IF(LEN(INDEX($1:$1048576,ROW(),4))&gt;0,INDEX($1:$1048576,ROW(),4)," ")</f>
        <v xml:space="preserve"> </v>
      </c>
      <c r="AA944" s="108">
        <f t="shared" si="126"/>
        <v>72</v>
      </c>
      <c r="AB944" s="108">
        <f ca="1">COUNTBLANK(OFFSET(INDEX($1:$1048576,2,4),AA944*WellsInPlate,0,WellsInPlate,1))</f>
        <v>86</v>
      </c>
      <c r="AC944" s="108">
        <f t="shared" ca="1" si="127"/>
        <v>0</v>
      </c>
      <c r="AE944" s="108" t="b">
        <f>IF(COUNTBLANK(D944)=0,A944)</f>
        <v>0</v>
      </c>
    </row>
    <row r="945" spans="1:31" ht="12.75" x14ac:dyDescent="0.2">
      <c r="A945" s="94" t="str">
        <f>IF(D945="","",CONCATENATE('Address and samples info'!$B$8," #",'Samples 96'!C945))</f>
        <v/>
      </c>
      <c r="B945" s="95" t="s">
        <v>35</v>
      </c>
      <c r="C945" s="150">
        <v>11</v>
      </c>
      <c r="D945" s="5"/>
      <c r="E945" s="98">
        <v>0.01</v>
      </c>
      <c r="F945" s="53"/>
      <c r="G945" s="59"/>
      <c r="H945" s="104"/>
      <c r="I945" s="57"/>
      <c r="J945" s="57"/>
      <c r="K945" s="57"/>
      <c r="L945" s="57"/>
      <c r="M945" s="57"/>
      <c r="N945" s="57"/>
      <c r="O945" s="57"/>
      <c r="P945" s="57"/>
      <c r="Q945" s="57"/>
      <c r="R945" s="57"/>
      <c r="S945" s="57"/>
      <c r="T945" s="57"/>
      <c r="Z945" s="108" t="str">
        <f>IF(LEN(INDEX($1:$1048576,ROW(),4))&gt;0,INDEX($1:$1048576,ROW(),4)," ")</f>
        <v xml:space="preserve"> </v>
      </c>
      <c r="AA945" s="108">
        <f t="shared" si="126"/>
        <v>72</v>
      </c>
      <c r="AB945" s="108">
        <f ca="1">COUNTBLANK(OFFSET(INDEX($1:$1048576,2,4),AA945*WellsInPlate,0,WellsInPlate,1))</f>
        <v>86</v>
      </c>
      <c r="AC945" s="108">
        <f t="shared" ca="1" si="127"/>
        <v>0</v>
      </c>
      <c r="AE945" s="108" t="b">
        <f>IF(COUNTBLANK(D945)=0,A945)</f>
        <v>0</v>
      </c>
    </row>
    <row r="946" spans="1:31" ht="12.75" x14ac:dyDescent="0.2">
      <c r="A946" s="94" t="str">
        <f>IF(D946="","",CONCATENATE('Address and samples info'!$B$8," #",'Samples 96'!C946))</f>
        <v/>
      </c>
      <c r="B946" s="95" t="s">
        <v>46</v>
      </c>
      <c r="C946" s="150">
        <v>11</v>
      </c>
      <c r="D946" s="5"/>
      <c r="E946" s="98">
        <v>0.01</v>
      </c>
      <c r="F946" s="53"/>
      <c r="G946" s="59"/>
      <c r="H946" s="104"/>
      <c r="I946" s="57"/>
      <c r="J946" s="57"/>
      <c r="K946" s="57"/>
      <c r="L946" s="57"/>
      <c r="M946" s="57"/>
      <c r="N946" s="57"/>
      <c r="O946" s="57"/>
      <c r="P946" s="57"/>
      <c r="Q946" s="57"/>
      <c r="R946" s="57"/>
      <c r="S946" s="57"/>
      <c r="T946" s="57"/>
      <c r="Z946" s="108" t="str">
        <f>IF(LEN(INDEX($1:$1048576,ROW(),4))&gt;0,INDEX($1:$1048576,ROW(),4)," ")</f>
        <v xml:space="preserve"> </v>
      </c>
      <c r="AA946" s="108">
        <f t="shared" si="126"/>
        <v>72</v>
      </c>
      <c r="AB946" s="108">
        <f ca="1">COUNTBLANK(OFFSET(INDEX($1:$1048576,2,4),AA946*WellsInPlate,0,WellsInPlate,1))</f>
        <v>86</v>
      </c>
      <c r="AC946" s="108">
        <f t="shared" ca="1" si="127"/>
        <v>0</v>
      </c>
      <c r="AE946" s="108" t="b">
        <f>IF(COUNTBLANK(D946)=0,A946)</f>
        <v>0</v>
      </c>
    </row>
    <row r="947" spans="1:31" ht="12.75" x14ac:dyDescent="0.2">
      <c r="A947" s="94" t="str">
        <f>IF(D947="","",CONCATENATE('Address and samples info'!$B$8," #",'Samples 96'!C947))</f>
        <v/>
      </c>
      <c r="B947" s="95" t="s">
        <v>57</v>
      </c>
      <c r="C947" s="150">
        <v>11</v>
      </c>
      <c r="D947" s="5"/>
      <c r="E947" s="98">
        <v>0.01</v>
      </c>
      <c r="F947" s="53"/>
      <c r="G947" s="59"/>
      <c r="H947" s="104"/>
      <c r="I947" s="57"/>
      <c r="J947" s="57"/>
      <c r="K947" s="57"/>
      <c r="L947" s="57"/>
      <c r="M947" s="57"/>
      <c r="N947" s="57"/>
      <c r="O947" s="57"/>
      <c r="P947" s="57"/>
      <c r="Q947" s="57"/>
      <c r="R947" s="57"/>
      <c r="S947" s="57"/>
      <c r="T947" s="57"/>
      <c r="Z947" s="108" t="str">
        <f>IF(LEN(INDEX($1:$1048576,ROW(),4))&gt;0,INDEX($1:$1048576,ROW(),4)," ")</f>
        <v xml:space="preserve"> </v>
      </c>
      <c r="AA947" s="108">
        <f t="shared" si="126"/>
        <v>72</v>
      </c>
      <c r="AB947" s="108">
        <f ca="1">COUNTBLANK(OFFSET(INDEX($1:$1048576,2,4),AA947*WellsInPlate,0,WellsInPlate,1))</f>
        <v>86</v>
      </c>
      <c r="AC947" s="108">
        <f t="shared" ca="1" si="127"/>
        <v>0</v>
      </c>
      <c r="AE947" s="108" t="b">
        <f>IF(COUNTBLANK(D947)=0,A947)</f>
        <v>0</v>
      </c>
    </row>
    <row r="948" spans="1:31" ht="12.75" x14ac:dyDescent="0.2">
      <c r="A948" s="94" t="str">
        <f>IF(D948="","",CONCATENATE('Address and samples info'!$B$8," #",'Samples 96'!C948))</f>
        <v/>
      </c>
      <c r="B948" s="95" t="s">
        <v>68</v>
      </c>
      <c r="C948" s="150">
        <v>11</v>
      </c>
      <c r="D948" s="5"/>
      <c r="E948" s="98">
        <v>0.01</v>
      </c>
      <c r="F948" s="53"/>
      <c r="G948" s="59"/>
      <c r="H948" s="104"/>
      <c r="I948" s="57"/>
      <c r="J948" s="57"/>
      <c r="K948" s="57"/>
      <c r="L948" s="57"/>
      <c r="M948" s="57"/>
      <c r="N948" s="57"/>
      <c r="O948" s="57"/>
      <c r="P948" s="57"/>
      <c r="Q948" s="57"/>
      <c r="R948" s="57"/>
      <c r="S948" s="57"/>
      <c r="T948" s="57"/>
      <c r="Z948" s="108" t="str">
        <f>IF(LEN(INDEX($1:$1048576,ROW(),4))&gt;0,INDEX($1:$1048576,ROW(),4)," ")</f>
        <v xml:space="preserve"> </v>
      </c>
      <c r="AA948" s="108">
        <f t="shared" si="126"/>
        <v>72</v>
      </c>
      <c r="AB948" s="108">
        <f ca="1">COUNTBLANK(OFFSET(INDEX($1:$1048576,2,4),AA948*WellsInPlate,0,WellsInPlate,1))</f>
        <v>86</v>
      </c>
      <c r="AC948" s="108">
        <f t="shared" ca="1" si="127"/>
        <v>0</v>
      </c>
      <c r="AE948" s="108" t="b">
        <f>IF(COUNTBLANK(D948)=0,A948)</f>
        <v>0</v>
      </c>
    </row>
    <row r="949" spans="1:31" ht="12.75" x14ac:dyDescent="0.2">
      <c r="A949" s="94" t="str">
        <f>IF(D949="","",CONCATENATE('Address and samples info'!$B$8," #",'Samples 96'!C949))</f>
        <v/>
      </c>
      <c r="B949" s="95" t="s">
        <v>3</v>
      </c>
      <c r="C949" s="150">
        <v>12</v>
      </c>
      <c r="D949" s="5"/>
      <c r="E949" s="98">
        <v>0.01</v>
      </c>
      <c r="F949" s="53"/>
      <c r="G949" s="59"/>
      <c r="Z949" s="108" t="str">
        <f>IF(LEN(INDEX($1:$1048576,ROW(),4))&gt;0,INDEX($1:$1048576,ROW(),4)," ")</f>
        <v xml:space="preserve"> </v>
      </c>
      <c r="AA949" s="108">
        <f t="shared" si="126"/>
        <v>72</v>
      </c>
      <c r="AB949" s="108">
        <f ca="1">COUNTBLANK(OFFSET(INDEX($1:$1048576,2,4),AA949*WellsInPlate,0,WellsInPlate,1))</f>
        <v>86</v>
      </c>
      <c r="AC949" s="108">
        <f t="shared" ca="1" si="127"/>
        <v>0</v>
      </c>
      <c r="AE949" s="108" t="b">
        <f>IF(COUNTBLANK(D949)=0,A949)</f>
        <v>0</v>
      </c>
    </row>
    <row r="950" spans="1:31" ht="12.75" x14ac:dyDescent="0.2">
      <c r="A950" s="94" t="str">
        <f>IF(D950="","",CONCATENATE('Address and samples info'!$B$8," #",'Samples 96'!C950))</f>
        <v/>
      </c>
      <c r="B950" s="95" t="s">
        <v>14</v>
      </c>
      <c r="C950" s="150">
        <v>12</v>
      </c>
      <c r="D950" s="5"/>
      <c r="E950" s="98">
        <v>0.01</v>
      </c>
      <c r="F950" s="53"/>
      <c r="G950" s="59"/>
      <c r="Z950" s="108" t="str">
        <f>IF(LEN(INDEX($1:$1048576,ROW(),4))&gt;0,INDEX($1:$1048576,ROW(),4)," ")</f>
        <v xml:space="preserve"> </v>
      </c>
      <c r="AA950" s="108">
        <f t="shared" si="126"/>
        <v>72</v>
      </c>
      <c r="AB950" s="108">
        <f ca="1">COUNTBLANK(OFFSET(INDEX($1:$1048576,2,4),AA950*WellsInPlate,0,WellsInPlate,1))</f>
        <v>86</v>
      </c>
      <c r="AC950" s="108">
        <f t="shared" ca="1" si="127"/>
        <v>0</v>
      </c>
      <c r="AE950" s="108" t="b">
        <f>IF(COUNTBLANK(D950)=0,A950)</f>
        <v>0</v>
      </c>
    </row>
    <row r="951" spans="1:31" ht="12.75" x14ac:dyDescent="0.2">
      <c r="A951" s="94" t="str">
        <f>IF(D951="","",CONCATENATE('Address and samples info'!$B$8," #",'Samples 96'!C951))</f>
        <v/>
      </c>
      <c r="B951" s="95" t="s">
        <v>25</v>
      </c>
      <c r="C951" s="150">
        <v>12</v>
      </c>
      <c r="D951" s="5"/>
      <c r="E951" s="98">
        <v>0.01</v>
      </c>
      <c r="F951" s="53"/>
      <c r="G951" s="59"/>
      <c r="Z951" s="108" t="str">
        <f>IF(LEN(INDEX($1:$1048576,ROW(),4))&gt;0,INDEX($1:$1048576,ROW(),4)," ")</f>
        <v xml:space="preserve"> </v>
      </c>
      <c r="AA951" s="108">
        <f t="shared" si="126"/>
        <v>72</v>
      </c>
      <c r="AB951" s="108">
        <f ca="1">COUNTBLANK(OFFSET(INDEX($1:$1048576,2,4),AA951*WellsInPlate,0,WellsInPlate,1))</f>
        <v>86</v>
      </c>
      <c r="AC951" s="108">
        <f t="shared" ca="1" si="127"/>
        <v>0</v>
      </c>
      <c r="AE951" s="108" t="b">
        <f>IF(COUNTBLANK(D951)=0,A951)</f>
        <v>0</v>
      </c>
    </row>
    <row r="952" spans="1:31" ht="12.75" x14ac:dyDescent="0.2">
      <c r="A952" s="94" t="str">
        <f>IF(D952="","",CONCATENATE('Address and samples info'!$B$8," #",'Samples 96'!C952))</f>
        <v/>
      </c>
      <c r="B952" s="95" t="s">
        <v>36</v>
      </c>
      <c r="C952" s="150">
        <v>12</v>
      </c>
      <c r="D952" s="5"/>
      <c r="E952" s="98">
        <v>0.01</v>
      </c>
      <c r="F952" s="53"/>
      <c r="G952" s="59"/>
      <c r="I952" s="55"/>
      <c r="Z952" s="108" t="str">
        <f>IF(LEN(INDEX($1:$1048576,ROW(),4))&gt;0,INDEX($1:$1048576,ROW(),4)," ")</f>
        <v xml:space="preserve"> </v>
      </c>
      <c r="AA952" s="108">
        <f t="shared" si="126"/>
        <v>72</v>
      </c>
      <c r="AB952" s="108">
        <f ca="1">COUNTBLANK(OFFSET(INDEX($1:$1048576,2,4),AA952*WellsInPlate,0,WellsInPlate,1))</f>
        <v>86</v>
      </c>
      <c r="AC952" s="108">
        <f t="shared" ca="1" si="127"/>
        <v>0</v>
      </c>
      <c r="AE952" s="108" t="b">
        <f>IF(COUNTBLANK(D952)=0,A952)</f>
        <v>0</v>
      </c>
    </row>
    <row r="953" spans="1:31" ht="12.75" x14ac:dyDescent="0.2">
      <c r="A953" s="94" t="str">
        <f>IF(D953="","",CONCATENATE('Address and samples info'!$B$8," #",'Samples 96'!C953))</f>
        <v/>
      </c>
      <c r="B953" s="95" t="s">
        <v>47</v>
      </c>
      <c r="C953" s="150">
        <v>12</v>
      </c>
      <c r="D953" s="5"/>
      <c r="E953" s="98">
        <v>0.01</v>
      </c>
      <c r="F953" s="53"/>
      <c r="G953" s="59"/>
      <c r="H953" s="10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Z953" s="108" t="str">
        <f>IF(LEN(INDEX($1:$1048576,ROW(),4))&gt;0,INDEX($1:$1048576,ROW(),4)," ")</f>
        <v xml:space="preserve"> </v>
      </c>
      <c r="AA953" s="108">
        <f t="shared" si="126"/>
        <v>73</v>
      </c>
      <c r="AB953" s="108">
        <f ca="1">COUNTBLANK(OFFSET(INDEX($1:$1048576,2,4),AA953*WellsInPlate,0,WellsInPlate,1))</f>
        <v>86</v>
      </c>
      <c r="AC953" s="108">
        <f t="shared" ca="1" si="127"/>
        <v>0</v>
      </c>
      <c r="AE953" s="108" t="b">
        <f>IF(COUNTBLANK(D953)=0,A953)</f>
        <v>0</v>
      </c>
    </row>
    <row r="954" spans="1:31" ht="12.75" x14ac:dyDescent="0.2">
      <c r="A954" s="94" t="str">
        <f>IF(D954="","",CONCATENATE('Address and samples info'!$B$8," #",'Samples 96'!C954))</f>
        <v/>
      </c>
      <c r="B954" s="95" t="s">
        <v>58</v>
      </c>
      <c r="C954" s="150">
        <v>12</v>
      </c>
      <c r="D954" s="5"/>
      <c r="E954" s="98">
        <v>0.01</v>
      </c>
      <c r="F954" s="53"/>
      <c r="G954" s="59"/>
      <c r="H954" s="104"/>
      <c r="I954" s="57"/>
      <c r="J954" s="57"/>
      <c r="K954" s="57"/>
      <c r="L954" s="57"/>
      <c r="M954" s="57"/>
      <c r="N954" s="57"/>
      <c r="O954" s="57"/>
      <c r="P954" s="57"/>
      <c r="Q954" s="57"/>
      <c r="R954" s="57"/>
      <c r="S954" s="57"/>
      <c r="T954" s="58"/>
      <c r="Z954" s="108" t="str">
        <f>IF(LEN(INDEX($1:$1048576,ROW(),4))&gt;0,INDEX($1:$1048576,ROW(),4)," ")</f>
        <v xml:space="preserve"> </v>
      </c>
      <c r="AA954" s="108">
        <f t="shared" si="126"/>
        <v>73</v>
      </c>
      <c r="AB954" s="108">
        <f ca="1">COUNTBLANK(OFFSET(INDEX($1:$1048576,2,4),AA954*WellsInPlate,0,WellsInPlate,1))</f>
        <v>86</v>
      </c>
      <c r="AC954" s="108">
        <f t="shared" ca="1" si="127"/>
        <v>0</v>
      </c>
      <c r="AE954" s="108" t="b">
        <f>IF(COUNTBLANK(D954)=0,A954)</f>
        <v>0</v>
      </c>
    </row>
    <row r="955" spans="1:31" ht="12.75" x14ac:dyDescent="0.2">
      <c r="A955" s="94" t="str">
        <f>IF(D955="","",CONCATENATE('Address and samples info'!$B$8," #",'Samples 96'!C955))</f>
        <v/>
      </c>
      <c r="B955" s="95" t="s">
        <v>69</v>
      </c>
      <c r="C955" s="150">
        <v>12</v>
      </c>
      <c r="D955" s="5"/>
      <c r="E955" s="98">
        <v>0.01</v>
      </c>
      <c r="F955" s="53"/>
      <c r="G955" s="59"/>
      <c r="H955" s="104"/>
      <c r="I955" s="57"/>
      <c r="J955" s="57"/>
      <c r="K955" s="57"/>
      <c r="L955" s="57"/>
      <c r="M955" s="57"/>
      <c r="N955" s="57"/>
      <c r="O955" s="57"/>
      <c r="P955" s="57"/>
      <c r="Q955" s="57"/>
      <c r="R955" s="57"/>
      <c r="S955" s="57"/>
      <c r="T955" s="57"/>
      <c r="Z955" s="108" t="str">
        <f>IF(LEN(INDEX($1:$1048576,ROW(),4))&gt;0,INDEX($1:$1048576,ROW(),4)," ")</f>
        <v xml:space="preserve"> </v>
      </c>
      <c r="AA955" s="108">
        <f t="shared" si="126"/>
        <v>73</v>
      </c>
      <c r="AB955" s="108">
        <f ca="1">COUNTBLANK(OFFSET(INDEX($1:$1048576,2,4),AA955*WellsInPlate,0,WellsInPlate,1))</f>
        <v>86</v>
      </c>
      <c r="AC955" s="108">
        <f t="shared" ca="1" si="127"/>
        <v>0</v>
      </c>
      <c r="AE955" s="108" t="b">
        <f>IF(COUNTBLANK(D955)=0,A955)</f>
        <v>0</v>
      </c>
    </row>
    <row r="956" spans="1:31" ht="12.75" x14ac:dyDescent="0.2">
      <c r="A956" s="94" t="str">
        <f>IF(D956="","",CONCATENATE('Address and samples info'!$B$8," #",'Samples 96'!C956))</f>
        <v/>
      </c>
      <c r="B956" s="95" t="s">
        <v>79</v>
      </c>
      <c r="C956" s="150">
        <v>12</v>
      </c>
      <c r="D956" s="5"/>
      <c r="E956" s="98">
        <v>0.01</v>
      </c>
      <c r="F956" s="53"/>
      <c r="G956" s="59"/>
      <c r="H956" s="104"/>
      <c r="I956" s="57"/>
      <c r="J956" s="57"/>
      <c r="K956" s="57"/>
      <c r="L956" s="57"/>
      <c r="M956" s="57"/>
      <c r="N956" s="57"/>
      <c r="O956" s="57"/>
      <c r="P956" s="57"/>
      <c r="Q956" s="57"/>
      <c r="R956" s="57"/>
      <c r="S956" s="57"/>
      <c r="T956" s="57"/>
      <c r="Z956" s="108" t="str">
        <f>IF(LEN(INDEX($1:$1048576,ROW(),4))&gt;0,INDEX($1:$1048576,ROW(),4)," ")</f>
        <v xml:space="preserve"> </v>
      </c>
      <c r="AA956" s="108">
        <f t="shared" si="126"/>
        <v>73</v>
      </c>
      <c r="AB956" s="108">
        <f ca="1">COUNTBLANK(OFFSET(INDEX($1:$1048576,2,4),AA956*WellsInPlate,0,WellsInPlate,1))</f>
        <v>86</v>
      </c>
      <c r="AC956" s="108">
        <f t="shared" ca="1" si="127"/>
        <v>0</v>
      </c>
      <c r="AE956" s="108" t="b">
        <f>IF(COUNTBLANK(D956)=0,A956)</f>
        <v>0</v>
      </c>
    </row>
    <row r="957" spans="1:31" ht="12.75" x14ac:dyDescent="0.2">
      <c r="A957" s="94" t="str">
        <f>IF(D957="","",CONCATENATE('Address and samples info'!$B$8," #",'Samples 96'!C957))</f>
        <v/>
      </c>
      <c r="B957" s="95" t="s">
        <v>4</v>
      </c>
      <c r="C957" s="150">
        <v>12</v>
      </c>
      <c r="D957" s="5"/>
      <c r="E957" s="98">
        <v>0.01</v>
      </c>
      <c r="F957" s="53"/>
      <c r="G957" s="59"/>
      <c r="H957" s="104"/>
      <c r="I957" s="57"/>
      <c r="J957" s="57"/>
      <c r="K957" s="57"/>
      <c r="L957" s="57"/>
      <c r="M957" s="57"/>
      <c r="N957" s="57"/>
      <c r="O957" s="57"/>
      <c r="P957" s="57"/>
      <c r="Q957" s="57"/>
      <c r="R957" s="57"/>
      <c r="S957" s="57"/>
      <c r="T957" s="57"/>
      <c r="Z957" s="108" t="str">
        <f>IF(LEN(INDEX($1:$1048576,ROW(),4))&gt;0,INDEX($1:$1048576,ROW(),4)," ")</f>
        <v xml:space="preserve"> </v>
      </c>
      <c r="AA957" s="108">
        <f t="shared" si="126"/>
        <v>73</v>
      </c>
      <c r="AB957" s="108">
        <f ca="1">COUNTBLANK(OFFSET(INDEX($1:$1048576,2,4),AA957*WellsInPlate,0,WellsInPlate,1))</f>
        <v>86</v>
      </c>
      <c r="AC957" s="108">
        <f t="shared" ca="1" si="127"/>
        <v>0</v>
      </c>
      <c r="AE957" s="108" t="b">
        <f>IF(COUNTBLANK(D957)=0,A957)</f>
        <v>0</v>
      </c>
    </row>
    <row r="958" spans="1:31" ht="12.75" x14ac:dyDescent="0.2">
      <c r="A958" s="94" t="str">
        <f>IF(D958="","",CONCATENATE('Address and samples info'!$B$8," #",'Samples 96'!C958))</f>
        <v/>
      </c>
      <c r="B958" s="95" t="s">
        <v>15</v>
      </c>
      <c r="C958" s="150">
        <v>12</v>
      </c>
      <c r="D958" s="5"/>
      <c r="E958" s="98">
        <v>0.01</v>
      </c>
      <c r="F958" s="53"/>
      <c r="G958" s="59"/>
      <c r="H958" s="104"/>
      <c r="I958" s="57"/>
      <c r="J958" s="57"/>
      <c r="K958" s="57"/>
      <c r="L958" s="57"/>
      <c r="M958" s="57"/>
      <c r="N958" s="57"/>
      <c r="O958" s="57"/>
      <c r="P958" s="57"/>
      <c r="Q958" s="57"/>
      <c r="R958" s="57"/>
      <c r="S958" s="57"/>
      <c r="T958" s="57"/>
      <c r="Z958" s="108" t="str">
        <f>IF(LEN(INDEX($1:$1048576,ROW(),4))&gt;0,INDEX($1:$1048576,ROW(),4)," ")</f>
        <v xml:space="preserve"> </v>
      </c>
      <c r="AA958" s="108">
        <f t="shared" si="126"/>
        <v>73</v>
      </c>
      <c r="AB958" s="108">
        <f ca="1">COUNTBLANK(OFFSET(INDEX($1:$1048576,2,4),AA958*WellsInPlate,0,WellsInPlate,1))</f>
        <v>86</v>
      </c>
      <c r="AC958" s="108">
        <f t="shared" ca="1" si="127"/>
        <v>0</v>
      </c>
      <c r="AE958" s="108" t="b">
        <f>IF(COUNTBLANK(D958)=0,A958)</f>
        <v>0</v>
      </c>
    </row>
    <row r="959" spans="1:31" ht="12.75" x14ac:dyDescent="0.2">
      <c r="A959" s="94" t="str">
        <f>IF(D959="","",CONCATENATE('Address and samples info'!$B$8," #",'Samples 96'!C959))</f>
        <v/>
      </c>
      <c r="B959" s="95" t="s">
        <v>26</v>
      </c>
      <c r="C959" s="150">
        <v>12</v>
      </c>
      <c r="D959" s="5"/>
      <c r="E959" s="98">
        <v>0.01</v>
      </c>
      <c r="F959" s="53"/>
      <c r="G959" s="59"/>
      <c r="H959" s="104"/>
      <c r="I959" s="57"/>
      <c r="J959" s="57"/>
      <c r="K959" s="57"/>
      <c r="L959" s="57"/>
      <c r="M959" s="57"/>
      <c r="N959" s="57"/>
      <c r="O959" s="57"/>
      <c r="P959" s="57"/>
      <c r="Q959" s="57"/>
      <c r="R959" s="57"/>
      <c r="S959" s="57"/>
      <c r="T959" s="57"/>
      <c r="Z959" s="108" t="str">
        <f>IF(LEN(INDEX($1:$1048576,ROW(),4))&gt;0,INDEX($1:$1048576,ROW(),4)," ")</f>
        <v xml:space="preserve"> </v>
      </c>
      <c r="AA959" s="108">
        <f t="shared" si="126"/>
        <v>73</v>
      </c>
      <c r="AB959" s="108">
        <f ca="1">COUNTBLANK(OFFSET(INDEX($1:$1048576,2,4),AA959*WellsInPlate,0,WellsInPlate,1))</f>
        <v>86</v>
      </c>
      <c r="AC959" s="108">
        <f t="shared" ca="1" si="127"/>
        <v>0</v>
      </c>
      <c r="AE959" s="108" t="b">
        <f>IF(COUNTBLANK(D959)=0,A959)</f>
        <v>0</v>
      </c>
    </row>
    <row r="960" spans="1:31" ht="12.75" x14ac:dyDescent="0.2">
      <c r="A960" s="94" t="str">
        <f>IF(D960="","",CONCATENATE('Address and samples info'!$B$8," #",'Samples 96'!C960))</f>
        <v/>
      </c>
      <c r="B960" s="95" t="s">
        <v>37</v>
      </c>
      <c r="C960" s="150">
        <v>12</v>
      </c>
      <c r="D960" s="5"/>
      <c r="E960" s="98">
        <v>0.01</v>
      </c>
      <c r="F960" s="53"/>
      <c r="G960" s="59"/>
      <c r="H960" s="104"/>
      <c r="I960" s="57"/>
      <c r="J960" s="57"/>
      <c r="K960" s="57"/>
      <c r="L960" s="57"/>
      <c r="M960" s="57"/>
      <c r="N960" s="57"/>
      <c r="O960" s="57"/>
      <c r="P960" s="57"/>
      <c r="Q960" s="57"/>
      <c r="R960" s="57"/>
      <c r="S960" s="57"/>
      <c r="T960" s="57"/>
      <c r="Z960" s="108" t="str">
        <f>IF(LEN(INDEX($1:$1048576,ROW(),4))&gt;0,INDEX($1:$1048576,ROW(),4)," ")</f>
        <v xml:space="preserve"> </v>
      </c>
      <c r="AA960" s="108">
        <f t="shared" si="126"/>
        <v>73</v>
      </c>
      <c r="AB960" s="108">
        <f ca="1">COUNTBLANK(OFFSET(INDEX($1:$1048576,2,4),AA960*WellsInPlate,0,WellsInPlate,1))</f>
        <v>86</v>
      </c>
      <c r="AC960" s="108">
        <f t="shared" ca="1" si="127"/>
        <v>0</v>
      </c>
      <c r="AE960" s="108" t="b">
        <f>IF(COUNTBLANK(D960)=0,A960)</f>
        <v>0</v>
      </c>
    </row>
    <row r="961" spans="1:31" ht="12.75" x14ac:dyDescent="0.2">
      <c r="A961" s="94" t="str">
        <f>IF(D961="","",CONCATENATE('Address and samples info'!$B$8," #",'Samples 96'!C961))</f>
        <v/>
      </c>
      <c r="B961" s="95" t="s">
        <v>48</v>
      </c>
      <c r="C961" s="150">
        <v>12</v>
      </c>
      <c r="D961" s="5"/>
      <c r="E961" s="98">
        <v>0.01</v>
      </c>
      <c r="F961" s="53"/>
      <c r="G961" s="59"/>
      <c r="H961" s="104"/>
      <c r="I961" s="57"/>
      <c r="J961" s="57"/>
      <c r="K961" s="57"/>
      <c r="L961" s="57"/>
      <c r="M961" s="57"/>
      <c r="N961" s="57"/>
      <c r="O961" s="57"/>
      <c r="P961" s="57"/>
      <c r="Q961" s="57"/>
      <c r="R961" s="57"/>
      <c r="S961" s="57"/>
      <c r="T961" s="57"/>
      <c r="Z961" s="108" t="str">
        <f>IF(LEN(INDEX($1:$1048576,ROW(),4))&gt;0,INDEX($1:$1048576,ROW(),4)," ")</f>
        <v xml:space="preserve"> </v>
      </c>
      <c r="AA961" s="108">
        <f t="shared" si="126"/>
        <v>73</v>
      </c>
      <c r="AB961" s="108">
        <f ca="1">COUNTBLANK(OFFSET(INDEX($1:$1048576,2,4),AA961*WellsInPlate,0,WellsInPlate,1))</f>
        <v>86</v>
      </c>
      <c r="AC961" s="108">
        <f t="shared" ca="1" si="127"/>
        <v>0</v>
      </c>
      <c r="AE961" s="108" t="b">
        <f>IF(COUNTBLANK(D961)=0,A961)</f>
        <v>0</v>
      </c>
    </row>
    <row r="962" spans="1:31" ht="12.75" x14ac:dyDescent="0.2">
      <c r="A962" s="94" t="str">
        <f>IF(D962="","",CONCATENATE('Address and samples info'!$B$8," #",'Samples 96'!C962))</f>
        <v/>
      </c>
      <c r="B962" s="95" t="s">
        <v>59</v>
      </c>
      <c r="C962" s="150">
        <v>12</v>
      </c>
      <c r="D962" s="5"/>
      <c r="E962" s="98">
        <v>0.01</v>
      </c>
      <c r="F962" s="53"/>
      <c r="G962" s="59"/>
      <c r="Z962" s="108" t="str">
        <f>IF(LEN(INDEX($1:$1048576,ROW(),4))&gt;0,INDEX($1:$1048576,ROW(),4)," ")</f>
        <v xml:space="preserve"> </v>
      </c>
      <c r="AA962" s="108">
        <f t="shared" si="126"/>
        <v>73</v>
      </c>
      <c r="AB962" s="108">
        <f ca="1">COUNTBLANK(OFFSET(INDEX($1:$1048576,2,4),AA962*WellsInPlate,0,WellsInPlate,1))</f>
        <v>86</v>
      </c>
      <c r="AC962" s="108">
        <f t="shared" ca="1" si="127"/>
        <v>0</v>
      </c>
      <c r="AE962" s="108" t="b">
        <f>IF(COUNTBLANK(D962)=0,A962)</f>
        <v>0</v>
      </c>
    </row>
    <row r="963" spans="1:31" ht="12.75" x14ac:dyDescent="0.2">
      <c r="A963" s="94" t="str">
        <f>IF(D963="","",CONCATENATE('Address and samples info'!$B$8," #",'Samples 96'!C963))</f>
        <v/>
      </c>
      <c r="B963" s="95" t="s">
        <v>70</v>
      </c>
      <c r="C963" s="150">
        <v>12</v>
      </c>
      <c r="D963" s="5"/>
      <c r="E963" s="98">
        <v>0.01</v>
      </c>
      <c r="F963" s="53"/>
      <c r="G963" s="59"/>
      <c r="Z963" s="108" t="str">
        <f>IF(LEN(INDEX($1:$1048576,ROW(),4))&gt;0,INDEX($1:$1048576,ROW(),4)," ")</f>
        <v xml:space="preserve"> </v>
      </c>
      <c r="AA963" s="108">
        <f t="shared" si="126"/>
        <v>73</v>
      </c>
      <c r="AB963" s="108">
        <f ca="1">COUNTBLANK(OFFSET(INDEX($1:$1048576,2,4),AA963*WellsInPlate,0,WellsInPlate,1))</f>
        <v>86</v>
      </c>
      <c r="AC963" s="108">
        <f t="shared" ca="1" si="127"/>
        <v>0</v>
      </c>
      <c r="AE963" s="108" t="b">
        <f>IF(COUNTBLANK(D963)=0,A963)</f>
        <v>0</v>
      </c>
    </row>
    <row r="964" spans="1:31" ht="12.75" x14ac:dyDescent="0.2">
      <c r="A964" s="94" t="str">
        <f>IF(D964="","",CONCATENATE('Address and samples info'!$B$8," #",'Samples 96'!C964))</f>
        <v/>
      </c>
      <c r="B964" s="95" t="s">
        <v>80</v>
      </c>
      <c r="C964" s="150">
        <v>12</v>
      </c>
      <c r="D964" s="5"/>
      <c r="E964" s="98">
        <v>0.01</v>
      </c>
      <c r="F964" s="53"/>
      <c r="G964" s="59"/>
      <c r="Z964" s="108" t="str">
        <f>IF(LEN(INDEX($1:$1048576,ROW(),4))&gt;0,INDEX($1:$1048576,ROW(),4)," ")</f>
        <v xml:space="preserve"> </v>
      </c>
      <c r="AA964" s="108">
        <f t="shared" si="126"/>
        <v>73</v>
      </c>
      <c r="AB964" s="108">
        <f ca="1">COUNTBLANK(OFFSET(INDEX($1:$1048576,2,4),AA964*WellsInPlate,0,WellsInPlate,1))</f>
        <v>86</v>
      </c>
      <c r="AC964" s="108">
        <f t="shared" ca="1" si="127"/>
        <v>0</v>
      </c>
      <c r="AE964" s="108" t="b">
        <f>IF(COUNTBLANK(D964)=0,A964)</f>
        <v>0</v>
      </c>
    </row>
    <row r="965" spans="1:31" ht="12.75" x14ac:dyDescent="0.2">
      <c r="A965" s="94" t="str">
        <f>IF(D965="","",CONCATENATE('Address and samples info'!$B$8," #",'Samples 96'!C965))</f>
        <v/>
      </c>
      <c r="B965" s="95" t="s">
        <v>5</v>
      </c>
      <c r="C965" s="150">
        <v>12</v>
      </c>
      <c r="D965" s="5"/>
      <c r="E965" s="98">
        <v>0.01</v>
      </c>
      <c r="F965" s="53"/>
      <c r="G965" s="59"/>
      <c r="I965" s="55"/>
      <c r="Z965" s="108" t="str">
        <f>IF(LEN(INDEX($1:$1048576,ROW(),4))&gt;0,INDEX($1:$1048576,ROW(),4)," ")</f>
        <v xml:space="preserve"> </v>
      </c>
      <c r="AA965" s="108">
        <f t="shared" ref="AA965" si="128">CEILING((ROW()-StartRow+1)/PanelHeight,1)-1</f>
        <v>73</v>
      </c>
      <c r="AB965" s="108">
        <f ca="1">COUNTBLANK(OFFSET(INDEX($1:$1048576,2,4),AA965*WellsInPlate,0,WellsInPlate,1))</f>
        <v>86</v>
      </c>
      <c r="AC965" s="108">
        <f t="shared" ref="AC965" ca="1" si="129">IF(AB965=WellsInPlate,0,1)</f>
        <v>0</v>
      </c>
      <c r="AE965" s="108" t="b">
        <f>IF(COUNTBLANK(D965)=0,A965)</f>
        <v>0</v>
      </c>
    </row>
    <row r="966" spans="1:31" ht="12.75" x14ac:dyDescent="0.2">
      <c r="A966" s="94" t="str">
        <f>IF(D966="","",CONCATENATE('Address and samples info'!$B$8," #",'Samples 96'!C966))</f>
        <v/>
      </c>
      <c r="B966" s="95" t="s">
        <v>16</v>
      </c>
      <c r="C966" s="150">
        <v>12</v>
      </c>
      <c r="D966" s="5"/>
      <c r="E966" s="98">
        <v>0.01</v>
      </c>
      <c r="F966" s="53"/>
      <c r="G966" s="59"/>
      <c r="H966" s="10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Z966" s="108" t="str">
        <f>IF(LEN(INDEX($1:$1048576,ROW(),4))&gt;0,INDEX($1:$1048576,ROW(),4)," ")</f>
        <v xml:space="preserve"> </v>
      </c>
      <c r="AA966" s="108">
        <f t="shared" ref="AA966:AA997" si="130">CEILING((ROW()-StartRow+1)/PanelHeight,1)-1</f>
        <v>74</v>
      </c>
      <c r="AB966" s="108">
        <f ca="1">COUNTBLANK(OFFSET(INDEX($1:$1048576,2,4),AA966*WellsInPlate,0,WellsInPlate,1))</f>
        <v>86</v>
      </c>
      <c r="AC966" s="108">
        <f t="shared" ref="AC966:AC997" ca="1" si="131">IF(AB966=WellsInPlate,0,1)</f>
        <v>0</v>
      </c>
      <c r="AE966" s="108" t="b">
        <f>IF(COUNTBLANK(D966)=0,A966)</f>
        <v>0</v>
      </c>
    </row>
    <row r="967" spans="1:31" ht="12.75" x14ac:dyDescent="0.2">
      <c r="A967" s="94" t="str">
        <f>IF(D967="","",CONCATENATE('Address and samples info'!$B$8," #",'Samples 96'!C967))</f>
        <v/>
      </c>
      <c r="B967" s="95" t="s">
        <v>27</v>
      </c>
      <c r="C967" s="150">
        <v>12</v>
      </c>
      <c r="D967" s="5"/>
      <c r="E967" s="98">
        <v>0.01</v>
      </c>
      <c r="F967" s="53"/>
      <c r="G967" s="59"/>
      <c r="H967" s="104"/>
      <c r="I967" s="57"/>
      <c r="J967" s="57"/>
      <c r="K967" s="57"/>
      <c r="L967" s="57"/>
      <c r="M967" s="57"/>
      <c r="N967" s="57"/>
      <c r="O967" s="57"/>
      <c r="P967" s="57"/>
      <c r="Q967" s="57"/>
      <c r="R967" s="57"/>
      <c r="S967" s="57"/>
      <c r="T967" s="58"/>
      <c r="Z967" s="108" t="str">
        <f>IF(LEN(INDEX($1:$1048576,ROW(),4))&gt;0,INDEX($1:$1048576,ROW(),4)," ")</f>
        <v xml:space="preserve"> </v>
      </c>
      <c r="AA967" s="108">
        <f t="shared" si="130"/>
        <v>74</v>
      </c>
      <c r="AB967" s="108">
        <f ca="1">COUNTBLANK(OFFSET(INDEX($1:$1048576,2,4),AA967*WellsInPlate,0,WellsInPlate,1))</f>
        <v>86</v>
      </c>
      <c r="AC967" s="108">
        <f t="shared" ca="1" si="131"/>
        <v>0</v>
      </c>
      <c r="AE967" s="108" t="b">
        <f>IF(COUNTBLANK(D967)=0,A967)</f>
        <v>0</v>
      </c>
    </row>
    <row r="968" spans="1:31" ht="12.75" x14ac:dyDescent="0.2">
      <c r="A968" s="94" t="str">
        <f>IF(D968="","",CONCATENATE('Address and samples info'!$B$8," #",'Samples 96'!C968))</f>
        <v/>
      </c>
      <c r="B968" s="95" t="s">
        <v>38</v>
      </c>
      <c r="C968" s="150">
        <v>12</v>
      </c>
      <c r="D968" s="5"/>
      <c r="E968" s="98">
        <v>0.01</v>
      </c>
      <c r="F968" s="53"/>
      <c r="G968" s="59"/>
      <c r="H968" s="104"/>
      <c r="I968" s="57"/>
      <c r="J968" s="57"/>
      <c r="K968" s="57"/>
      <c r="L968" s="57"/>
      <c r="M968" s="57"/>
      <c r="N968" s="57"/>
      <c r="O968" s="57"/>
      <c r="P968" s="57"/>
      <c r="Q968" s="57"/>
      <c r="R968" s="57"/>
      <c r="S968" s="57"/>
      <c r="T968" s="57"/>
      <c r="Z968" s="108" t="str">
        <f>IF(LEN(INDEX($1:$1048576,ROW(),4))&gt;0,INDEX($1:$1048576,ROW(),4)," ")</f>
        <v xml:space="preserve"> </v>
      </c>
      <c r="AA968" s="108">
        <f t="shared" si="130"/>
        <v>74</v>
      </c>
      <c r="AB968" s="108">
        <f ca="1">COUNTBLANK(OFFSET(INDEX($1:$1048576,2,4),AA968*WellsInPlate,0,WellsInPlate,1))</f>
        <v>86</v>
      </c>
      <c r="AC968" s="108">
        <f t="shared" ca="1" si="131"/>
        <v>0</v>
      </c>
      <c r="AE968" s="108" t="b">
        <f>IF(COUNTBLANK(D968)=0,A968)</f>
        <v>0</v>
      </c>
    </row>
    <row r="969" spans="1:31" ht="12.75" x14ac:dyDescent="0.2">
      <c r="A969" s="94" t="str">
        <f>IF(D969="","",CONCATENATE('Address and samples info'!$B$8," #",'Samples 96'!C969))</f>
        <v/>
      </c>
      <c r="B969" s="95" t="s">
        <v>49</v>
      </c>
      <c r="C969" s="150">
        <v>12</v>
      </c>
      <c r="D969" s="5"/>
      <c r="E969" s="98">
        <v>0.01</v>
      </c>
      <c r="F969" s="53"/>
      <c r="G969" s="59"/>
      <c r="H969" s="104"/>
      <c r="I969" s="57"/>
      <c r="J969" s="57"/>
      <c r="K969" s="57"/>
      <c r="L969" s="57"/>
      <c r="M969" s="57"/>
      <c r="N969" s="57"/>
      <c r="O969" s="57"/>
      <c r="P969" s="57"/>
      <c r="Q969" s="57"/>
      <c r="R969" s="57"/>
      <c r="S969" s="57"/>
      <c r="T969" s="57"/>
      <c r="Z969" s="108" t="str">
        <f>IF(LEN(INDEX($1:$1048576,ROW(),4))&gt;0,INDEX($1:$1048576,ROW(),4)," ")</f>
        <v xml:space="preserve"> </v>
      </c>
      <c r="AA969" s="108">
        <f t="shared" si="130"/>
        <v>74</v>
      </c>
      <c r="AB969" s="108">
        <f ca="1">COUNTBLANK(OFFSET(INDEX($1:$1048576,2,4),AA969*WellsInPlate,0,WellsInPlate,1))</f>
        <v>86</v>
      </c>
      <c r="AC969" s="108">
        <f t="shared" ca="1" si="131"/>
        <v>0</v>
      </c>
      <c r="AE969" s="108" t="b">
        <f>IF(COUNTBLANK(D969)=0,A969)</f>
        <v>0</v>
      </c>
    </row>
    <row r="970" spans="1:31" ht="12.75" x14ac:dyDescent="0.2">
      <c r="A970" s="94" t="str">
        <f>IF(D970="","",CONCATENATE('Address and samples info'!$B$8," #",'Samples 96'!C970))</f>
        <v/>
      </c>
      <c r="B970" s="95" t="s">
        <v>60</v>
      </c>
      <c r="C970" s="150">
        <v>12</v>
      </c>
      <c r="D970" s="5"/>
      <c r="E970" s="98">
        <v>0.01</v>
      </c>
      <c r="F970" s="53"/>
      <c r="G970" s="59"/>
      <c r="H970" s="104"/>
      <c r="I970" s="57"/>
      <c r="J970" s="57"/>
      <c r="K970" s="57"/>
      <c r="L970" s="57"/>
      <c r="M970" s="57"/>
      <c r="N970" s="57"/>
      <c r="O970" s="57"/>
      <c r="P970" s="57"/>
      <c r="Q970" s="57"/>
      <c r="R970" s="57"/>
      <c r="S970" s="57"/>
      <c r="T970" s="57"/>
      <c r="Z970" s="108" t="str">
        <f>IF(LEN(INDEX($1:$1048576,ROW(),4))&gt;0,INDEX($1:$1048576,ROW(),4)," ")</f>
        <v xml:space="preserve"> </v>
      </c>
      <c r="AA970" s="108">
        <f t="shared" si="130"/>
        <v>74</v>
      </c>
      <c r="AB970" s="108">
        <f ca="1">COUNTBLANK(OFFSET(INDEX($1:$1048576,2,4),AA970*WellsInPlate,0,WellsInPlate,1))</f>
        <v>86</v>
      </c>
      <c r="AC970" s="108">
        <f t="shared" ca="1" si="131"/>
        <v>0</v>
      </c>
      <c r="AE970" s="108" t="b">
        <f>IF(COUNTBLANK(D970)=0,A970)</f>
        <v>0</v>
      </c>
    </row>
    <row r="971" spans="1:31" ht="12.75" x14ac:dyDescent="0.2">
      <c r="A971" s="94" t="str">
        <f>IF(D971="","",CONCATENATE('Address and samples info'!$B$8," #",'Samples 96'!C971))</f>
        <v/>
      </c>
      <c r="B971" s="95" t="s">
        <v>71</v>
      </c>
      <c r="C971" s="150">
        <v>12</v>
      </c>
      <c r="D971" s="5"/>
      <c r="E971" s="98">
        <v>0.01</v>
      </c>
      <c r="F971" s="53"/>
      <c r="G971" s="59"/>
      <c r="H971" s="104"/>
      <c r="I971" s="57"/>
      <c r="J971" s="57"/>
      <c r="K971" s="57"/>
      <c r="L971" s="57"/>
      <c r="M971" s="57"/>
      <c r="N971" s="57"/>
      <c r="O971" s="57"/>
      <c r="P971" s="57"/>
      <c r="Q971" s="57"/>
      <c r="R971" s="57"/>
      <c r="S971" s="57"/>
      <c r="T971" s="57"/>
      <c r="Z971" s="108" t="str">
        <f>IF(LEN(INDEX($1:$1048576,ROW(),4))&gt;0,INDEX($1:$1048576,ROW(),4)," ")</f>
        <v xml:space="preserve"> </v>
      </c>
      <c r="AA971" s="108">
        <f t="shared" si="130"/>
        <v>74</v>
      </c>
      <c r="AB971" s="108">
        <f ca="1">COUNTBLANK(OFFSET(INDEX($1:$1048576,2,4),AA971*WellsInPlate,0,WellsInPlate,1))</f>
        <v>86</v>
      </c>
      <c r="AC971" s="108">
        <f t="shared" ca="1" si="131"/>
        <v>0</v>
      </c>
      <c r="AE971" s="108" t="b">
        <f>IF(COUNTBLANK(D971)=0,A971)</f>
        <v>0</v>
      </c>
    </row>
    <row r="972" spans="1:31" ht="12.75" x14ac:dyDescent="0.2">
      <c r="A972" s="94" t="str">
        <f>IF(D972="","",CONCATENATE('Address and samples info'!$B$8," #",'Samples 96'!C972))</f>
        <v/>
      </c>
      <c r="B972" s="95" t="s">
        <v>81</v>
      </c>
      <c r="C972" s="150">
        <v>12</v>
      </c>
      <c r="D972" s="5"/>
      <c r="E972" s="98">
        <v>0.01</v>
      </c>
      <c r="F972" s="53"/>
      <c r="G972" s="59"/>
      <c r="H972" s="104"/>
      <c r="I972" s="57"/>
      <c r="J972" s="57"/>
      <c r="K972" s="57"/>
      <c r="L972" s="57"/>
      <c r="M972" s="57"/>
      <c r="N972" s="57"/>
      <c r="O972" s="57"/>
      <c r="P972" s="57"/>
      <c r="Q972" s="57"/>
      <c r="R972" s="57"/>
      <c r="S972" s="57"/>
      <c r="T972" s="57"/>
      <c r="Z972" s="108" t="str">
        <f>IF(LEN(INDEX($1:$1048576,ROW(),4))&gt;0,INDEX($1:$1048576,ROW(),4)," ")</f>
        <v xml:space="preserve"> </v>
      </c>
      <c r="AA972" s="108">
        <f t="shared" si="130"/>
        <v>74</v>
      </c>
      <c r="AB972" s="108">
        <f ca="1">COUNTBLANK(OFFSET(INDEX($1:$1048576,2,4),AA972*WellsInPlate,0,WellsInPlate,1))</f>
        <v>86</v>
      </c>
      <c r="AC972" s="108">
        <f t="shared" ca="1" si="131"/>
        <v>0</v>
      </c>
      <c r="AE972" s="108" t="b">
        <f>IF(COUNTBLANK(D972)=0,A972)</f>
        <v>0</v>
      </c>
    </row>
    <row r="973" spans="1:31" ht="12.75" x14ac:dyDescent="0.2">
      <c r="A973" s="94" t="str">
        <f>IF(D973="","",CONCATENATE('Address and samples info'!$B$8," #",'Samples 96'!C973))</f>
        <v/>
      </c>
      <c r="B973" s="95" t="s">
        <v>6</v>
      </c>
      <c r="C973" s="150">
        <v>12</v>
      </c>
      <c r="D973" s="5"/>
      <c r="E973" s="98">
        <v>0.01</v>
      </c>
      <c r="F973" s="53"/>
      <c r="G973" s="59"/>
      <c r="H973" s="104"/>
      <c r="I973" s="57"/>
      <c r="J973" s="57"/>
      <c r="K973" s="57"/>
      <c r="L973" s="57"/>
      <c r="M973" s="57"/>
      <c r="N973" s="57"/>
      <c r="O973" s="57"/>
      <c r="P973" s="57"/>
      <c r="Q973" s="57"/>
      <c r="R973" s="57"/>
      <c r="S973" s="57"/>
      <c r="T973" s="57"/>
      <c r="Z973" s="108" t="str">
        <f>IF(LEN(INDEX($1:$1048576,ROW(),4))&gt;0,INDEX($1:$1048576,ROW(),4)," ")</f>
        <v xml:space="preserve"> </v>
      </c>
      <c r="AA973" s="108">
        <f t="shared" si="130"/>
        <v>74</v>
      </c>
      <c r="AB973" s="108">
        <f ca="1">COUNTBLANK(OFFSET(INDEX($1:$1048576,2,4),AA973*WellsInPlate,0,WellsInPlate,1))</f>
        <v>86</v>
      </c>
      <c r="AC973" s="108">
        <f t="shared" ca="1" si="131"/>
        <v>0</v>
      </c>
      <c r="AE973" s="108" t="b">
        <f>IF(COUNTBLANK(D973)=0,A973)</f>
        <v>0</v>
      </c>
    </row>
    <row r="974" spans="1:31" ht="12.75" x14ac:dyDescent="0.2">
      <c r="A974" s="94" t="str">
        <f>IF(D974="","",CONCATENATE('Address and samples info'!$B$8," #",'Samples 96'!C974))</f>
        <v/>
      </c>
      <c r="B974" s="95" t="s">
        <v>17</v>
      </c>
      <c r="C974" s="150">
        <v>12</v>
      </c>
      <c r="D974" s="5"/>
      <c r="E974" s="98">
        <v>0.01</v>
      </c>
      <c r="F974" s="53"/>
      <c r="G974" s="59"/>
      <c r="H974" s="104"/>
      <c r="I974" s="57"/>
      <c r="J974" s="57"/>
      <c r="K974" s="57"/>
      <c r="L974" s="57"/>
      <c r="M974" s="57"/>
      <c r="N974" s="57"/>
      <c r="O974" s="57"/>
      <c r="P974" s="57"/>
      <c r="Q974" s="57"/>
      <c r="R974" s="57"/>
      <c r="S974" s="57"/>
      <c r="T974" s="57"/>
      <c r="Z974" s="108" t="str">
        <f>IF(LEN(INDEX($1:$1048576,ROW(),4))&gt;0,INDEX($1:$1048576,ROW(),4)," ")</f>
        <v xml:space="preserve"> </v>
      </c>
      <c r="AA974" s="108">
        <f t="shared" si="130"/>
        <v>74</v>
      </c>
      <c r="AB974" s="108">
        <f ca="1">COUNTBLANK(OFFSET(INDEX($1:$1048576,2,4),AA974*WellsInPlate,0,WellsInPlate,1))</f>
        <v>86</v>
      </c>
      <c r="AC974" s="108">
        <f t="shared" ca="1" si="131"/>
        <v>0</v>
      </c>
      <c r="AE974" s="108" t="b">
        <f>IF(COUNTBLANK(D974)=0,A974)</f>
        <v>0</v>
      </c>
    </row>
    <row r="975" spans="1:31" ht="12.75" x14ac:dyDescent="0.2">
      <c r="A975" s="94" t="str">
        <f>IF(D975="","",CONCATENATE('Address and samples info'!$B$8," #",'Samples 96'!C975))</f>
        <v/>
      </c>
      <c r="B975" s="95" t="s">
        <v>28</v>
      </c>
      <c r="C975" s="150">
        <v>12</v>
      </c>
      <c r="D975" s="5"/>
      <c r="E975" s="98">
        <v>0.01</v>
      </c>
      <c r="F975" s="53"/>
      <c r="G975" s="59"/>
      <c r="Z975" s="108" t="str">
        <f>IF(LEN(INDEX($1:$1048576,ROW(),4))&gt;0,INDEX($1:$1048576,ROW(),4)," ")</f>
        <v xml:space="preserve"> </v>
      </c>
      <c r="AA975" s="108">
        <f t="shared" si="130"/>
        <v>74</v>
      </c>
      <c r="AB975" s="108">
        <f ca="1">COUNTBLANK(OFFSET(INDEX($1:$1048576,2,4),AA975*WellsInPlate,0,WellsInPlate,1))</f>
        <v>86</v>
      </c>
      <c r="AC975" s="108">
        <f t="shared" ca="1" si="131"/>
        <v>0</v>
      </c>
      <c r="AE975" s="108" t="b">
        <f>IF(COUNTBLANK(D975)=0,A975)</f>
        <v>0</v>
      </c>
    </row>
    <row r="976" spans="1:31" ht="12.75" x14ac:dyDescent="0.2">
      <c r="A976" s="94" t="str">
        <f>IF(D976="","",CONCATENATE('Address and samples info'!$B$8," #",'Samples 96'!C976))</f>
        <v/>
      </c>
      <c r="B976" s="95" t="s">
        <v>39</v>
      </c>
      <c r="C976" s="150">
        <v>12</v>
      </c>
      <c r="D976" s="5"/>
      <c r="E976" s="98">
        <v>0.01</v>
      </c>
      <c r="F976" s="53"/>
      <c r="G976" s="59"/>
      <c r="Z976" s="108" t="str">
        <f>IF(LEN(INDEX($1:$1048576,ROW(),4))&gt;0,INDEX($1:$1048576,ROW(),4)," ")</f>
        <v xml:space="preserve"> </v>
      </c>
      <c r="AA976" s="108">
        <f t="shared" si="130"/>
        <v>74</v>
      </c>
      <c r="AB976" s="108">
        <f ca="1">COUNTBLANK(OFFSET(INDEX($1:$1048576,2,4),AA976*WellsInPlate,0,WellsInPlate,1))</f>
        <v>86</v>
      </c>
      <c r="AC976" s="108">
        <f t="shared" ca="1" si="131"/>
        <v>0</v>
      </c>
      <c r="AE976" s="108" t="b">
        <f>IF(COUNTBLANK(D976)=0,A976)</f>
        <v>0</v>
      </c>
    </row>
    <row r="977" spans="1:31" ht="12.75" x14ac:dyDescent="0.2">
      <c r="A977" s="94" t="str">
        <f>IF(D977="","",CONCATENATE('Address and samples info'!$B$8," #",'Samples 96'!C977))</f>
        <v/>
      </c>
      <c r="B977" s="95" t="s">
        <v>50</v>
      </c>
      <c r="C977" s="150">
        <v>12</v>
      </c>
      <c r="D977" s="5"/>
      <c r="E977" s="98">
        <v>0.01</v>
      </c>
      <c r="F977" s="53"/>
      <c r="G977" s="59"/>
      <c r="Z977" s="108" t="str">
        <f>IF(LEN(INDEX($1:$1048576,ROW(),4))&gt;0,INDEX($1:$1048576,ROW(),4)," ")</f>
        <v xml:space="preserve"> </v>
      </c>
      <c r="AA977" s="108">
        <f t="shared" si="130"/>
        <v>74</v>
      </c>
      <c r="AB977" s="108">
        <f ca="1">COUNTBLANK(OFFSET(INDEX($1:$1048576,2,4),AA977*WellsInPlate,0,WellsInPlate,1))</f>
        <v>86</v>
      </c>
      <c r="AC977" s="108">
        <f t="shared" ca="1" si="131"/>
        <v>0</v>
      </c>
      <c r="AE977" s="108" t="b">
        <f>IF(COUNTBLANK(D977)=0,A977)</f>
        <v>0</v>
      </c>
    </row>
    <row r="978" spans="1:31" ht="12.75" x14ac:dyDescent="0.2">
      <c r="A978" s="94" t="str">
        <f>IF(D978="","",CONCATENATE('Address and samples info'!$B$8," #",'Samples 96'!C978))</f>
        <v/>
      </c>
      <c r="B978" s="95" t="s">
        <v>61</v>
      </c>
      <c r="C978" s="150">
        <v>12</v>
      </c>
      <c r="D978" s="5"/>
      <c r="E978" s="98">
        <v>0.01</v>
      </c>
      <c r="F978" s="53"/>
      <c r="G978" s="59"/>
      <c r="I978" s="55"/>
      <c r="Z978" s="108" t="str">
        <f>IF(LEN(INDEX($1:$1048576,ROW(),4))&gt;0,INDEX($1:$1048576,ROW(),4)," ")</f>
        <v xml:space="preserve"> </v>
      </c>
      <c r="AA978" s="108">
        <f t="shared" si="130"/>
        <v>74</v>
      </c>
      <c r="AB978" s="108">
        <f ca="1">COUNTBLANK(OFFSET(INDEX($1:$1048576,2,4),AA978*WellsInPlate,0,WellsInPlate,1))</f>
        <v>86</v>
      </c>
      <c r="AC978" s="108">
        <f t="shared" ca="1" si="131"/>
        <v>0</v>
      </c>
      <c r="AE978" s="108" t="b">
        <f>IF(COUNTBLANK(D978)=0,A978)</f>
        <v>0</v>
      </c>
    </row>
    <row r="979" spans="1:31" ht="12.75" x14ac:dyDescent="0.2">
      <c r="A979" s="94" t="str">
        <f>IF(D979="","",CONCATENATE('Address and samples info'!$B$8," #",'Samples 96'!C979))</f>
        <v/>
      </c>
      <c r="B979" s="95" t="s">
        <v>72</v>
      </c>
      <c r="C979" s="150">
        <v>12</v>
      </c>
      <c r="D979" s="5"/>
      <c r="E979" s="98">
        <v>0.01</v>
      </c>
      <c r="F979" s="53"/>
      <c r="G979" s="59"/>
      <c r="H979" s="10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Z979" s="108" t="str">
        <f>IF(LEN(INDEX($1:$1048576,ROW(),4))&gt;0,INDEX($1:$1048576,ROW(),4)," ")</f>
        <v xml:space="preserve"> </v>
      </c>
      <c r="AA979" s="108">
        <f t="shared" si="130"/>
        <v>75</v>
      </c>
      <c r="AB979" s="108">
        <f ca="1">COUNTBLANK(OFFSET(INDEX($1:$1048576,2,4),AA979*WellsInPlate,0,WellsInPlate,1))</f>
        <v>86</v>
      </c>
      <c r="AC979" s="108">
        <f t="shared" ca="1" si="131"/>
        <v>0</v>
      </c>
      <c r="AE979" s="108" t="b">
        <f>IF(COUNTBLANK(D979)=0,A979)</f>
        <v>0</v>
      </c>
    </row>
    <row r="980" spans="1:31" ht="12.75" x14ac:dyDescent="0.2">
      <c r="A980" s="94" t="str">
        <f>IF(D980="","",CONCATENATE('Address and samples info'!$B$8," #",'Samples 96'!C980))</f>
        <v/>
      </c>
      <c r="B980" s="95" t="s">
        <v>82</v>
      </c>
      <c r="C980" s="150">
        <v>12</v>
      </c>
      <c r="D980" s="5"/>
      <c r="E980" s="98">
        <v>0.01</v>
      </c>
      <c r="F980" s="53"/>
      <c r="G980" s="59"/>
      <c r="H980" s="104"/>
      <c r="I980" s="57"/>
      <c r="J980" s="57"/>
      <c r="K980" s="57"/>
      <c r="L980" s="57"/>
      <c r="M980" s="57"/>
      <c r="N980" s="57"/>
      <c r="O980" s="57"/>
      <c r="P980" s="57"/>
      <c r="Q980" s="57"/>
      <c r="R980" s="57"/>
      <c r="S980" s="57"/>
      <c r="T980" s="58"/>
      <c r="Z980" s="108" t="str">
        <f>IF(LEN(INDEX($1:$1048576,ROW(),4))&gt;0,INDEX($1:$1048576,ROW(),4)," ")</f>
        <v xml:space="preserve"> </v>
      </c>
      <c r="AA980" s="108">
        <f t="shared" si="130"/>
        <v>75</v>
      </c>
      <c r="AB980" s="108">
        <f ca="1">COUNTBLANK(OFFSET(INDEX($1:$1048576,2,4),AA980*WellsInPlate,0,WellsInPlate,1))</f>
        <v>86</v>
      </c>
      <c r="AC980" s="108">
        <f t="shared" ca="1" si="131"/>
        <v>0</v>
      </c>
      <c r="AE980" s="108" t="b">
        <f>IF(COUNTBLANK(D980)=0,A980)</f>
        <v>0</v>
      </c>
    </row>
    <row r="981" spans="1:31" ht="12.75" x14ac:dyDescent="0.2">
      <c r="A981" s="94" t="str">
        <f>IF(D981="","",CONCATENATE('Address and samples info'!$B$8," #",'Samples 96'!C981))</f>
        <v/>
      </c>
      <c r="B981" s="95" t="s">
        <v>7</v>
      </c>
      <c r="C981" s="150">
        <v>12</v>
      </c>
      <c r="D981" s="5"/>
      <c r="E981" s="98">
        <v>0.01</v>
      </c>
      <c r="F981" s="53"/>
      <c r="G981" s="59"/>
      <c r="H981" s="104"/>
      <c r="I981" s="57"/>
      <c r="J981" s="57"/>
      <c r="K981" s="57"/>
      <c r="L981" s="57"/>
      <c r="M981" s="57"/>
      <c r="N981" s="57"/>
      <c r="O981" s="57"/>
      <c r="P981" s="57"/>
      <c r="Q981" s="57"/>
      <c r="R981" s="57"/>
      <c r="S981" s="57"/>
      <c r="T981" s="57"/>
      <c r="Z981" s="108" t="str">
        <f>IF(LEN(INDEX($1:$1048576,ROW(),4))&gt;0,INDEX($1:$1048576,ROW(),4)," ")</f>
        <v xml:space="preserve"> </v>
      </c>
      <c r="AA981" s="108">
        <f t="shared" si="130"/>
        <v>75</v>
      </c>
      <c r="AB981" s="108">
        <f ca="1">COUNTBLANK(OFFSET(INDEX($1:$1048576,2,4),AA981*WellsInPlate,0,WellsInPlate,1))</f>
        <v>86</v>
      </c>
      <c r="AC981" s="108">
        <f t="shared" ca="1" si="131"/>
        <v>0</v>
      </c>
      <c r="AE981" s="108" t="b">
        <f>IF(COUNTBLANK(D981)=0,A981)</f>
        <v>0</v>
      </c>
    </row>
    <row r="982" spans="1:31" ht="12.75" x14ac:dyDescent="0.2">
      <c r="A982" s="94" t="str">
        <f>IF(D982="","",CONCATENATE('Address and samples info'!$B$8," #",'Samples 96'!C982))</f>
        <v/>
      </c>
      <c r="B982" s="95" t="s">
        <v>18</v>
      </c>
      <c r="C982" s="150">
        <v>12</v>
      </c>
      <c r="D982" s="5"/>
      <c r="E982" s="98">
        <v>0.01</v>
      </c>
      <c r="F982" s="53"/>
      <c r="G982" s="59"/>
      <c r="H982" s="104"/>
      <c r="I982" s="57"/>
      <c r="J982" s="57"/>
      <c r="K982" s="57"/>
      <c r="L982" s="57"/>
      <c r="M982" s="57"/>
      <c r="N982" s="57"/>
      <c r="O982" s="57"/>
      <c r="P982" s="57"/>
      <c r="Q982" s="57"/>
      <c r="R982" s="57"/>
      <c r="S982" s="57"/>
      <c r="T982" s="57"/>
      <c r="Z982" s="108" t="str">
        <f>IF(LEN(INDEX($1:$1048576,ROW(),4))&gt;0,INDEX($1:$1048576,ROW(),4)," ")</f>
        <v xml:space="preserve"> </v>
      </c>
      <c r="AA982" s="108">
        <f t="shared" si="130"/>
        <v>75</v>
      </c>
      <c r="AB982" s="108">
        <f ca="1">COUNTBLANK(OFFSET(INDEX($1:$1048576,2,4),AA982*WellsInPlate,0,WellsInPlate,1))</f>
        <v>86</v>
      </c>
      <c r="AC982" s="108">
        <f t="shared" ca="1" si="131"/>
        <v>0</v>
      </c>
      <c r="AE982" s="108" t="b">
        <f>IF(COUNTBLANK(D982)=0,A982)</f>
        <v>0</v>
      </c>
    </row>
    <row r="983" spans="1:31" ht="12.75" x14ac:dyDescent="0.2">
      <c r="A983" s="94" t="str">
        <f>IF(D983="","",CONCATENATE('Address and samples info'!$B$8," #",'Samples 96'!C983))</f>
        <v/>
      </c>
      <c r="B983" s="95" t="s">
        <v>29</v>
      </c>
      <c r="C983" s="150">
        <v>12</v>
      </c>
      <c r="D983" s="5"/>
      <c r="E983" s="98">
        <v>0.01</v>
      </c>
      <c r="F983" s="53"/>
      <c r="G983" s="59"/>
      <c r="H983" s="104"/>
      <c r="I983" s="57"/>
      <c r="J983" s="57"/>
      <c r="K983" s="57"/>
      <c r="L983" s="57"/>
      <c r="M983" s="57"/>
      <c r="N983" s="57"/>
      <c r="O983" s="57"/>
      <c r="P983" s="57"/>
      <c r="Q983" s="57"/>
      <c r="R983" s="57"/>
      <c r="S983" s="57"/>
      <c r="T983" s="57"/>
      <c r="Z983" s="108" t="str">
        <f>IF(LEN(INDEX($1:$1048576,ROW(),4))&gt;0,INDEX($1:$1048576,ROW(),4)," ")</f>
        <v xml:space="preserve"> </v>
      </c>
      <c r="AA983" s="108">
        <f t="shared" si="130"/>
        <v>75</v>
      </c>
      <c r="AB983" s="108">
        <f ca="1">COUNTBLANK(OFFSET(INDEX($1:$1048576,2,4),AA983*WellsInPlate,0,WellsInPlate,1))</f>
        <v>86</v>
      </c>
      <c r="AC983" s="108">
        <f t="shared" ca="1" si="131"/>
        <v>0</v>
      </c>
      <c r="AE983" s="108" t="b">
        <f>IF(COUNTBLANK(D983)=0,A983)</f>
        <v>0</v>
      </c>
    </row>
    <row r="984" spans="1:31" ht="12.75" x14ac:dyDescent="0.2">
      <c r="A984" s="94" t="str">
        <f>IF(D984="","",CONCATENATE('Address and samples info'!$B$8," #",'Samples 96'!C984))</f>
        <v/>
      </c>
      <c r="B984" s="95" t="s">
        <v>40</v>
      </c>
      <c r="C984" s="150">
        <v>12</v>
      </c>
      <c r="D984" s="5"/>
      <c r="E984" s="98">
        <v>0.01</v>
      </c>
      <c r="F984" s="53"/>
      <c r="G984" s="59"/>
      <c r="H984" s="104"/>
      <c r="I984" s="57"/>
      <c r="J984" s="57"/>
      <c r="K984" s="57"/>
      <c r="L984" s="57"/>
      <c r="M984" s="57"/>
      <c r="N984" s="57"/>
      <c r="O984" s="57"/>
      <c r="P984" s="57"/>
      <c r="Q984" s="57"/>
      <c r="R984" s="57"/>
      <c r="S984" s="57"/>
      <c r="T984" s="57"/>
      <c r="Z984" s="108" t="str">
        <f>IF(LEN(INDEX($1:$1048576,ROW(),4))&gt;0,INDEX($1:$1048576,ROW(),4)," ")</f>
        <v xml:space="preserve"> </v>
      </c>
      <c r="AA984" s="108">
        <f t="shared" si="130"/>
        <v>75</v>
      </c>
      <c r="AB984" s="108">
        <f ca="1">COUNTBLANK(OFFSET(INDEX($1:$1048576,2,4),AA984*WellsInPlate,0,WellsInPlate,1))</f>
        <v>86</v>
      </c>
      <c r="AC984" s="108">
        <f t="shared" ca="1" si="131"/>
        <v>0</v>
      </c>
      <c r="AE984" s="108" t="b">
        <f>IF(COUNTBLANK(D984)=0,A984)</f>
        <v>0</v>
      </c>
    </row>
    <row r="985" spans="1:31" ht="12.75" x14ac:dyDescent="0.2">
      <c r="A985" s="94" t="str">
        <f>IF(D985="","",CONCATENATE('Address and samples info'!$B$8," #",'Samples 96'!C985))</f>
        <v/>
      </c>
      <c r="B985" s="95" t="s">
        <v>51</v>
      </c>
      <c r="C985" s="150">
        <v>12</v>
      </c>
      <c r="D985" s="5"/>
      <c r="E985" s="98">
        <v>0.01</v>
      </c>
      <c r="F985" s="53"/>
      <c r="G985" s="59"/>
      <c r="H985" s="104"/>
      <c r="I985" s="57"/>
      <c r="J985" s="57"/>
      <c r="K985" s="57"/>
      <c r="L985" s="57"/>
      <c r="M985" s="57"/>
      <c r="N985" s="57"/>
      <c r="O985" s="57"/>
      <c r="P985" s="57"/>
      <c r="Q985" s="57"/>
      <c r="R985" s="57"/>
      <c r="S985" s="57"/>
      <c r="T985" s="57"/>
      <c r="Z985" s="108" t="str">
        <f>IF(LEN(INDEX($1:$1048576,ROW(),4))&gt;0,INDEX($1:$1048576,ROW(),4)," ")</f>
        <v xml:space="preserve"> </v>
      </c>
      <c r="AA985" s="108">
        <f t="shared" si="130"/>
        <v>75</v>
      </c>
      <c r="AB985" s="108">
        <f ca="1">COUNTBLANK(OFFSET(INDEX($1:$1048576,2,4),AA985*WellsInPlate,0,WellsInPlate,1))</f>
        <v>86</v>
      </c>
      <c r="AC985" s="108">
        <f t="shared" ca="1" si="131"/>
        <v>0</v>
      </c>
      <c r="AE985" s="108" t="b">
        <f>IF(COUNTBLANK(D985)=0,A985)</f>
        <v>0</v>
      </c>
    </row>
    <row r="986" spans="1:31" ht="12.75" x14ac:dyDescent="0.2">
      <c r="A986" s="94" t="str">
        <f>IF(D986="","",CONCATENATE('Address and samples info'!$B$8," #",'Samples 96'!C986))</f>
        <v/>
      </c>
      <c r="B986" s="95" t="s">
        <v>62</v>
      </c>
      <c r="C986" s="150">
        <v>12</v>
      </c>
      <c r="D986" s="5"/>
      <c r="E986" s="98">
        <v>0.01</v>
      </c>
      <c r="F986" s="53"/>
      <c r="G986" s="59"/>
      <c r="H986" s="104"/>
      <c r="I986" s="57"/>
      <c r="J986" s="57"/>
      <c r="K986" s="57"/>
      <c r="L986" s="57"/>
      <c r="M986" s="57"/>
      <c r="N986" s="57"/>
      <c r="O986" s="57"/>
      <c r="P986" s="57"/>
      <c r="Q986" s="57"/>
      <c r="R986" s="57"/>
      <c r="S986" s="57"/>
      <c r="T986" s="57"/>
      <c r="Z986" s="108" t="str">
        <f>IF(LEN(INDEX($1:$1048576,ROW(),4))&gt;0,INDEX($1:$1048576,ROW(),4)," ")</f>
        <v xml:space="preserve"> </v>
      </c>
      <c r="AA986" s="108">
        <f t="shared" si="130"/>
        <v>75</v>
      </c>
      <c r="AB986" s="108">
        <f ca="1">COUNTBLANK(OFFSET(INDEX($1:$1048576,2,4),AA986*WellsInPlate,0,WellsInPlate,1))</f>
        <v>86</v>
      </c>
      <c r="AC986" s="108">
        <f t="shared" ca="1" si="131"/>
        <v>0</v>
      </c>
      <c r="AE986" s="108" t="b">
        <f>IF(COUNTBLANK(D986)=0,A986)</f>
        <v>0</v>
      </c>
    </row>
    <row r="987" spans="1:31" ht="12.75" x14ac:dyDescent="0.2">
      <c r="A987" s="94" t="str">
        <f>IF(D987="","",CONCATENATE('Address and samples info'!$B$8," #",'Samples 96'!C987))</f>
        <v/>
      </c>
      <c r="B987" s="95" t="s">
        <v>73</v>
      </c>
      <c r="C987" s="150">
        <v>12</v>
      </c>
      <c r="D987" s="5"/>
      <c r="E987" s="98">
        <v>0.01</v>
      </c>
      <c r="F987" s="53"/>
      <c r="G987" s="59"/>
      <c r="H987" s="104"/>
      <c r="I987" s="57"/>
      <c r="J987" s="57"/>
      <c r="K987" s="57"/>
      <c r="L987" s="57"/>
      <c r="M987" s="57"/>
      <c r="N987" s="57"/>
      <c r="O987" s="57"/>
      <c r="P987" s="57"/>
      <c r="Q987" s="57"/>
      <c r="R987" s="57"/>
      <c r="S987" s="57"/>
      <c r="T987" s="57"/>
      <c r="Z987" s="108" t="str">
        <f>IF(LEN(INDEX($1:$1048576,ROW(),4))&gt;0,INDEX($1:$1048576,ROW(),4)," ")</f>
        <v xml:space="preserve"> </v>
      </c>
      <c r="AA987" s="108">
        <f t="shared" si="130"/>
        <v>75</v>
      </c>
      <c r="AB987" s="108">
        <f ca="1">COUNTBLANK(OFFSET(INDEX($1:$1048576,2,4),AA987*WellsInPlate,0,WellsInPlate,1))</f>
        <v>86</v>
      </c>
      <c r="AC987" s="108">
        <f t="shared" ca="1" si="131"/>
        <v>0</v>
      </c>
      <c r="AE987" s="108" t="b">
        <f>IF(COUNTBLANK(D987)=0,A987)</f>
        <v>0</v>
      </c>
    </row>
    <row r="988" spans="1:31" ht="12.75" x14ac:dyDescent="0.2">
      <c r="A988" s="94" t="str">
        <f>IF(D988="","",CONCATENATE('Address and samples info'!$B$8," #",'Samples 96'!C988))</f>
        <v/>
      </c>
      <c r="B988" s="95" t="s">
        <v>83</v>
      </c>
      <c r="C988" s="150">
        <v>12</v>
      </c>
      <c r="D988" s="5"/>
      <c r="E988" s="98">
        <v>0.01</v>
      </c>
      <c r="F988" s="53"/>
      <c r="G988" s="59"/>
      <c r="Z988" s="108" t="str">
        <f>IF(LEN(INDEX($1:$1048576,ROW(),4))&gt;0,INDEX($1:$1048576,ROW(),4)," ")</f>
        <v xml:space="preserve"> </v>
      </c>
      <c r="AA988" s="108">
        <f t="shared" si="130"/>
        <v>75</v>
      </c>
      <c r="AB988" s="108">
        <f ca="1">COUNTBLANK(OFFSET(INDEX($1:$1048576,2,4),AA988*WellsInPlate,0,WellsInPlate,1))</f>
        <v>86</v>
      </c>
      <c r="AC988" s="108">
        <f t="shared" ca="1" si="131"/>
        <v>0</v>
      </c>
      <c r="AE988" s="108" t="b">
        <f>IF(COUNTBLANK(D988)=0,A988)</f>
        <v>0</v>
      </c>
    </row>
    <row r="989" spans="1:31" ht="12.75" x14ac:dyDescent="0.2">
      <c r="A989" s="94" t="str">
        <f>IF(D989="","",CONCATENATE('Address and samples info'!$B$8," #",'Samples 96'!C989))</f>
        <v/>
      </c>
      <c r="B989" s="95" t="s">
        <v>8</v>
      </c>
      <c r="C989" s="150">
        <v>12</v>
      </c>
      <c r="D989" s="5"/>
      <c r="E989" s="98">
        <v>0.01</v>
      </c>
      <c r="F989" s="53"/>
      <c r="G989" s="59"/>
      <c r="Z989" s="108" t="str">
        <f>IF(LEN(INDEX($1:$1048576,ROW(),4))&gt;0,INDEX($1:$1048576,ROW(),4)," ")</f>
        <v xml:space="preserve"> </v>
      </c>
      <c r="AA989" s="108">
        <f t="shared" si="130"/>
        <v>75</v>
      </c>
      <c r="AB989" s="108">
        <f ca="1">COUNTBLANK(OFFSET(INDEX($1:$1048576,2,4),AA989*WellsInPlate,0,WellsInPlate,1))</f>
        <v>86</v>
      </c>
      <c r="AC989" s="108">
        <f t="shared" ca="1" si="131"/>
        <v>0</v>
      </c>
      <c r="AE989" s="108" t="b">
        <f>IF(COUNTBLANK(D989)=0,A989)</f>
        <v>0</v>
      </c>
    </row>
    <row r="990" spans="1:31" ht="12.75" x14ac:dyDescent="0.2">
      <c r="A990" s="94" t="str">
        <f>IF(D990="","",CONCATENATE('Address and samples info'!$B$8," #",'Samples 96'!C990))</f>
        <v/>
      </c>
      <c r="B990" s="95" t="s">
        <v>19</v>
      </c>
      <c r="C990" s="150">
        <v>12</v>
      </c>
      <c r="D990" s="5"/>
      <c r="E990" s="98">
        <v>0.01</v>
      </c>
      <c r="F990" s="53"/>
      <c r="G990" s="59"/>
      <c r="Z990" s="108" t="str">
        <f>IF(LEN(INDEX($1:$1048576,ROW(),4))&gt;0,INDEX($1:$1048576,ROW(),4)," ")</f>
        <v xml:space="preserve"> </v>
      </c>
      <c r="AA990" s="108">
        <f t="shared" si="130"/>
        <v>75</v>
      </c>
      <c r="AB990" s="108">
        <f ca="1">COUNTBLANK(OFFSET(INDEX($1:$1048576,2,4),AA990*WellsInPlate,0,WellsInPlate,1))</f>
        <v>86</v>
      </c>
      <c r="AC990" s="108">
        <f t="shared" ca="1" si="131"/>
        <v>0</v>
      </c>
      <c r="AE990" s="108" t="b">
        <f>IF(COUNTBLANK(D990)=0,A990)</f>
        <v>0</v>
      </c>
    </row>
    <row r="991" spans="1:31" ht="12.75" x14ac:dyDescent="0.2">
      <c r="A991" s="94" t="str">
        <f>IF(D991="","",CONCATENATE('Address and samples info'!$B$8," #",'Samples 96'!C991))</f>
        <v/>
      </c>
      <c r="B991" s="95" t="s">
        <v>30</v>
      </c>
      <c r="C991" s="150">
        <v>12</v>
      </c>
      <c r="D991" s="5"/>
      <c r="E991" s="98">
        <v>0.01</v>
      </c>
      <c r="F991" s="53"/>
      <c r="G991" s="59"/>
      <c r="I991" s="55"/>
      <c r="Z991" s="108" t="str">
        <f>IF(LEN(INDEX($1:$1048576,ROW(),4))&gt;0,INDEX($1:$1048576,ROW(),4)," ")</f>
        <v xml:space="preserve"> </v>
      </c>
      <c r="AA991" s="108">
        <f t="shared" si="130"/>
        <v>75</v>
      </c>
      <c r="AB991" s="108">
        <f ca="1">COUNTBLANK(OFFSET(INDEX($1:$1048576,2,4),AA991*WellsInPlate,0,WellsInPlate,1))</f>
        <v>86</v>
      </c>
      <c r="AC991" s="108">
        <f t="shared" ca="1" si="131"/>
        <v>0</v>
      </c>
      <c r="AE991" s="108" t="b">
        <f>IF(COUNTBLANK(D991)=0,A991)</f>
        <v>0</v>
      </c>
    </row>
    <row r="992" spans="1:31" ht="12.75" x14ac:dyDescent="0.2">
      <c r="A992" s="94" t="str">
        <f>IF(D992="","",CONCATENATE('Address and samples info'!$B$8," #",'Samples 96'!C992))</f>
        <v/>
      </c>
      <c r="B992" s="95" t="s">
        <v>41</v>
      </c>
      <c r="C992" s="150">
        <v>12</v>
      </c>
      <c r="D992" s="5"/>
      <c r="E992" s="98">
        <v>0.01</v>
      </c>
      <c r="F992" s="53"/>
      <c r="G992" s="59"/>
      <c r="H992" s="10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Z992" s="108" t="str">
        <f>IF(LEN(INDEX($1:$1048576,ROW(),4))&gt;0,INDEX($1:$1048576,ROW(),4)," ")</f>
        <v xml:space="preserve"> </v>
      </c>
      <c r="AA992" s="108">
        <f t="shared" si="130"/>
        <v>76</v>
      </c>
      <c r="AB992" s="108">
        <f ca="1">COUNTBLANK(OFFSET(INDEX($1:$1048576,2,4),AA992*WellsInPlate,0,WellsInPlate,1))</f>
        <v>86</v>
      </c>
      <c r="AC992" s="108">
        <f t="shared" ca="1" si="131"/>
        <v>0</v>
      </c>
      <c r="AE992" s="108" t="b">
        <f>IF(COUNTBLANK(D992)=0,A992)</f>
        <v>0</v>
      </c>
    </row>
    <row r="993" spans="1:31" ht="12.75" x14ac:dyDescent="0.2">
      <c r="A993" s="94" t="str">
        <f>IF(D993="","",CONCATENATE('Address and samples info'!$B$8," #",'Samples 96'!C993))</f>
        <v/>
      </c>
      <c r="B993" s="95" t="s">
        <v>52</v>
      </c>
      <c r="C993" s="150">
        <v>12</v>
      </c>
      <c r="D993" s="5"/>
      <c r="E993" s="98">
        <v>0.01</v>
      </c>
      <c r="F993" s="53"/>
      <c r="G993" s="59"/>
      <c r="H993" s="104"/>
      <c r="I993" s="57"/>
      <c r="J993" s="57"/>
      <c r="K993" s="57"/>
      <c r="L993" s="57"/>
      <c r="M993" s="57"/>
      <c r="N993" s="57"/>
      <c r="O993" s="57"/>
      <c r="P993" s="57"/>
      <c r="Q993" s="57"/>
      <c r="R993" s="57"/>
      <c r="S993" s="57"/>
      <c r="T993" s="58"/>
      <c r="Z993" s="108" t="str">
        <f>IF(LEN(INDEX($1:$1048576,ROW(),4))&gt;0,INDEX($1:$1048576,ROW(),4)," ")</f>
        <v xml:space="preserve"> </v>
      </c>
      <c r="AA993" s="108">
        <f t="shared" si="130"/>
        <v>76</v>
      </c>
      <c r="AB993" s="108">
        <f ca="1">COUNTBLANK(OFFSET(INDEX($1:$1048576,2,4),AA993*WellsInPlate,0,WellsInPlate,1))</f>
        <v>86</v>
      </c>
      <c r="AC993" s="108">
        <f t="shared" ca="1" si="131"/>
        <v>0</v>
      </c>
      <c r="AE993" s="108" t="b">
        <f>IF(COUNTBLANK(D993)=0,A993)</f>
        <v>0</v>
      </c>
    </row>
    <row r="994" spans="1:31" ht="12.75" x14ac:dyDescent="0.2">
      <c r="A994" s="94" t="str">
        <f>IF(D994="","",CONCATENATE('Address and samples info'!$B$8," #",'Samples 96'!C994))</f>
        <v/>
      </c>
      <c r="B994" s="95" t="s">
        <v>63</v>
      </c>
      <c r="C994" s="150">
        <v>12</v>
      </c>
      <c r="D994" s="5"/>
      <c r="E994" s="98">
        <v>0.01</v>
      </c>
      <c r="F994" s="53"/>
      <c r="G994" s="59"/>
      <c r="H994" s="104"/>
      <c r="I994" s="57"/>
      <c r="J994" s="57"/>
      <c r="K994" s="57"/>
      <c r="L994" s="57"/>
      <c r="M994" s="57"/>
      <c r="N994" s="57"/>
      <c r="O994" s="57"/>
      <c r="P994" s="57"/>
      <c r="Q994" s="57"/>
      <c r="R994" s="57"/>
      <c r="S994" s="57"/>
      <c r="T994" s="57"/>
      <c r="Z994" s="108" t="str">
        <f>IF(LEN(INDEX($1:$1048576,ROW(),4))&gt;0,INDEX($1:$1048576,ROW(),4)," ")</f>
        <v xml:space="preserve"> </v>
      </c>
      <c r="AA994" s="108">
        <f t="shared" si="130"/>
        <v>76</v>
      </c>
      <c r="AB994" s="108">
        <f ca="1">COUNTBLANK(OFFSET(INDEX($1:$1048576,2,4),AA994*WellsInPlate,0,WellsInPlate,1))</f>
        <v>86</v>
      </c>
      <c r="AC994" s="108">
        <f t="shared" ca="1" si="131"/>
        <v>0</v>
      </c>
      <c r="AE994" s="108" t="b">
        <f>IF(COUNTBLANK(D994)=0,A994)</f>
        <v>0</v>
      </c>
    </row>
    <row r="995" spans="1:31" ht="12.75" x14ac:dyDescent="0.2">
      <c r="A995" s="94" t="str">
        <f>IF(D995="","",CONCATENATE('Address and samples info'!$B$8," #",'Samples 96'!C995))</f>
        <v/>
      </c>
      <c r="B995" s="95" t="s">
        <v>74</v>
      </c>
      <c r="C995" s="150">
        <v>12</v>
      </c>
      <c r="D995" s="5"/>
      <c r="E995" s="98">
        <v>0.01</v>
      </c>
      <c r="F995" s="53"/>
      <c r="G995" s="59"/>
      <c r="H995" s="104"/>
      <c r="I995" s="57"/>
      <c r="J995" s="57"/>
      <c r="K995" s="57"/>
      <c r="L995" s="57"/>
      <c r="M995" s="57"/>
      <c r="N995" s="57"/>
      <c r="O995" s="57"/>
      <c r="P995" s="57"/>
      <c r="Q995" s="57"/>
      <c r="R995" s="57"/>
      <c r="S995" s="57"/>
      <c r="T995" s="57"/>
      <c r="Z995" s="108" t="str">
        <f>IF(LEN(INDEX($1:$1048576,ROW(),4))&gt;0,INDEX($1:$1048576,ROW(),4)," ")</f>
        <v xml:space="preserve"> </v>
      </c>
      <c r="AA995" s="108">
        <f t="shared" si="130"/>
        <v>76</v>
      </c>
      <c r="AB995" s="108">
        <f ca="1">COUNTBLANK(OFFSET(INDEX($1:$1048576,2,4),AA995*WellsInPlate,0,WellsInPlate,1))</f>
        <v>86</v>
      </c>
      <c r="AC995" s="108">
        <f t="shared" ca="1" si="131"/>
        <v>0</v>
      </c>
      <c r="AE995" s="108" t="b">
        <f>IF(COUNTBLANK(D995)=0,A995)</f>
        <v>0</v>
      </c>
    </row>
    <row r="996" spans="1:31" ht="12.75" x14ac:dyDescent="0.2">
      <c r="A996" s="94" t="str">
        <f>IF(D996="","",CONCATENATE('Address and samples info'!$B$8," #",'Samples 96'!C996))</f>
        <v/>
      </c>
      <c r="B996" s="95" t="s">
        <v>84</v>
      </c>
      <c r="C996" s="150">
        <v>12</v>
      </c>
      <c r="D996" s="5"/>
      <c r="E996" s="98">
        <v>0.01</v>
      </c>
      <c r="F996" s="53"/>
      <c r="G996" s="59"/>
      <c r="H996" s="104"/>
      <c r="I996" s="57"/>
      <c r="J996" s="57"/>
      <c r="K996" s="57"/>
      <c r="L996" s="57"/>
      <c r="M996" s="57"/>
      <c r="N996" s="57"/>
      <c r="O996" s="57"/>
      <c r="P996" s="57"/>
      <c r="Q996" s="57"/>
      <c r="R996" s="57"/>
      <c r="S996" s="57"/>
      <c r="T996" s="57"/>
      <c r="Z996" s="108" t="str">
        <f>IF(LEN(INDEX($1:$1048576,ROW(),4))&gt;0,INDEX($1:$1048576,ROW(),4)," ")</f>
        <v xml:space="preserve"> </v>
      </c>
      <c r="AA996" s="108">
        <f t="shared" si="130"/>
        <v>76</v>
      </c>
      <c r="AB996" s="108">
        <f ca="1">COUNTBLANK(OFFSET(INDEX($1:$1048576,2,4),AA996*WellsInPlate,0,WellsInPlate,1))</f>
        <v>86</v>
      </c>
      <c r="AC996" s="108">
        <f t="shared" ca="1" si="131"/>
        <v>0</v>
      </c>
      <c r="AE996" s="108" t="b">
        <f>IF(COUNTBLANK(D996)=0,A996)</f>
        <v>0</v>
      </c>
    </row>
    <row r="997" spans="1:31" ht="12.75" x14ac:dyDescent="0.2">
      <c r="A997" s="94" t="str">
        <f>IF(D997="","",CONCATENATE('Address and samples info'!$B$8," #",'Samples 96'!C997))</f>
        <v/>
      </c>
      <c r="B997" s="95" t="s">
        <v>9</v>
      </c>
      <c r="C997" s="150">
        <v>12</v>
      </c>
      <c r="D997" s="5"/>
      <c r="E997" s="98">
        <v>0.01</v>
      </c>
      <c r="F997" s="53"/>
      <c r="G997" s="59"/>
      <c r="H997" s="104"/>
      <c r="I997" s="57"/>
      <c r="J997" s="57"/>
      <c r="K997" s="57"/>
      <c r="L997" s="57"/>
      <c r="M997" s="57"/>
      <c r="N997" s="57"/>
      <c r="O997" s="57"/>
      <c r="P997" s="57"/>
      <c r="Q997" s="57"/>
      <c r="R997" s="57"/>
      <c r="S997" s="57"/>
      <c r="T997" s="57"/>
      <c r="Z997" s="108" t="str">
        <f>IF(LEN(INDEX($1:$1048576,ROW(),4))&gt;0,INDEX($1:$1048576,ROW(),4)," ")</f>
        <v xml:space="preserve"> </v>
      </c>
      <c r="AA997" s="108">
        <f t="shared" si="130"/>
        <v>76</v>
      </c>
      <c r="AB997" s="108">
        <f ca="1">COUNTBLANK(OFFSET(INDEX($1:$1048576,2,4),AA997*WellsInPlate,0,WellsInPlate,1))</f>
        <v>86</v>
      </c>
      <c r="AC997" s="108">
        <f t="shared" ca="1" si="131"/>
        <v>0</v>
      </c>
      <c r="AE997" s="108" t="b">
        <f>IF(COUNTBLANK(D997)=0,A997)</f>
        <v>0</v>
      </c>
    </row>
    <row r="998" spans="1:31" ht="12.75" x14ac:dyDescent="0.2">
      <c r="A998" s="94" t="str">
        <f>IF(D998="","",CONCATENATE('Address and samples info'!$B$8," #",'Samples 96'!C998))</f>
        <v/>
      </c>
      <c r="B998" s="95" t="s">
        <v>20</v>
      </c>
      <c r="C998" s="150">
        <v>12</v>
      </c>
      <c r="D998" s="5"/>
      <c r="E998" s="98">
        <v>0.01</v>
      </c>
      <c r="F998" s="53"/>
      <c r="G998" s="59"/>
      <c r="H998" s="104"/>
      <c r="I998" s="57"/>
      <c r="J998" s="57"/>
      <c r="K998" s="57"/>
      <c r="L998" s="57"/>
      <c r="M998" s="57"/>
      <c r="N998" s="57"/>
      <c r="O998" s="57"/>
      <c r="P998" s="57"/>
      <c r="Q998" s="57"/>
      <c r="R998" s="57"/>
      <c r="S998" s="57"/>
      <c r="T998" s="57"/>
      <c r="Z998" s="108" t="str">
        <f>IF(LEN(INDEX($1:$1048576,ROW(),4))&gt;0,INDEX($1:$1048576,ROW(),4)," ")</f>
        <v xml:space="preserve"> </v>
      </c>
      <c r="AA998" s="108">
        <f t="shared" ref="AA998:AA1028" si="132">CEILING((ROW()-StartRow+1)/PanelHeight,1)-1</f>
        <v>76</v>
      </c>
      <c r="AB998" s="108">
        <f ca="1">COUNTBLANK(OFFSET(INDEX($1:$1048576,2,4),AA998*WellsInPlate,0,WellsInPlate,1))</f>
        <v>86</v>
      </c>
      <c r="AC998" s="108">
        <f t="shared" ref="AC998:AC1028" ca="1" si="133">IF(AB998=WellsInPlate,0,1)</f>
        <v>0</v>
      </c>
      <c r="AE998" s="108" t="b">
        <f>IF(COUNTBLANK(D998)=0,A998)</f>
        <v>0</v>
      </c>
    </row>
    <row r="999" spans="1:31" ht="12.75" x14ac:dyDescent="0.2">
      <c r="A999" s="94" t="str">
        <f>IF(D999="","",CONCATENATE('Address and samples info'!$B$8," #",'Samples 96'!C999))</f>
        <v/>
      </c>
      <c r="B999" s="95" t="s">
        <v>31</v>
      </c>
      <c r="C999" s="150">
        <v>12</v>
      </c>
      <c r="D999" s="5"/>
      <c r="E999" s="98">
        <v>0.01</v>
      </c>
      <c r="F999" s="53"/>
      <c r="G999" s="59"/>
      <c r="H999" s="104"/>
      <c r="I999" s="57"/>
      <c r="J999" s="57"/>
      <c r="K999" s="57"/>
      <c r="L999" s="57"/>
      <c r="M999" s="57"/>
      <c r="N999" s="57"/>
      <c r="O999" s="57"/>
      <c r="P999" s="57"/>
      <c r="Q999" s="57"/>
      <c r="R999" s="57"/>
      <c r="S999" s="57"/>
      <c r="T999" s="57"/>
      <c r="Z999" s="108" t="str">
        <f>IF(LEN(INDEX($1:$1048576,ROW(),4))&gt;0,INDEX($1:$1048576,ROW(),4)," ")</f>
        <v xml:space="preserve"> </v>
      </c>
      <c r="AA999" s="108">
        <f t="shared" si="132"/>
        <v>76</v>
      </c>
      <c r="AB999" s="108">
        <f ca="1">COUNTBLANK(OFFSET(INDEX($1:$1048576,2,4),AA999*WellsInPlate,0,WellsInPlate,1))</f>
        <v>86</v>
      </c>
      <c r="AC999" s="108">
        <f t="shared" ca="1" si="133"/>
        <v>0</v>
      </c>
      <c r="AE999" s="108" t="b">
        <f>IF(COUNTBLANK(D999)=0,A999)</f>
        <v>0</v>
      </c>
    </row>
    <row r="1000" spans="1:31" ht="12.75" x14ac:dyDescent="0.2">
      <c r="A1000" s="94" t="str">
        <f>IF(D1000="","",CONCATENATE('Address and samples info'!$B$8," #",'Samples 96'!C1000))</f>
        <v/>
      </c>
      <c r="B1000" s="95" t="s">
        <v>42</v>
      </c>
      <c r="C1000" s="150">
        <v>12</v>
      </c>
      <c r="D1000" s="5"/>
      <c r="E1000" s="98">
        <v>0.01</v>
      </c>
      <c r="F1000" s="53"/>
      <c r="G1000" s="59"/>
      <c r="H1000" s="104"/>
      <c r="I1000" s="57"/>
      <c r="J1000" s="57"/>
      <c r="K1000" s="57"/>
      <c r="L1000" s="57"/>
      <c r="M1000" s="57"/>
      <c r="N1000" s="57"/>
      <c r="O1000" s="57"/>
      <c r="P1000" s="57"/>
      <c r="Q1000" s="57"/>
      <c r="R1000" s="57"/>
      <c r="S1000" s="57"/>
      <c r="T1000" s="57"/>
      <c r="Z1000" s="108" t="str">
        <f>IF(LEN(INDEX($1:$1048576,ROW(),4))&gt;0,INDEX($1:$1048576,ROW(),4)," ")</f>
        <v xml:space="preserve"> </v>
      </c>
      <c r="AA1000" s="108">
        <f t="shared" si="132"/>
        <v>76</v>
      </c>
      <c r="AB1000" s="108">
        <f ca="1">COUNTBLANK(OFFSET(INDEX($1:$1048576,2,4),AA1000*WellsInPlate,0,WellsInPlate,1))</f>
        <v>86</v>
      </c>
      <c r="AC1000" s="108">
        <f t="shared" ca="1" si="133"/>
        <v>0</v>
      </c>
      <c r="AE1000" s="108" t="b">
        <f>IF(COUNTBLANK(D1000)=0,A1000)</f>
        <v>0</v>
      </c>
    </row>
    <row r="1001" spans="1:31" ht="12.75" x14ac:dyDescent="0.2">
      <c r="A1001" s="94" t="str">
        <f>IF(D1001="","",CONCATENATE('Address and samples info'!$B$8," #",'Samples 96'!C1001))</f>
        <v/>
      </c>
      <c r="B1001" s="95" t="s">
        <v>53</v>
      </c>
      <c r="C1001" s="150">
        <v>12</v>
      </c>
      <c r="D1001" s="5"/>
      <c r="E1001" s="98">
        <v>0.01</v>
      </c>
      <c r="F1001" s="53"/>
      <c r="G1001" s="59"/>
      <c r="Z1001" s="108" t="str">
        <f>IF(LEN(INDEX($1:$1048576,ROW(),4))&gt;0,INDEX($1:$1048576,ROW(),4)," ")</f>
        <v xml:space="preserve"> </v>
      </c>
      <c r="AA1001" s="108">
        <f t="shared" si="132"/>
        <v>76</v>
      </c>
      <c r="AB1001" s="108">
        <f ca="1">COUNTBLANK(OFFSET(INDEX($1:$1048576,2,4),AA1001*WellsInPlate,0,WellsInPlate,1))</f>
        <v>86</v>
      </c>
      <c r="AC1001" s="108">
        <f t="shared" ca="1" si="133"/>
        <v>0</v>
      </c>
      <c r="AE1001" s="108" t="b">
        <f>IF(COUNTBLANK(D1001)=0,A1001)</f>
        <v>0</v>
      </c>
    </row>
    <row r="1002" spans="1:31" ht="12.75" x14ac:dyDescent="0.2">
      <c r="A1002" s="94" t="str">
        <f>IF(D1002="","",CONCATENATE('Address and samples info'!$B$8," #",'Samples 96'!C1002))</f>
        <v/>
      </c>
      <c r="B1002" s="95" t="s">
        <v>64</v>
      </c>
      <c r="C1002" s="150">
        <v>12</v>
      </c>
      <c r="D1002" s="5"/>
      <c r="E1002" s="98">
        <v>0.01</v>
      </c>
      <c r="F1002" s="53"/>
      <c r="G1002" s="59"/>
      <c r="Z1002" s="108" t="str">
        <f>IF(LEN(INDEX($1:$1048576,ROW(),4))&gt;0,INDEX($1:$1048576,ROW(),4)," ")</f>
        <v xml:space="preserve"> </v>
      </c>
      <c r="AA1002" s="108">
        <f t="shared" si="132"/>
        <v>76</v>
      </c>
      <c r="AB1002" s="108">
        <f ca="1">COUNTBLANK(OFFSET(INDEX($1:$1048576,2,4),AA1002*WellsInPlate,0,WellsInPlate,1))</f>
        <v>86</v>
      </c>
      <c r="AC1002" s="108">
        <f t="shared" ca="1" si="133"/>
        <v>0</v>
      </c>
      <c r="AE1002" s="108" t="b">
        <f>IF(COUNTBLANK(D1002)=0,A1002)</f>
        <v>0</v>
      </c>
    </row>
    <row r="1003" spans="1:31" ht="12.75" x14ac:dyDescent="0.2">
      <c r="A1003" s="94" t="str">
        <f>IF(D1003="","",CONCATENATE('Address and samples info'!$B$8," #",'Samples 96'!C1003))</f>
        <v/>
      </c>
      <c r="B1003" s="95" t="s">
        <v>75</v>
      </c>
      <c r="C1003" s="150">
        <v>12</v>
      </c>
      <c r="D1003" s="5"/>
      <c r="E1003" s="98">
        <v>0.01</v>
      </c>
      <c r="F1003" s="53"/>
      <c r="G1003" s="59"/>
      <c r="Z1003" s="108" t="str">
        <f>IF(LEN(INDEX($1:$1048576,ROW(),4))&gt;0,INDEX($1:$1048576,ROW(),4)," ")</f>
        <v xml:space="preserve"> </v>
      </c>
      <c r="AA1003" s="108">
        <f t="shared" si="132"/>
        <v>76</v>
      </c>
      <c r="AB1003" s="108">
        <f ca="1">COUNTBLANK(OFFSET(INDEX($1:$1048576,2,4),AA1003*WellsInPlate,0,WellsInPlate,1))</f>
        <v>86</v>
      </c>
      <c r="AC1003" s="108">
        <f t="shared" ca="1" si="133"/>
        <v>0</v>
      </c>
      <c r="AE1003" s="108" t="b">
        <f>IF(COUNTBLANK(D1003)=0,A1003)</f>
        <v>0</v>
      </c>
    </row>
    <row r="1004" spans="1:31" ht="12.75" x14ac:dyDescent="0.2">
      <c r="A1004" s="94" t="str">
        <f>IF(D1004="","",CONCATENATE('Address and samples info'!$B$8," #",'Samples 96'!C1004))</f>
        <v/>
      </c>
      <c r="B1004" s="95" t="s">
        <v>85</v>
      </c>
      <c r="C1004" s="150">
        <v>12</v>
      </c>
      <c r="D1004" s="5"/>
      <c r="E1004" s="98">
        <v>0.01</v>
      </c>
      <c r="F1004" s="53"/>
      <c r="G1004" s="59"/>
      <c r="I1004" s="55"/>
      <c r="Z1004" s="108" t="str">
        <f>IF(LEN(INDEX($1:$1048576,ROW(),4))&gt;0,INDEX($1:$1048576,ROW(),4)," ")</f>
        <v xml:space="preserve"> </v>
      </c>
      <c r="AA1004" s="108">
        <f t="shared" si="132"/>
        <v>76</v>
      </c>
      <c r="AB1004" s="108">
        <f ca="1">COUNTBLANK(OFFSET(INDEX($1:$1048576,2,4),AA1004*WellsInPlate,0,WellsInPlate,1))</f>
        <v>86</v>
      </c>
      <c r="AC1004" s="108">
        <f t="shared" ca="1" si="133"/>
        <v>0</v>
      </c>
      <c r="AE1004" s="108" t="b">
        <f>IF(COUNTBLANK(D1004)=0,A1004)</f>
        <v>0</v>
      </c>
    </row>
    <row r="1005" spans="1:31" ht="12.75" x14ac:dyDescent="0.2">
      <c r="A1005" s="94" t="str">
        <f>IF(D1005="","",CONCATENATE('Address and samples info'!$B$8," #",'Samples 96'!C1005))</f>
        <v/>
      </c>
      <c r="B1005" s="95" t="s">
        <v>10</v>
      </c>
      <c r="C1005" s="150">
        <v>12</v>
      </c>
      <c r="D1005" s="5"/>
      <c r="E1005" s="98">
        <v>0.01</v>
      </c>
      <c r="F1005" s="53"/>
      <c r="G1005" s="59"/>
      <c r="H1005" s="106"/>
      <c r="I1005" s="56"/>
      <c r="J1005" s="56"/>
      <c r="K1005" s="56"/>
      <c r="L1005" s="56"/>
      <c r="M1005" s="56"/>
      <c r="N1005" s="56"/>
      <c r="O1005" s="56"/>
      <c r="P1005" s="56"/>
      <c r="Q1005" s="56"/>
      <c r="R1005" s="56"/>
      <c r="S1005" s="56"/>
      <c r="T1005" s="56"/>
      <c r="Z1005" s="108" t="str">
        <f>IF(LEN(INDEX($1:$1048576,ROW(),4))&gt;0,INDEX($1:$1048576,ROW(),4)," ")</f>
        <v xml:space="preserve"> </v>
      </c>
      <c r="AA1005" s="108">
        <f t="shared" si="132"/>
        <v>77</v>
      </c>
      <c r="AB1005" s="108">
        <f ca="1">COUNTBLANK(OFFSET(INDEX($1:$1048576,2,4),AA1005*WellsInPlate,0,WellsInPlate,1))</f>
        <v>86</v>
      </c>
      <c r="AC1005" s="108">
        <f t="shared" ca="1" si="133"/>
        <v>0</v>
      </c>
      <c r="AE1005" s="108" t="b">
        <f>IF(COUNTBLANK(D1005)=0,A1005)</f>
        <v>0</v>
      </c>
    </row>
    <row r="1006" spans="1:31" ht="12.75" x14ac:dyDescent="0.2">
      <c r="A1006" s="94" t="str">
        <f>IF(D1006="","",CONCATENATE('Address and samples info'!$B$8," #",'Samples 96'!C1006))</f>
        <v/>
      </c>
      <c r="B1006" s="95" t="s">
        <v>21</v>
      </c>
      <c r="C1006" s="150">
        <v>12</v>
      </c>
      <c r="D1006" s="5"/>
      <c r="E1006" s="98">
        <v>0.01</v>
      </c>
      <c r="F1006" s="53"/>
      <c r="G1006" s="59"/>
      <c r="H1006" s="104"/>
      <c r="I1006" s="57"/>
      <c r="J1006" s="57"/>
      <c r="K1006" s="57"/>
      <c r="L1006" s="57"/>
      <c r="M1006" s="57"/>
      <c r="N1006" s="57"/>
      <c r="O1006" s="57"/>
      <c r="P1006" s="57"/>
      <c r="Q1006" s="57"/>
      <c r="R1006" s="57"/>
      <c r="S1006" s="57"/>
      <c r="T1006" s="58"/>
      <c r="Z1006" s="108" t="str">
        <f>IF(LEN(INDEX($1:$1048576,ROW(),4))&gt;0,INDEX($1:$1048576,ROW(),4)," ")</f>
        <v xml:space="preserve"> </v>
      </c>
      <c r="AA1006" s="108">
        <f t="shared" si="132"/>
        <v>77</v>
      </c>
      <c r="AB1006" s="108">
        <f ca="1">COUNTBLANK(OFFSET(INDEX($1:$1048576,2,4),AA1006*WellsInPlate,0,WellsInPlate,1))</f>
        <v>86</v>
      </c>
      <c r="AC1006" s="108">
        <f t="shared" ca="1" si="133"/>
        <v>0</v>
      </c>
      <c r="AE1006" s="108" t="b">
        <f>IF(COUNTBLANK(D1006)=0,A1006)</f>
        <v>0</v>
      </c>
    </row>
    <row r="1007" spans="1:31" ht="12.75" x14ac:dyDescent="0.2">
      <c r="A1007" s="94" t="str">
        <f>IF(D1007="","",CONCATENATE('Address and samples info'!$B$8," #",'Samples 96'!C1007))</f>
        <v/>
      </c>
      <c r="B1007" s="95" t="s">
        <v>32</v>
      </c>
      <c r="C1007" s="150">
        <v>12</v>
      </c>
      <c r="D1007" s="5"/>
      <c r="E1007" s="98">
        <v>0.01</v>
      </c>
      <c r="F1007" s="53"/>
      <c r="G1007" s="59"/>
      <c r="H1007" s="104"/>
      <c r="I1007" s="57"/>
      <c r="J1007" s="57"/>
      <c r="K1007" s="57"/>
      <c r="L1007" s="57"/>
      <c r="M1007" s="57"/>
      <c r="N1007" s="57"/>
      <c r="O1007" s="57"/>
      <c r="P1007" s="57"/>
      <c r="Q1007" s="57"/>
      <c r="R1007" s="57"/>
      <c r="S1007" s="57"/>
      <c r="T1007" s="57"/>
      <c r="Z1007" s="108" t="str">
        <f>IF(LEN(INDEX($1:$1048576,ROW(),4))&gt;0,INDEX($1:$1048576,ROW(),4)," ")</f>
        <v xml:space="preserve"> </v>
      </c>
      <c r="AA1007" s="108">
        <f t="shared" si="132"/>
        <v>77</v>
      </c>
      <c r="AB1007" s="108">
        <f ca="1">COUNTBLANK(OFFSET(INDEX($1:$1048576,2,4),AA1007*WellsInPlate,0,WellsInPlate,1))</f>
        <v>86</v>
      </c>
      <c r="AC1007" s="108">
        <f t="shared" ca="1" si="133"/>
        <v>0</v>
      </c>
      <c r="AE1007" s="108" t="b">
        <f>IF(COUNTBLANK(D1007)=0,A1007)</f>
        <v>0</v>
      </c>
    </row>
    <row r="1008" spans="1:31" ht="12.75" x14ac:dyDescent="0.2">
      <c r="A1008" s="94" t="str">
        <f>IF(D1008="","",CONCATENATE('Address and samples info'!$B$8," #",'Samples 96'!C1008))</f>
        <v/>
      </c>
      <c r="B1008" s="95" t="s">
        <v>43</v>
      </c>
      <c r="C1008" s="150">
        <v>12</v>
      </c>
      <c r="D1008" s="5"/>
      <c r="E1008" s="98">
        <v>0.01</v>
      </c>
      <c r="F1008" s="53"/>
      <c r="G1008" s="59"/>
      <c r="H1008" s="104"/>
      <c r="I1008" s="57"/>
      <c r="J1008" s="57"/>
      <c r="K1008" s="57"/>
      <c r="L1008" s="57"/>
      <c r="M1008" s="57"/>
      <c r="N1008" s="57"/>
      <c r="O1008" s="57"/>
      <c r="P1008" s="57"/>
      <c r="Q1008" s="57"/>
      <c r="R1008" s="57"/>
      <c r="S1008" s="57"/>
      <c r="T1008" s="57"/>
      <c r="Z1008" s="108" t="str">
        <f>IF(LEN(INDEX($1:$1048576,ROW(),4))&gt;0,INDEX($1:$1048576,ROW(),4)," ")</f>
        <v xml:space="preserve"> </v>
      </c>
      <c r="AA1008" s="108">
        <f t="shared" si="132"/>
        <v>77</v>
      </c>
      <c r="AB1008" s="108">
        <f ca="1">COUNTBLANK(OFFSET(INDEX($1:$1048576,2,4),AA1008*WellsInPlate,0,WellsInPlate,1))</f>
        <v>86</v>
      </c>
      <c r="AC1008" s="108">
        <f t="shared" ca="1" si="133"/>
        <v>0</v>
      </c>
      <c r="AE1008" s="108" t="b">
        <f>IF(COUNTBLANK(D1008)=0,A1008)</f>
        <v>0</v>
      </c>
    </row>
    <row r="1009" spans="1:31" ht="12.75" x14ac:dyDescent="0.2">
      <c r="A1009" s="94" t="str">
        <f>IF(D1009="","",CONCATENATE('Address and samples info'!$B$8," #",'Samples 96'!C1009))</f>
        <v/>
      </c>
      <c r="B1009" s="95" t="s">
        <v>54</v>
      </c>
      <c r="C1009" s="150">
        <v>12</v>
      </c>
      <c r="D1009" s="5"/>
      <c r="E1009" s="98">
        <v>0.01</v>
      </c>
      <c r="F1009" s="53"/>
      <c r="G1009" s="59"/>
      <c r="H1009" s="104"/>
      <c r="I1009" s="57"/>
      <c r="J1009" s="57"/>
      <c r="K1009" s="57"/>
      <c r="L1009" s="57"/>
      <c r="M1009" s="57"/>
      <c r="N1009" s="57"/>
      <c r="O1009" s="57"/>
      <c r="P1009" s="57"/>
      <c r="Q1009" s="57"/>
      <c r="R1009" s="57"/>
      <c r="S1009" s="57"/>
      <c r="T1009" s="57"/>
      <c r="Z1009" s="108" t="str">
        <f>IF(LEN(INDEX($1:$1048576,ROW(),4))&gt;0,INDEX($1:$1048576,ROW(),4)," ")</f>
        <v xml:space="preserve"> </v>
      </c>
      <c r="AA1009" s="108">
        <f t="shared" si="132"/>
        <v>77</v>
      </c>
      <c r="AB1009" s="108">
        <f ca="1">COUNTBLANK(OFFSET(INDEX($1:$1048576,2,4),AA1009*WellsInPlate,0,WellsInPlate,1))</f>
        <v>86</v>
      </c>
      <c r="AC1009" s="108">
        <f t="shared" ca="1" si="133"/>
        <v>0</v>
      </c>
      <c r="AE1009" s="108" t="b">
        <f>IF(COUNTBLANK(D1009)=0,A1009)</f>
        <v>0</v>
      </c>
    </row>
    <row r="1010" spans="1:31" ht="12.75" x14ac:dyDescent="0.2">
      <c r="A1010" s="94" t="str">
        <f>IF(D1010="","",CONCATENATE('Address and samples info'!$B$8," #",'Samples 96'!C1010))</f>
        <v/>
      </c>
      <c r="B1010" s="95" t="s">
        <v>65</v>
      </c>
      <c r="C1010" s="150">
        <v>12</v>
      </c>
      <c r="D1010" s="5"/>
      <c r="E1010" s="98">
        <v>0.01</v>
      </c>
      <c r="F1010" s="53"/>
      <c r="G1010" s="59"/>
      <c r="H1010" s="104"/>
      <c r="I1010" s="57"/>
      <c r="J1010" s="57"/>
      <c r="K1010" s="57"/>
      <c r="L1010" s="57"/>
      <c r="M1010" s="57"/>
      <c r="N1010" s="57"/>
      <c r="O1010" s="57"/>
      <c r="P1010" s="57"/>
      <c r="Q1010" s="57"/>
      <c r="R1010" s="57"/>
      <c r="S1010" s="57"/>
      <c r="T1010" s="57"/>
      <c r="Z1010" s="108" t="str">
        <f>IF(LEN(INDEX($1:$1048576,ROW(),4))&gt;0,INDEX($1:$1048576,ROW(),4)," ")</f>
        <v xml:space="preserve"> </v>
      </c>
      <c r="AA1010" s="108">
        <f t="shared" si="132"/>
        <v>77</v>
      </c>
      <c r="AB1010" s="108">
        <f ca="1">COUNTBLANK(OFFSET(INDEX($1:$1048576,2,4),AA1010*WellsInPlate,0,WellsInPlate,1))</f>
        <v>86</v>
      </c>
      <c r="AC1010" s="108">
        <f t="shared" ca="1" si="133"/>
        <v>0</v>
      </c>
      <c r="AE1010" s="108" t="b">
        <f>IF(COUNTBLANK(D1010)=0,A1010)</f>
        <v>0</v>
      </c>
    </row>
    <row r="1011" spans="1:31" ht="12.75" x14ac:dyDescent="0.2">
      <c r="A1011" s="94" t="str">
        <f>IF(D1011="","",CONCATENATE('Address and samples info'!$B$8," #",'Samples 96'!C1011))</f>
        <v/>
      </c>
      <c r="B1011" s="95" t="s">
        <v>76</v>
      </c>
      <c r="C1011" s="150">
        <v>12</v>
      </c>
      <c r="D1011" s="5"/>
      <c r="E1011" s="98">
        <v>0.01</v>
      </c>
      <c r="F1011" s="53"/>
      <c r="G1011" s="59"/>
      <c r="H1011" s="104"/>
      <c r="I1011" s="57"/>
      <c r="J1011" s="57"/>
      <c r="K1011" s="57"/>
      <c r="L1011" s="57"/>
      <c r="M1011" s="57"/>
      <c r="N1011" s="57"/>
      <c r="O1011" s="57"/>
      <c r="P1011" s="57"/>
      <c r="Q1011" s="57"/>
      <c r="R1011" s="57"/>
      <c r="S1011" s="57"/>
      <c r="T1011" s="57"/>
      <c r="Z1011" s="108" t="str">
        <f>IF(LEN(INDEX($1:$1048576,ROW(),4))&gt;0,INDEX($1:$1048576,ROW(),4)," ")</f>
        <v xml:space="preserve"> </v>
      </c>
      <c r="AA1011" s="108">
        <f t="shared" si="132"/>
        <v>77</v>
      </c>
      <c r="AB1011" s="108">
        <f ca="1">COUNTBLANK(OFFSET(INDEX($1:$1048576,2,4),AA1011*WellsInPlate,0,WellsInPlate,1))</f>
        <v>86</v>
      </c>
      <c r="AC1011" s="108">
        <f t="shared" ca="1" si="133"/>
        <v>0</v>
      </c>
      <c r="AE1011" s="108" t="b">
        <f>IF(COUNTBLANK(D1011)=0,A1011)</f>
        <v>0</v>
      </c>
    </row>
    <row r="1012" spans="1:31" ht="12.75" x14ac:dyDescent="0.2">
      <c r="A1012" s="94" t="str">
        <f>IF(D1012="","",CONCATENATE('Address and samples info'!$B$8," #",'Samples 96'!C1012))</f>
        <v/>
      </c>
      <c r="B1012" s="95" t="s">
        <v>86</v>
      </c>
      <c r="C1012" s="150">
        <v>12</v>
      </c>
      <c r="D1012" s="5"/>
      <c r="E1012" s="98">
        <v>0.01</v>
      </c>
      <c r="F1012" s="53"/>
      <c r="G1012" s="59"/>
      <c r="H1012" s="104"/>
      <c r="I1012" s="57"/>
      <c r="J1012" s="57"/>
      <c r="K1012" s="57"/>
      <c r="L1012" s="57"/>
      <c r="M1012" s="57"/>
      <c r="N1012" s="57"/>
      <c r="O1012" s="57"/>
      <c r="P1012" s="57"/>
      <c r="Q1012" s="57"/>
      <c r="R1012" s="57"/>
      <c r="S1012" s="57"/>
      <c r="T1012" s="57"/>
      <c r="Z1012" s="108" t="str">
        <f>IF(LEN(INDEX($1:$1048576,ROW(),4))&gt;0,INDEX($1:$1048576,ROW(),4)," ")</f>
        <v xml:space="preserve"> </v>
      </c>
      <c r="AA1012" s="108">
        <f t="shared" si="132"/>
        <v>77</v>
      </c>
      <c r="AB1012" s="108">
        <f ca="1">COUNTBLANK(OFFSET(INDEX($1:$1048576,2,4),AA1012*WellsInPlate,0,WellsInPlate,1))</f>
        <v>86</v>
      </c>
      <c r="AC1012" s="108">
        <f t="shared" ca="1" si="133"/>
        <v>0</v>
      </c>
      <c r="AE1012" s="108" t="b">
        <f>IF(COUNTBLANK(D1012)=0,A1012)</f>
        <v>0</v>
      </c>
    </row>
    <row r="1013" spans="1:31" ht="12.75" x14ac:dyDescent="0.2">
      <c r="A1013" s="94" t="str">
        <f>IF(D1013="","",CONCATENATE('Address and samples info'!$B$8," #",'Samples 96'!C1013))</f>
        <v/>
      </c>
      <c r="B1013" s="95" t="s">
        <v>11</v>
      </c>
      <c r="C1013" s="150">
        <v>12</v>
      </c>
      <c r="D1013" s="5"/>
      <c r="E1013" s="98">
        <v>0.01</v>
      </c>
      <c r="F1013" s="53"/>
      <c r="G1013" s="59"/>
      <c r="H1013" s="104"/>
      <c r="I1013" s="57"/>
      <c r="J1013" s="57"/>
      <c r="K1013" s="57"/>
      <c r="L1013" s="57"/>
      <c r="M1013" s="57"/>
      <c r="N1013" s="57"/>
      <c r="O1013" s="57"/>
      <c r="P1013" s="57"/>
      <c r="Q1013" s="57"/>
      <c r="R1013" s="57"/>
      <c r="S1013" s="57"/>
      <c r="T1013" s="57"/>
      <c r="Z1013" s="108" t="str">
        <f>IF(LEN(INDEX($1:$1048576,ROW(),4))&gt;0,INDEX($1:$1048576,ROW(),4)," ")</f>
        <v xml:space="preserve"> </v>
      </c>
      <c r="AA1013" s="108">
        <f t="shared" si="132"/>
        <v>77</v>
      </c>
      <c r="AB1013" s="108">
        <f ca="1">COUNTBLANK(OFFSET(INDEX($1:$1048576,2,4),AA1013*WellsInPlate,0,WellsInPlate,1))</f>
        <v>86</v>
      </c>
      <c r="AC1013" s="108">
        <f t="shared" ca="1" si="133"/>
        <v>0</v>
      </c>
      <c r="AE1013" s="108" t="b">
        <f>IF(COUNTBLANK(D1013)=0,A1013)</f>
        <v>0</v>
      </c>
    </row>
    <row r="1014" spans="1:31" ht="12.75" x14ac:dyDescent="0.2">
      <c r="A1014" s="94" t="str">
        <f>IF(D1014="","",CONCATENATE('Address and samples info'!$B$8," #",'Samples 96'!C1014))</f>
        <v/>
      </c>
      <c r="B1014" s="95" t="s">
        <v>22</v>
      </c>
      <c r="C1014" s="150">
        <v>12</v>
      </c>
      <c r="D1014" s="5"/>
      <c r="E1014" s="98">
        <v>0.01</v>
      </c>
      <c r="F1014" s="53"/>
      <c r="G1014" s="59"/>
      <c r="Z1014" s="108" t="str">
        <f>IF(LEN(INDEX($1:$1048576,ROW(),4))&gt;0,INDEX($1:$1048576,ROW(),4)," ")</f>
        <v xml:space="preserve"> </v>
      </c>
      <c r="AA1014" s="108">
        <f t="shared" si="132"/>
        <v>77</v>
      </c>
      <c r="AB1014" s="108">
        <f ca="1">COUNTBLANK(OFFSET(INDEX($1:$1048576,2,4),AA1014*WellsInPlate,0,WellsInPlate,1))</f>
        <v>86</v>
      </c>
      <c r="AC1014" s="108">
        <f t="shared" ca="1" si="133"/>
        <v>0</v>
      </c>
      <c r="AE1014" s="108" t="b">
        <f>IF(COUNTBLANK(D1014)=0,A1014)</f>
        <v>0</v>
      </c>
    </row>
    <row r="1015" spans="1:31" ht="12.75" x14ac:dyDescent="0.2">
      <c r="A1015" s="94" t="str">
        <f>IF(D1015="","",CONCATENATE('Address and samples info'!$B$8," #",'Samples 96'!C1015))</f>
        <v/>
      </c>
      <c r="B1015" s="95" t="s">
        <v>33</v>
      </c>
      <c r="C1015" s="150">
        <v>12</v>
      </c>
      <c r="D1015" s="5"/>
      <c r="E1015" s="98">
        <v>0.01</v>
      </c>
      <c r="F1015" s="53"/>
      <c r="G1015" s="59"/>
      <c r="Z1015" s="108" t="str">
        <f>IF(LEN(INDEX($1:$1048576,ROW(),4))&gt;0,INDEX($1:$1048576,ROW(),4)," ")</f>
        <v xml:space="preserve"> </v>
      </c>
      <c r="AA1015" s="108">
        <f t="shared" si="132"/>
        <v>77</v>
      </c>
      <c r="AB1015" s="108">
        <f ca="1">COUNTBLANK(OFFSET(INDEX($1:$1048576,2,4),AA1015*WellsInPlate,0,WellsInPlate,1))</f>
        <v>86</v>
      </c>
      <c r="AC1015" s="108">
        <f t="shared" ca="1" si="133"/>
        <v>0</v>
      </c>
      <c r="AE1015" s="108" t="b">
        <f>IF(COUNTBLANK(D1015)=0,A1015)</f>
        <v>0</v>
      </c>
    </row>
    <row r="1016" spans="1:31" ht="12.75" x14ac:dyDescent="0.2">
      <c r="A1016" s="94" t="str">
        <f>IF(D1016="","",CONCATENATE('Address and samples info'!$B$8," #",'Samples 96'!C1016))</f>
        <v/>
      </c>
      <c r="B1016" s="95" t="s">
        <v>44</v>
      </c>
      <c r="C1016" s="150">
        <v>12</v>
      </c>
      <c r="D1016" s="5"/>
      <c r="E1016" s="98">
        <v>0.01</v>
      </c>
      <c r="F1016" s="53"/>
      <c r="G1016" s="59"/>
      <c r="Z1016" s="108" t="str">
        <f>IF(LEN(INDEX($1:$1048576,ROW(),4))&gt;0,INDEX($1:$1048576,ROW(),4)," ")</f>
        <v xml:space="preserve"> </v>
      </c>
      <c r="AA1016" s="108">
        <f t="shared" si="132"/>
        <v>77</v>
      </c>
      <c r="AB1016" s="108">
        <f ca="1">COUNTBLANK(OFFSET(INDEX($1:$1048576,2,4),AA1016*WellsInPlate,0,WellsInPlate,1))</f>
        <v>86</v>
      </c>
      <c r="AC1016" s="108">
        <f t="shared" ca="1" si="133"/>
        <v>0</v>
      </c>
      <c r="AE1016" s="108" t="b">
        <f>IF(COUNTBLANK(D1016)=0,A1016)</f>
        <v>0</v>
      </c>
    </row>
    <row r="1017" spans="1:31" ht="12.75" x14ac:dyDescent="0.2">
      <c r="A1017" s="94" t="str">
        <f>IF(D1017="","",CONCATENATE('Address and samples info'!$B$8," #",'Samples 96'!C1017))</f>
        <v/>
      </c>
      <c r="B1017" s="95" t="s">
        <v>55</v>
      </c>
      <c r="C1017" s="150">
        <v>12</v>
      </c>
      <c r="D1017" s="5"/>
      <c r="E1017" s="98">
        <v>0.01</v>
      </c>
      <c r="F1017" s="53"/>
      <c r="G1017" s="59"/>
      <c r="I1017" s="55"/>
      <c r="Z1017" s="108" t="str">
        <f>IF(LEN(INDEX($1:$1048576,ROW(),4))&gt;0,INDEX($1:$1048576,ROW(),4)," ")</f>
        <v xml:space="preserve"> </v>
      </c>
      <c r="AA1017" s="108">
        <f t="shared" si="132"/>
        <v>77</v>
      </c>
      <c r="AB1017" s="108">
        <f ca="1">COUNTBLANK(OFFSET(INDEX($1:$1048576,2,4),AA1017*WellsInPlate,0,WellsInPlate,1))</f>
        <v>86</v>
      </c>
      <c r="AC1017" s="108">
        <f t="shared" ca="1" si="133"/>
        <v>0</v>
      </c>
      <c r="AE1017" s="108" t="b">
        <f>IF(COUNTBLANK(D1017)=0,A1017)</f>
        <v>0</v>
      </c>
    </row>
    <row r="1018" spans="1:31" ht="12.75" x14ac:dyDescent="0.2">
      <c r="A1018" s="94" t="str">
        <f>IF(D1018="","",CONCATENATE('Address and samples info'!$B$8," #",'Samples 96'!C1018))</f>
        <v/>
      </c>
      <c r="B1018" s="95" t="s">
        <v>66</v>
      </c>
      <c r="C1018" s="150">
        <v>12</v>
      </c>
      <c r="D1018" s="5"/>
      <c r="E1018" s="98">
        <v>0.01</v>
      </c>
      <c r="F1018" s="53"/>
      <c r="G1018" s="59"/>
      <c r="H1018" s="106"/>
      <c r="I1018" s="56"/>
      <c r="J1018" s="56"/>
      <c r="K1018" s="56"/>
      <c r="L1018" s="56"/>
      <c r="M1018" s="56"/>
      <c r="N1018" s="56"/>
      <c r="O1018" s="56"/>
      <c r="P1018" s="56"/>
      <c r="Q1018" s="56"/>
      <c r="R1018" s="56"/>
      <c r="S1018" s="56"/>
      <c r="T1018" s="56"/>
      <c r="Z1018" s="108" t="str">
        <f>IF(LEN(INDEX($1:$1048576,ROW(),4))&gt;0,INDEX($1:$1048576,ROW(),4)," ")</f>
        <v xml:space="preserve"> </v>
      </c>
      <c r="AA1018" s="108">
        <f t="shared" si="132"/>
        <v>78</v>
      </c>
      <c r="AB1018" s="108">
        <f ca="1">COUNTBLANK(OFFSET(INDEX($1:$1048576,2,4),AA1018*WellsInPlate,0,WellsInPlate,1))</f>
        <v>86</v>
      </c>
      <c r="AC1018" s="108">
        <f t="shared" ca="1" si="133"/>
        <v>0</v>
      </c>
      <c r="AE1018" s="108" t="b">
        <f>IF(COUNTBLANK(D1018)=0,A1018)</f>
        <v>0</v>
      </c>
    </row>
    <row r="1019" spans="1:31" ht="12.75" x14ac:dyDescent="0.2">
      <c r="A1019" s="94" t="str">
        <f>IF(D1019="","",CONCATENATE('Address and samples info'!$B$8," #",'Samples 96'!C1019))</f>
        <v/>
      </c>
      <c r="B1019" s="95" t="s">
        <v>77</v>
      </c>
      <c r="C1019" s="150">
        <v>12</v>
      </c>
      <c r="D1019" s="5"/>
      <c r="E1019" s="98">
        <v>0.01</v>
      </c>
      <c r="F1019" s="53"/>
      <c r="G1019" s="59"/>
      <c r="H1019" s="104"/>
      <c r="I1019" s="57"/>
      <c r="J1019" s="57"/>
      <c r="K1019" s="57"/>
      <c r="L1019" s="57"/>
      <c r="M1019" s="57"/>
      <c r="N1019" s="57"/>
      <c r="O1019" s="57"/>
      <c r="P1019" s="57"/>
      <c r="Q1019" s="57"/>
      <c r="R1019" s="57"/>
      <c r="S1019" s="57"/>
      <c r="T1019" s="58"/>
      <c r="Z1019" s="108" t="str">
        <f>IF(LEN(INDEX($1:$1048576,ROW(),4))&gt;0,INDEX($1:$1048576,ROW(),4)," ")</f>
        <v xml:space="preserve"> </v>
      </c>
      <c r="AA1019" s="108">
        <f t="shared" si="132"/>
        <v>78</v>
      </c>
      <c r="AB1019" s="108">
        <f ca="1">COUNTBLANK(OFFSET(INDEX($1:$1048576,2,4),AA1019*WellsInPlate,0,WellsInPlate,1))</f>
        <v>86</v>
      </c>
      <c r="AC1019" s="108">
        <f t="shared" ca="1" si="133"/>
        <v>0</v>
      </c>
      <c r="AE1019" s="108" t="b">
        <f>IF(COUNTBLANK(D1019)=0,A1019)</f>
        <v>0</v>
      </c>
    </row>
    <row r="1020" spans="1:31" ht="12.75" x14ac:dyDescent="0.2">
      <c r="A1020" s="94" t="str">
        <f>IF(D1020="","",CONCATENATE('Address and samples info'!$B$8," #",'Samples 96'!C1020))</f>
        <v/>
      </c>
      <c r="B1020" s="95" t="s">
        <v>87</v>
      </c>
      <c r="C1020" s="150">
        <v>12</v>
      </c>
      <c r="D1020" s="5"/>
      <c r="E1020" s="98">
        <v>0.01</v>
      </c>
      <c r="F1020" s="53"/>
      <c r="G1020" s="59"/>
      <c r="H1020" s="104"/>
      <c r="I1020" s="57"/>
      <c r="J1020" s="57"/>
      <c r="K1020" s="57"/>
      <c r="L1020" s="57"/>
      <c r="M1020" s="57"/>
      <c r="N1020" s="57"/>
      <c r="O1020" s="57"/>
      <c r="P1020" s="57"/>
      <c r="Q1020" s="57"/>
      <c r="R1020" s="57"/>
      <c r="S1020" s="57"/>
      <c r="T1020" s="57"/>
      <c r="Z1020" s="108" t="str">
        <f>IF(LEN(INDEX($1:$1048576,ROW(),4))&gt;0,INDEX($1:$1048576,ROW(),4)," ")</f>
        <v xml:space="preserve"> </v>
      </c>
      <c r="AA1020" s="108">
        <f t="shared" si="132"/>
        <v>78</v>
      </c>
      <c r="AB1020" s="108">
        <f ca="1">COUNTBLANK(OFFSET(INDEX($1:$1048576,2,4),AA1020*WellsInPlate,0,WellsInPlate,1))</f>
        <v>86</v>
      </c>
      <c r="AC1020" s="108">
        <f t="shared" ca="1" si="133"/>
        <v>0</v>
      </c>
      <c r="AE1020" s="108" t="b">
        <f>IF(COUNTBLANK(D1020)=0,A1020)</f>
        <v>0</v>
      </c>
    </row>
    <row r="1021" spans="1:31" ht="12.75" x14ac:dyDescent="0.2">
      <c r="A1021" s="94" t="str">
        <f>IF(D1021="","",CONCATENATE('Address and samples info'!$B$8," #",'Samples 96'!C1021))</f>
        <v/>
      </c>
      <c r="B1021" s="95" t="s">
        <v>12</v>
      </c>
      <c r="C1021" s="150">
        <v>12</v>
      </c>
      <c r="D1021" s="5"/>
      <c r="E1021" s="98">
        <v>0.01</v>
      </c>
      <c r="F1021" s="53"/>
      <c r="G1021" s="59"/>
      <c r="H1021" s="104"/>
      <c r="I1021" s="57"/>
      <c r="J1021" s="57"/>
      <c r="K1021" s="57"/>
      <c r="L1021" s="57"/>
      <c r="M1021" s="57"/>
      <c r="N1021" s="57"/>
      <c r="O1021" s="57"/>
      <c r="P1021" s="57"/>
      <c r="Q1021" s="57"/>
      <c r="R1021" s="57"/>
      <c r="S1021" s="57"/>
      <c r="T1021" s="57"/>
      <c r="Z1021" s="108" t="str">
        <f>IF(LEN(INDEX($1:$1048576,ROW(),4))&gt;0,INDEX($1:$1048576,ROW(),4)," ")</f>
        <v xml:space="preserve"> </v>
      </c>
      <c r="AA1021" s="108">
        <f t="shared" si="132"/>
        <v>78</v>
      </c>
      <c r="AB1021" s="108">
        <f ca="1">COUNTBLANK(OFFSET(INDEX($1:$1048576,2,4),AA1021*WellsInPlate,0,WellsInPlate,1))</f>
        <v>86</v>
      </c>
      <c r="AC1021" s="108">
        <f t="shared" ca="1" si="133"/>
        <v>0</v>
      </c>
      <c r="AE1021" s="108" t="b">
        <f>IF(COUNTBLANK(D1021)=0,A1021)</f>
        <v>0</v>
      </c>
    </row>
    <row r="1022" spans="1:31" ht="12.75" x14ac:dyDescent="0.2">
      <c r="A1022" s="94" t="str">
        <f>IF(D1022="","",CONCATENATE('Address and samples info'!$B$8," #",'Samples 96'!C1022))</f>
        <v/>
      </c>
      <c r="B1022" s="95" t="s">
        <v>23</v>
      </c>
      <c r="C1022" s="150">
        <v>12</v>
      </c>
      <c r="D1022" s="5"/>
      <c r="E1022" s="98">
        <v>0.01</v>
      </c>
      <c r="F1022" s="53"/>
      <c r="G1022" s="59"/>
      <c r="H1022" s="104"/>
      <c r="I1022" s="57"/>
      <c r="J1022" s="57"/>
      <c r="K1022" s="57"/>
      <c r="L1022" s="57"/>
      <c r="M1022" s="57"/>
      <c r="N1022" s="57"/>
      <c r="O1022" s="57"/>
      <c r="P1022" s="57"/>
      <c r="Q1022" s="57"/>
      <c r="R1022" s="57"/>
      <c r="S1022" s="57"/>
      <c r="T1022" s="57"/>
      <c r="Z1022" s="108" t="str">
        <f>IF(LEN(INDEX($1:$1048576,ROW(),4))&gt;0,INDEX($1:$1048576,ROW(),4)," ")</f>
        <v xml:space="preserve"> </v>
      </c>
      <c r="AA1022" s="108">
        <f t="shared" si="132"/>
        <v>78</v>
      </c>
      <c r="AB1022" s="108">
        <f ca="1">COUNTBLANK(OFFSET(INDEX($1:$1048576,2,4),AA1022*WellsInPlate,0,WellsInPlate,1))</f>
        <v>86</v>
      </c>
      <c r="AC1022" s="108">
        <f t="shared" ca="1" si="133"/>
        <v>0</v>
      </c>
      <c r="AE1022" s="108" t="b">
        <f>IF(COUNTBLANK(D1022)=0,A1022)</f>
        <v>0</v>
      </c>
    </row>
    <row r="1023" spans="1:31" ht="12.75" x14ac:dyDescent="0.2">
      <c r="A1023" s="94" t="str">
        <f>IF(D1023="","",CONCATENATE('Address and samples info'!$B$8," #",'Samples 96'!C1023))</f>
        <v/>
      </c>
      <c r="B1023" s="95" t="s">
        <v>34</v>
      </c>
      <c r="C1023" s="150">
        <v>12</v>
      </c>
      <c r="D1023" s="5"/>
      <c r="E1023" s="98">
        <v>0.01</v>
      </c>
      <c r="F1023" s="53"/>
      <c r="G1023" s="59"/>
      <c r="H1023" s="104"/>
      <c r="I1023" s="57"/>
      <c r="J1023" s="57"/>
      <c r="K1023" s="57"/>
      <c r="L1023" s="57"/>
      <c r="M1023" s="57"/>
      <c r="N1023" s="57"/>
      <c r="O1023" s="57"/>
      <c r="P1023" s="57"/>
      <c r="Q1023" s="57"/>
      <c r="R1023" s="57"/>
      <c r="S1023" s="57"/>
      <c r="T1023" s="57"/>
      <c r="Z1023" s="108" t="str">
        <f>IF(LEN(INDEX($1:$1048576,ROW(),4))&gt;0,INDEX($1:$1048576,ROW(),4)," ")</f>
        <v xml:space="preserve"> </v>
      </c>
      <c r="AA1023" s="108">
        <f t="shared" si="132"/>
        <v>78</v>
      </c>
      <c r="AB1023" s="108">
        <f ca="1">COUNTBLANK(OFFSET(INDEX($1:$1048576,2,4),AA1023*WellsInPlate,0,WellsInPlate,1))</f>
        <v>86</v>
      </c>
      <c r="AC1023" s="108">
        <f t="shared" ca="1" si="133"/>
        <v>0</v>
      </c>
      <c r="AE1023" s="108" t="b">
        <f>IF(COUNTBLANK(D1023)=0,A1023)</f>
        <v>0</v>
      </c>
    </row>
    <row r="1024" spans="1:31" ht="12.75" x14ac:dyDescent="0.2">
      <c r="A1024" s="94" t="str">
        <f>IF(D1024="","",CONCATENATE('Address and samples info'!$B$8," #",'Samples 96'!C1024))</f>
        <v/>
      </c>
      <c r="B1024" s="95" t="s">
        <v>45</v>
      </c>
      <c r="C1024" s="150">
        <v>12</v>
      </c>
      <c r="D1024" s="5"/>
      <c r="E1024" s="98">
        <v>0.01</v>
      </c>
      <c r="F1024" s="53"/>
      <c r="G1024" s="59"/>
      <c r="H1024" s="104"/>
      <c r="I1024" s="57"/>
      <c r="J1024" s="57"/>
      <c r="K1024" s="57"/>
      <c r="L1024" s="57"/>
      <c r="M1024" s="57"/>
      <c r="N1024" s="57"/>
      <c r="O1024" s="57"/>
      <c r="P1024" s="57"/>
      <c r="Q1024" s="57"/>
      <c r="R1024" s="57"/>
      <c r="S1024" s="57"/>
      <c r="T1024" s="57"/>
      <c r="Z1024" s="108" t="str">
        <f>IF(LEN(INDEX($1:$1048576,ROW(),4))&gt;0,INDEX($1:$1048576,ROW(),4)," ")</f>
        <v xml:space="preserve"> </v>
      </c>
      <c r="AA1024" s="108">
        <f t="shared" si="132"/>
        <v>78</v>
      </c>
      <c r="AB1024" s="108">
        <f ca="1">COUNTBLANK(OFFSET(INDEX($1:$1048576,2,4),AA1024*WellsInPlate,0,WellsInPlate,1))</f>
        <v>86</v>
      </c>
      <c r="AC1024" s="108">
        <f t="shared" ca="1" si="133"/>
        <v>0</v>
      </c>
      <c r="AE1024" s="108" t="b">
        <f>IF(COUNTBLANK(D1024)=0,A1024)</f>
        <v>0</v>
      </c>
    </row>
    <row r="1025" spans="1:31" ht="12.75" x14ac:dyDescent="0.2">
      <c r="A1025" s="94" t="str">
        <f>IF(D1025="","",CONCATENATE('Address and samples info'!$B$8," #",'Samples 96'!C1025))</f>
        <v/>
      </c>
      <c r="B1025" s="95" t="s">
        <v>56</v>
      </c>
      <c r="C1025" s="150">
        <v>12</v>
      </c>
      <c r="D1025" s="5"/>
      <c r="E1025" s="98">
        <v>0.01</v>
      </c>
      <c r="F1025" s="53"/>
      <c r="G1025" s="59"/>
      <c r="H1025" s="104"/>
      <c r="I1025" s="57"/>
      <c r="J1025" s="57"/>
      <c r="K1025" s="57"/>
      <c r="L1025" s="57"/>
      <c r="M1025" s="57"/>
      <c r="N1025" s="57"/>
      <c r="O1025" s="57"/>
      <c r="P1025" s="57"/>
      <c r="Q1025" s="57"/>
      <c r="R1025" s="57"/>
      <c r="S1025" s="57"/>
      <c r="T1025" s="57"/>
      <c r="Z1025" s="108" t="str">
        <f>IF(LEN(INDEX($1:$1048576,ROW(),4))&gt;0,INDEX($1:$1048576,ROW(),4)," ")</f>
        <v xml:space="preserve"> </v>
      </c>
      <c r="AA1025" s="108">
        <f t="shared" si="132"/>
        <v>78</v>
      </c>
      <c r="AB1025" s="108">
        <f ca="1">COUNTBLANK(OFFSET(INDEX($1:$1048576,2,4),AA1025*WellsInPlate,0,WellsInPlate,1))</f>
        <v>86</v>
      </c>
      <c r="AC1025" s="108">
        <f t="shared" ca="1" si="133"/>
        <v>0</v>
      </c>
      <c r="AE1025" s="108" t="b">
        <f>IF(COUNTBLANK(D1025)=0,A1025)</f>
        <v>0</v>
      </c>
    </row>
    <row r="1026" spans="1:31" ht="12.75" x14ac:dyDescent="0.2">
      <c r="A1026" s="94" t="str">
        <f>IF(D1026="","",CONCATENATE('Address and samples info'!$B$8," #",'Samples 96'!C1026))</f>
        <v/>
      </c>
      <c r="B1026" s="95" t="s">
        <v>67</v>
      </c>
      <c r="C1026" s="150">
        <v>12</v>
      </c>
      <c r="D1026" s="5"/>
      <c r="E1026" s="98">
        <v>0.01</v>
      </c>
      <c r="F1026" s="53"/>
      <c r="G1026" s="59"/>
      <c r="H1026" s="104"/>
      <c r="I1026" s="57"/>
      <c r="J1026" s="57"/>
      <c r="K1026" s="57"/>
      <c r="L1026" s="57"/>
      <c r="M1026" s="57"/>
      <c r="N1026" s="57"/>
      <c r="O1026" s="57"/>
      <c r="P1026" s="57"/>
      <c r="Q1026" s="57"/>
      <c r="R1026" s="57"/>
      <c r="S1026" s="57"/>
      <c r="T1026" s="57"/>
      <c r="Z1026" s="108" t="str">
        <f>IF(LEN(INDEX($1:$1048576,ROW(),4))&gt;0,INDEX($1:$1048576,ROW(),4)," ")</f>
        <v xml:space="preserve"> </v>
      </c>
      <c r="AA1026" s="108">
        <f t="shared" si="132"/>
        <v>78</v>
      </c>
      <c r="AB1026" s="108">
        <f ca="1">COUNTBLANK(OFFSET(INDEX($1:$1048576,2,4),AA1026*WellsInPlate,0,WellsInPlate,1))</f>
        <v>86</v>
      </c>
      <c r="AC1026" s="108">
        <f t="shared" ca="1" si="133"/>
        <v>0</v>
      </c>
      <c r="AE1026" s="108" t="b">
        <f>IF(COUNTBLANK(D1026)=0,A1026)</f>
        <v>0</v>
      </c>
    </row>
    <row r="1027" spans="1:31" ht="12.75" x14ac:dyDescent="0.2">
      <c r="A1027" s="94" t="str">
        <f>IF(D1027="","",CONCATENATE('Address and samples info'!$B$8," #",'Samples 96'!C1027))</f>
        <v/>
      </c>
      <c r="B1027" s="95" t="s">
        <v>78</v>
      </c>
      <c r="C1027" s="150">
        <v>12</v>
      </c>
      <c r="D1027" s="5"/>
      <c r="E1027" s="98">
        <v>0.01</v>
      </c>
      <c r="F1027" s="53"/>
      <c r="G1027" s="59"/>
      <c r="Z1027" s="108" t="str">
        <f>IF(LEN(INDEX($1:$1048576,ROW(),4))&gt;0,INDEX($1:$1048576,ROW(),4)," ")</f>
        <v xml:space="preserve"> </v>
      </c>
      <c r="AA1027" s="108">
        <f t="shared" si="132"/>
        <v>78</v>
      </c>
      <c r="AB1027" s="108">
        <f ca="1">COUNTBLANK(OFFSET(INDEX($1:$1048576,2,4),AA1027*WellsInPlate,0,WellsInPlate,1))</f>
        <v>86</v>
      </c>
      <c r="AC1027" s="108">
        <f t="shared" ca="1" si="133"/>
        <v>0</v>
      </c>
      <c r="AE1027" s="108" t="b">
        <f>IF(COUNTBLANK(D1027)=0,A1027)</f>
        <v>0</v>
      </c>
    </row>
    <row r="1028" spans="1:31" ht="12.75" x14ac:dyDescent="0.2">
      <c r="A1028" s="94" t="str">
        <f>IF(D1028="","",CONCATENATE('Address and samples info'!$B$8," #",'Samples 96'!C1028))</f>
        <v/>
      </c>
      <c r="B1028" s="95" t="s">
        <v>88</v>
      </c>
      <c r="C1028" s="150">
        <v>12</v>
      </c>
      <c r="D1028" s="5"/>
      <c r="E1028" s="98">
        <v>0.01</v>
      </c>
      <c r="F1028" s="53"/>
      <c r="G1028" s="59"/>
      <c r="Z1028" s="108" t="str">
        <f>IF(LEN(INDEX($1:$1048576,ROW(),4))&gt;0,INDEX($1:$1048576,ROW(),4)," ")</f>
        <v xml:space="preserve"> </v>
      </c>
      <c r="AA1028" s="108">
        <f t="shared" si="132"/>
        <v>78</v>
      </c>
      <c r="AB1028" s="108">
        <f ca="1">COUNTBLANK(OFFSET(INDEX($1:$1048576,2,4),AA1028*WellsInPlate,0,WellsInPlate,1))</f>
        <v>86</v>
      </c>
      <c r="AC1028" s="108">
        <f t="shared" ca="1" si="133"/>
        <v>0</v>
      </c>
      <c r="AE1028" s="108" t="b">
        <f>IF(COUNTBLANK(D1028)=0,A1028)</f>
        <v>0</v>
      </c>
    </row>
    <row r="1029" spans="1:31" ht="12.75" x14ac:dyDescent="0.2">
      <c r="A1029" s="94" t="str">
        <f>IF(D1029="","",CONCATENATE('Address and samples info'!$B$8," #",'Samples 96'!C1029))</f>
        <v/>
      </c>
      <c r="B1029" s="95" t="s">
        <v>13</v>
      </c>
      <c r="C1029" s="150">
        <v>12</v>
      </c>
      <c r="D1029" s="5"/>
      <c r="E1029" s="98">
        <v>0.01</v>
      </c>
      <c r="F1029" s="53"/>
      <c r="G1029" s="59"/>
      <c r="Z1029" s="108" t="str">
        <f>IF(LEN(INDEX($1:$1048576,ROW(),4))&gt;0,INDEX($1:$1048576,ROW(),4)," ")</f>
        <v xml:space="preserve"> </v>
      </c>
      <c r="AA1029" s="108">
        <f t="shared" ref="AA1029" si="134">CEILING((ROW()-StartRow+1)/PanelHeight,1)-1</f>
        <v>78</v>
      </c>
      <c r="AB1029" s="108">
        <f ca="1">COUNTBLANK(OFFSET(INDEX($1:$1048576,2,4),AA1029*WellsInPlate,0,WellsInPlate,1))</f>
        <v>86</v>
      </c>
      <c r="AC1029" s="108">
        <f t="shared" ref="AC1029" ca="1" si="135">IF(AB1029=WellsInPlate,0,1)</f>
        <v>0</v>
      </c>
      <c r="AE1029" s="108" t="b">
        <f>IF(COUNTBLANK(D1029)=0,A1029)</f>
        <v>0</v>
      </c>
    </row>
    <row r="1030" spans="1:31" ht="12.75" x14ac:dyDescent="0.2">
      <c r="A1030" s="94" t="str">
        <f>IF(D1030="","",CONCATENATE('Address and samples info'!$B$8," #",'Samples 96'!C1030))</f>
        <v/>
      </c>
      <c r="B1030" s="95" t="s">
        <v>24</v>
      </c>
      <c r="C1030" s="150">
        <v>12</v>
      </c>
      <c r="D1030" s="5"/>
      <c r="E1030" s="98">
        <v>0.01</v>
      </c>
      <c r="F1030" s="53"/>
      <c r="G1030" s="59"/>
      <c r="I1030" s="55"/>
      <c r="Z1030" s="108" t="str">
        <f>IF(LEN(INDEX($1:$1048576,ROW(),4))&gt;0,INDEX($1:$1048576,ROW(),4)," ")</f>
        <v xml:space="preserve"> </v>
      </c>
      <c r="AA1030" s="108">
        <f t="shared" ref="AA1030:AA1061" si="136">CEILING((ROW()-StartRow+1)/PanelHeight,1)-1</f>
        <v>78</v>
      </c>
      <c r="AB1030" s="108">
        <f ca="1">COUNTBLANK(OFFSET(INDEX($1:$1048576,2,4),AA1030*WellsInPlate,0,WellsInPlate,1))</f>
        <v>86</v>
      </c>
      <c r="AC1030" s="108">
        <f t="shared" ref="AC1030:AC1061" ca="1" si="137">IF(AB1030=WellsInPlate,0,1)</f>
        <v>0</v>
      </c>
      <c r="AE1030" s="108" t="b">
        <f>IF(COUNTBLANK(D1030)=0,A1030)</f>
        <v>0</v>
      </c>
    </row>
    <row r="1031" spans="1:31" ht="12.75" x14ac:dyDescent="0.2">
      <c r="A1031" s="94" t="str">
        <f>IF(D1031="","",CONCATENATE('Address and samples info'!$B$8," #",'Samples 96'!C1031))</f>
        <v/>
      </c>
      <c r="B1031" s="95" t="s">
        <v>35</v>
      </c>
      <c r="C1031" s="150">
        <v>12</v>
      </c>
      <c r="D1031" s="5"/>
      <c r="E1031" s="98">
        <v>0.01</v>
      </c>
      <c r="F1031" s="53"/>
      <c r="G1031" s="59"/>
      <c r="H1031" s="106"/>
      <c r="I1031" s="56"/>
      <c r="J1031" s="56"/>
      <c r="K1031" s="56"/>
      <c r="L1031" s="56"/>
      <c r="M1031" s="56"/>
      <c r="N1031" s="56"/>
      <c r="O1031" s="56"/>
      <c r="P1031" s="56"/>
      <c r="Q1031" s="56"/>
      <c r="R1031" s="56"/>
      <c r="S1031" s="56"/>
      <c r="T1031" s="56"/>
      <c r="Z1031" s="108" t="str">
        <f>IF(LEN(INDEX($1:$1048576,ROW(),4))&gt;0,INDEX($1:$1048576,ROW(),4)," ")</f>
        <v xml:space="preserve"> </v>
      </c>
      <c r="AA1031" s="108">
        <f t="shared" si="136"/>
        <v>79</v>
      </c>
      <c r="AB1031" s="108">
        <f ca="1">COUNTBLANK(OFFSET(INDEX($1:$1048576,2,4),AA1031*WellsInPlate,0,WellsInPlate,1))</f>
        <v>86</v>
      </c>
      <c r="AC1031" s="108">
        <f t="shared" ca="1" si="137"/>
        <v>0</v>
      </c>
      <c r="AE1031" s="108" t="b">
        <f>IF(COUNTBLANK(D1031)=0,A1031)</f>
        <v>0</v>
      </c>
    </row>
    <row r="1032" spans="1:31" ht="12.75" x14ac:dyDescent="0.2">
      <c r="A1032" s="94" t="str">
        <f>IF(D1032="","",CONCATENATE('Address and samples info'!$B$8," #",'Samples 96'!C1032))</f>
        <v/>
      </c>
      <c r="B1032" s="95" t="s">
        <v>46</v>
      </c>
      <c r="C1032" s="150">
        <v>12</v>
      </c>
      <c r="D1032" s="5"/>
      <c r="E1032" s="98">
        <v>0.01</v>
      </c>
      <c r="F1032" s="53"/>
      <c r="G1032" s="59"/>
      <c r="H1032" s="104"/>
      <c r="I1032" s="57"/>
      <c r="J1032" s="57"/>
      <c r="K1032" s="57"/>
      <c r="L1032" s="57"/>
      <c r="M1032" s="57"/>
      <c r="N1032" s="57"/>
      <c r="O1032" s="57"/>
      <c r="P1032" s="57"/>
      <c r="Q1032" s="57"/>
      <c r="R1032" s="57"/>
      <c r="S1032" s="57"/>
      <c r="T1032" s="58"/>
      <c r="Z1032" s="108" t="str">
        <f>IF(LEN(INDEX($1:$1048576,ROW(),4))&gt;0,INDEX($1:$1048576,ROW(),4)," ")</f>
        <v xml:space="preserve"> </v>
      </c>
      <c r="AA1032" s="108">
        <f t="shared" si="136"/>
        <v>79</v>
      </c>
      <c r="AB1032" s="108">
        <f ca="1">COUNTBLANK(OFFSET(INDEX($1:$1048576,2,4),AA1032*WellsInPlate,0,WellsInPlate,1))</f>
        <v>86</v>
      </c>
      <c r="AC1032" s="108">
        <f t="shared" ca="1" si="137"/>
        <v>0</v>
      </c>
      <c r="AE1032" s="108" t="b">
        <f>IF(COUNTBLANK(D1032)=0,A1032)</f>
        <v>0</v>
      </c>
    </row>
    <row r="1033" spans="1:31" ht="12.75" x14ac:dyDescent="0.2">
      <c r="A1033" s="94" t="str">
        <f>IF(D1033="","",CONCATENATE('Address and samples info'!$B$8," #",'Samples 96'!C1033))</f>
        <v/>
      </c>
      <c r="B1033" s="95" t="s">
        <v>57</v>
      </c>
      <c r="C1033" s="150">
        <v>12</v>
      </c>
      <c r="D1033" s="5"/>
      <c r="E1033" s="98">
        <v>0.01</v>
      </c>
      <c r="F1033" s="53"/>
      <c r="G1033" s="59"/>
      <c r="H1033" s="104"/>
      <c r="I1033" s="57"/>
      <c r="J1033" s="57"/>
      <c r="K1033" s="57"/>
      <c r="L1033" s="57"/>
      <c r="M1033" s="57"/>
      <c r="N1033" s="57"/>
      <c r="O1033" s="57"/>
      <c r="P1033" s="57"/>
      <c r="Q1033" s="57"/>
      <c r="R1033" s="57"/>
      <c r="S1033" s="57"/>
      <c r="T1033" s="57"/>
      <c r="Z1033" s="108" t="str">
        <f>IF(LEN(INDEX($1:$1048576,ROW(),4))&gt;0,INDEX($1:$1048576,ROW(),4)," ")</f>
        <v xml:space="preserve"> </v>
      </c>
      <c r="AA1033" s="108">
        <f t="shared" si="136"/>
        <v>79</v>
      </c>
      <c r="AB1033" s="108">
        <f ca="1">COUNTBLANK(OFFSET(INDEX($1:$1048576,2,4),AA1033*WellsInPlate,0,WellsInPlate,1))</f>
        <v>86</v>
      </c>
      <c r="AC1033" s="108">
        <f t="shared" ca="1" si="137"/>
        <v>0</v>
      </c>
      <c r="AE1033" s="108" t="b">
        <f>IF(COUNTBLANK(D1033)=0,A1033)</f>
        <v>0</v>
      </c>
    </row>
    <row r="1034" spans="1:31" ht="12.75" x14ac:dyDescent="0.2">
      <c r="A1034" s="94" t="str">
        <f>IF(D1034="","",CONCATENATE('Address and samples info'!$B$8," #",'Samples 96'!C1034))</f>
        <v/>
      </c>
      <c r="B1034" s="95" t="s">
        <v>68</v>
      </c>
      <c r="C1034" s="150">
        <v>12</v>
      </c>
      <c r="D1034" s="5"/>
      <c r="E1034" s="98">
        <v>0.01</v>
      </c>
      <c r="F1034" s="53"/>
      <c r="G1034" s="59"/>
      <c r="H1034" s="104"/>
      <c r="I1034" s="57"/>
      <c r="J1034" s="57"/>
      <c r="K1034" s="57"/>
      <c r="L1034" s="57"/>
      <c r="M1034" s="57"/>
      <c r="N1034" s="57"/>
      <c r="O1034" s="57"/>
      <c r="P1034" s="57"/>
      <c r="Q1034" s="57"/>
      <c r="R1034" s="57"/>
      <c r="S1034" s="57"/>
      <c r="T1034" s="57"/>
      <c r="Z1034" s="108" t="str">
        <f>IF(LEN(INDEX($1:$1048576,ROW(),4))&gt;0,INDEX($1:$1048576,ROW(),4)," ")</f>
        <v xml:space="preserve"> </v>
      </c>
      <c r="AA1034" s="108">
        <f t="shared" si="136"/>
        <v>79</v>
      </c>
      <c r="AB1034" s="108">
        <f ca="1">COUNTBLANK(OFFSET(INDEX($1:$1048576,2,4),AA1034*WellsInPlate,0,WellsInPlate,1))</f>
        <v>86</v>
      </c>
      <c r="AC1034" s="108">
        <f t="shared" ca="1" si="137"/>
        <v>0</v>
      </c>
      <c r="AE1034" s="108" t="b">
        <f>IF(COUNTBLANK(D1034)=0,A1034)</f>
        <v>0</v>
      </c>
    </row>
    <row r="1035" spans="1:31" ht="12.75" x14ac:dyDescent="0.2">
      <c r="A1035" s="94" t="str">
        <f>IF(D1035="","",CONCATENATE('Address and samples info'!$B$8," #",'Samples 96'!C1035))</f>
        <v/>
      </c>
      <c r="B1035" s="95" t="s">
        <v>3</v>
      </c>
      <c r="C1035" s="150">
        <v>13</v>
      </c>
      <c r="D1035" s="5"/>
      <c r="E1035" s="98">
        <v>0.01</v>
      </c>
      <c r="F1035" s="53"/>
      <c r="G1035" s="59"/>
      <c r="H1035" s="104"/>
      <c r="I1035" s="57"/>
      <c r="J1035" s="57"/>
      <c r="K1035" s="57"/>
      <c r="L1035" s="57"/>
      <c r="M1035" s="57"/>
      <c r="N1035" s="57"/>
      <c r="O1035" s="57"/>
      <c r="P1035" s="57"/>
      <c r="Q1035" s="57"/>
      <c r="R1035" s="57"/>
      <c r="S1035" s="57"/>
      <c r="T1035" s="57"/>
      <c r="Z1035" s="108" t="str">
        <f>IF(LEN(INDEX($1:$1048576,ROW(),4))&gt;0,INDEX($1:$1048576,ROW(),4)," ")</f>
        <v xml:space="preserve"> </v>
      </c>
      <c r="AA1035" s="108">
        <f t="shared" si="136"/>
        <v>79</v>
      </c>
      <c r="AB1035" s="108">
        <f ca="1">COUNTBLANK(OFFSET(INDEX($1:$1048576,2,4),AA1035*WellsInPlate,0,WellsInPlate,1))</f>
        <v>86</v>
      </c>
      <c r="AC1035" s="108">
        <f t="shared" ca="1" si="137"/>
        <v>0</v>
      </c>
      <c r="AE1035" s="108" t="b">
        <f>IF(COUNTBLANK(D1035)=0,A1035)</f>
        <v>0</v>
      </c>
    </row>
    <row r="1036" spans="1:31" ht="12.75" x14ac:dyDescent="0.2">
      <c r="A1036" s="94" t="str">
        <f>IF(D1036="","",CONCATENATE('Address and samples info'!$B$8," #",'Samples 96'!C1036))</f>
        <v/>
      </c>
      <c r="B1036" s="95" t="s">
        <v>14</v>
      </c>
      <c r="C1036" s="150">
        <v>13</v>
      </c>
      <c r="D1036" s="5"/>
      <c r="E1036" s="98">
        <v>0.01</v>
      </c>
      <c r="F1036" s="53"/>
      <c r="G1036" s="59"/>
      <c r="H1036" s="104"/>
      <c r="I1036" s="57"/>
      <c r="J1036" s="57"/>
      <c r="K1036" s="57"/>
      <c r="L1036" s="57"/>
      <c r="M1036" s="57"/>
      <c r="N1036" s="57"/>
      <c r="O1036" s="57"/>
      <c r="P1036" s="57"/>
      <c r="Q1036" s="57"/>
      <c r="R1036" s="57"/>
      <c r="S1036" s="57"/>
      <c r="T1036" s="57"/>
      <c r="Z1036" s="108" t="str">
        <f>IF(LEN(INDEX($1:$1048576,ROW(),4))&gt;0,INDEX($1:$1048576,ROW(),4)," ")</f>
        <v xml:space="preserve"> </v>
      </c>
      <c r="AA1036" s="108">
        <f t="shared" si="136"/>
        <v>79</v>
      </c>
      <c r="AB1036" s="108">
        <f ca="1">COUNTBLANK(OFFSET(INDEX($1:$1048576,2,4),AA1036*WellsInPlate,0,WellsInPlate,1))</f>
        <v>86</v>
      </c>
      <c r="AC1036" s="108">
        <f t="shared" ca="1" si="137"/>
        <v>0</v>
      </c>
      <c r="AE1036" s="108" t="b">
        <f>IF(COUNTBLANK(D1036)=0,A1036)</f>
        <v>0</v>
      </c>
    </row>
    <row r="1037" spans="1:31" ht="12.75" x14ac:dyDescent="0.2">
      <c r="A1037" s="94" t="str">
        <f>IF(D1037="","",CONCATENATE('Address and samples info'!$B$8," #",'Samples 96'!C1037))</f>
        <v/>
      </c>
      <c r="B1037" s="95" t="s">
        <v>25</v>
      </c>
      <c r="C1037" s="150">
        <v>13</v>
      </c>
      <c r="D1037" s="5"/>
      <c r="E1037" s="98">
        <v>0.01</v>
      </c>
      <c r="F1037" s="53"/>
      <c r="G1037" s="59"/>
      <c r="H1037" s="104"/>
      <c r="I1037" s="57"/>
      <c r="J1037" s="57"/>
      <c r="K1037" s="57"/>
      <c r="L1037" s="57"/>
      <c r="M1037" s="57"/>
      <c r="N1037" s="57"/>
      <c r="O1037" s="57"/>
      <c r="P1037" s="57"/>
      <c r="Q1037" s="57"/>
      <c r="R1037" s="57"/>
      <c r="S1037" s="57"/>
      <c r="T1037" s="57"/>
      <c r="Z1037" s="108" t="str">
        <f>IF(LEN(INDEX($1:$1048576,ROW(),4))&gt;0,INDEX($1:$1048576,ROW(),4)," ")</f>
        <v xml:space="preserve"> </v>
      </c>
      <c r="AA1037" s="108">
        <f t="shared" si="136"/>
        <v>79</v>
      </c>
      <c r="AB1037" s="108">
        <f ca="1">COUNTBLANK(OFFSET(INDEX($1:$1048576,2,4),AA1037*WellsInPlate,0,WellsInPlate,1))</f>
        <v>86</v>
      </c>
      <c r="AC1037" s="108">
        <f t="shared" ca="1" si="137"/>
        <v>0</v>
      </c>
      <c r="AE1037" s="108" t="b">
        <f>IF(COUNTBLANK(D1037)=0,A1037)</f>
        <v>0</v>
      </c>
    </row>
    <row r="1038" spans="1:31" ht="12.75" x14ac:dyDescent="0.2">
      <c r="A1038" s="94" t="str">
        <f>IF(D1038="","",CONCATENATE('Address and samples info'!$B$8," #",'Samples 96'!C1038))</f>
        <v/>
      </c>
      <c r="B1038" s="95" t="s">
        <v>36</v>
      </c>
      <c r="C1038" s="150">
        <v>13</v>
      </c>
      <c r="D1038" s="5"/>
      <c r="E1038" s="98">
        <v>0.01</v>
      </c>
      <c r="F1038" s="53"/>
      <c r="G1038" s="59"/>
      <c r="H1038" s="104"/>
      <c r="I1038" s="57"/>
      <c r="J1038" s="57"/>
      <c r="K1038" s="57"/>
      <c r="L1038" s="57"/>
      <c r="M1038" s="57"/>
      <c r="N1038" s="57"/>
      <c r="O1038" s="57"/>
      <c r="P1038" s="57"/>
      <c r="Q1038" s="57"/>
      <c r="R1038" s="57"/>
      <c r="S1038" s="57"/>
      <c r="T1038" s="57"/>
      <c r="Z1038" s="108" t="str">
        <f>IF(LEN(INDEX($1:$1048576,ROW(),4))&gt;0,INDEX($1:$1048576,ROW(),4)," ")</f>
        <v xml:space="preserve"> </v>
      </c>
      <c r="AA1038" s="108">
        <f t="shared" si="136"/>
        <v>79</v>
      </c>
      <c r="AB1038" s="108">
        <f ca="1">COUNTBLANK(OFFSET(INDEX($1:$1048576,2,4),AA1038*WellsInPlate,0,WellsInPlate,1))</f>
        <v>86</v>
      </c>
      <c r="AC1038" s="108">
        <f t="shared" ca="1" si="137"/>
        <v>0</v>
      </c>
      <c r="AE1038" s="108" t="b">
        <f>IF(COUNTBLANK(D1038)=0,A1038)</f>
        <v>0</v>
      </c>
    </row>
    <row r="1039" spans="1:31" ht="12.75" x14ac:dyDescent="0.2">
      <c r="A1039" s="94" t="str">
        <f>IF(D1039="","",CONCATENATE('Address and samples info'!$B$8," #",'Samples 96'!C1039))</f>
        <v/>
      </c>
      <c r="B1039" s="95" t="s">
        <v>47</v>
      </c>
      <c r="C1039" s="150">
        <v>13</v>
      </c>
      <c r="D1039" s="5"/>
      <c r="E1039" s="98">
        <v>0.01</v>
      </c>
      <c r="F1039" s="53"/>
      <c r="G1039" s="59"/>
      <c r="H1039" s="104"/>
      <c r="I1039" s="57"/>
      <c r="J1039" s="57"/>
      <c r="K1039" s="57"/>
      <c r="L1039" s="57"/>
      <c r="M1039" s="57"/>
      <c r="N1039" s="57"/>
      <c r="O1039" s="57"/>
      <c r="P1039" s="57"/>
      <c r="Q1039" s="57"/>
      <c r="R1039" s="57"/>
      <c r="S1039" s="57"/>
      <c r="T1039" s="57"/>
      <c r="Z1039" s="108" t="str">
        <f>IF(LEN(INDEX($1:$1048576,ROW(),4))&gt;0,INDEX($1:$1048576,ROW(),4)," ")</f>
        <v xml:space="preserve"> </v>
      </c>
      <c r="AA1039" s="108">
        <f t="shared" si="136"/>
        <v>79</v>
      </c>
      <c r="AB1039" s="108">
        <f ca="1">COUNTBLANK(OFFSET(INDEX($1:$1048576,2,4),AA1039*WellsInPlate,0,WellsInPlate,1))</f>
        <v>86</v>
      </c>
      <c r="AC1039" s="108">
        <f t="shared" ca="1" si="137"/>
        <v>0</v>
      </c>
      <c r="AE1039" s="108" t="b">
        <f>IF(COUNTBLANK(D1039)=0,A1039)</f>
        <v>0</v>
      </c>
    </row>
    <row r="1040" spans="1:31" ht="12.75" x14ac:dyDescent="0.2">
      <c r="A1040" s="94" t="str">
        <f>IF(D1040="","",CONCATENATE('Address and samples info'!$B$8," #",'Samples 96'!C1040))</f>
        <v/>
      </c>
      <c r="B1040" s="95" t="s">
        <v>58</v>
      </c>
      <c r="C1040" s="150">
        <v>13</v>
      </c>
      <c r="D1040" s="5"/>
      <c r="E1040" s="98">
        <v>0.01</v>
      </c>
      <c r="F1040" s="53"/>
      <c r="G1040" s="59"/>
      <c r="Z1040" s="108" t="str">
        <f>IF(LEN(INDEX($1:$1048576,ROW(),4))&gt;0,INDEX($1:$1048576,ROW(),4)," ")</f>
        <v xml:space="preserve"> </v>
      </c>
      <c r="AA1040" s="108">
        <f t="shared" si="136"/>
        <v>79</v>
      </c>
      <c r="AB1040" s="108">
        <f ca="1">COUNTBLANK(OFFSET(INDEX($1:$1048576,2,4),AA1040*WellsInPlate,0,WellsInPlate,1))</f>
        <v>86</v>
      </c>
      <c r="AC1040" s="108">
        <f t="shared" ca="1" si="137"/>
        <v>0</v>
      </c>
      <c r="AE1040" s="108" t="b">
        <f>IF(COUNTBLANK(D1040)=0,A1040)</f>
        <v>0</v>
      </c>
    </row>
    <row r="1041" spans="1:31" ht="12.75" x14ac:dyDescent="0.2">
      <c r="A1041" s="94" t="str">
        <f>IF(D1041="","",CONCATENATE('Address and samples info'!$B$8," #",'Samples 96'!C1041))</f>
        <v/>
      </c>
      <c r="B1041" s="95" t="s">
        <v>69</v>
      </c>
      <c r="C1041" s="150">
        <v>13</v>
      </c>
      <c r="D1041" s="5"/>
      <c r="E1041" s="98">
        <v>0.01</v>
      </c>
      <c r="F1041" s="53"/>
      <c r="G1041" s="59"/>
      <c r="Z1041" s="108" t="str">
        <f>IF(LEN(INDEX($1:$1048576,ROW(),4))&gt;0,INDEX($1:$1048576,ROW(),4)," ")</f>
        <v xml:space="preserve"> </v>
      </c>
      <c r="AA1041" s="108">
        <f t="shared" si="136"/>
        <v>79</v>
      </c>
      <c r="AB1041" s="108">
        <f ca="1">COUNTBLANK(OFFSET(INDEX($1:$1048576,2,4),AA1041*WellsInPlate,0,WellsInPlate,1))</f>
        <v>86</v>
      </c>
      <c r="AC1041" s="108">
        <f t="shared" ca="1" si="137"/>
        <v>0</v>
      </c>
      <c r="AE1041" s="108" t="b">
        <f>IF(COUNTBLANK(D1041)=0,A1041)</f>
        <v>0</v>
      </c>
    </row>
    <row r="1042" spans="1:31" ht="12.75" x14ac:dyDescent="0.2">
      <c r="A1042" s="94" t="str">
        <f>IF(D1042="","",CONCATENATE('Address and samples info'!$B$8," #",'Samples 96'!C1042))</f>
        <v/>
      </c>
      <c r="B1042" s="95" t="s">
        <v>79</v>
      </c>
      <c r="C1042" s="150">
        <v>13</v>
      </c>
      <c r="D1042" s="5"/>
      <c r="E1042" s="98">
        <v>0.01</v>
      </c>
      <c r="F1042" s="53"/>
      <c r="G1042" s="59"/>
      <c r="Z1042" s="108" t="str">
        <f>IF(LEN(INDEX($1:$1048576,ROW(),4))&gt;0,INDEX($1:$1048576,ROW(),4)," ")</f>
        <v xml:space="preserve"> </v>
      </c>
      <c r="AA1042" s="108">
        <f t="shared" si="136"/>
        <v>79</v>
      </c>
      <c r="AB1042" s="108">
        <f ca="1">COUNTBLANK(OFFSET(INDEX($1:$1048576,2,4),AA1042*WellsInPlate,0,WellsInPlate,1))</f>
        <v>86</v>
      </c>
      <c r="AC1042" s="108">
        <f t="shared" ca="1" si="137"/>
        <v>0</v>
      </c>
      <c r="AE1042" s="108" t="b">
        <f>IF(COUNTBLANK(D1042)=0,A1042)</f>
        <v>0</v>
      </c>
    </row>
    <row r="1043" spans="1:31" ht="12.75" x14ac:dyDescent="0.2">
      <c r="A1043" s="94" t="str">
        <f>IF(D1043="","",CONCATENATE('Address and samples info'!$B$8," #",'Samples 96'!C1043))</f>
        <v/>
      </c>
      <c r="B1043" s="95" t="s">
        <v>4</v>
      </c>
      <c r="C1043" s="150">
        <v>13</v>
      </c>
      <c r="D1043" s="5"/>
      <c r="E1043" s="98">
        <v>0.01</v>
      </c>
      <c r="F1043" s="53"/>
      <c r="G1043" s="59"/>
      <c r="I1043" s="55"/>
      <c r="Z1043" s="108" t="str">
        <f>IF(LEN(INDEX($1:$1048576,ROW(),4))&gt;0,INDEX($1:$1048576,ROW(),4)," ")</f>
        <v xml:space="preserve"> </v>
      </c>
      <c r="AA1043" s="108">
        <f t="shared" si="136"/>
        <v>79</v>
      </c>
      <c r="AB1043" s="108">
        <f ca="1">COUNTBLANK(OFFSET(INDEX($1:$1048576,2,4),AA1043*WellsInPlate,0,WellsInPlate,1))</f>
        <v>86</v>
      </c>
      <c r="AC1043" s="108">
        <f t="shared" ca="1" si="137"/>
        <v>0</v>
      </c>
      <c r="AE1043" s="108" t="b">
        <f>IF(COUNTBLANK(D1043)=0,A1043)</f>
        <v>0</v>
      </c>
    </row>
    <row r="1044" spans="1:31" ht="12.75" x14ac:dyDescent="0.2">
      <c r="A1044" s="94" t="str">
        <f>IF(D1044="","",CONCATENATE('Address and samples info'!$B$8," #",'Samples 96'!C1044))</f>
        <v/>
      </c>
      <c r="B1044" s="95" t="s">
        <v>15</v>
      </c>
      <c r="C1044" s="150">
        <v>13</v>
      </c>
      <c r="D1044" s="5"/>
      <c r="E1044" s="98">
        <v>0.01</v>
      </c>
      <c r="F1044" s="53"/>
      <c r="G1044" s="59"/>
      <c r="H1044" s="106"/>
      <c r="I1044" s="56"/>
      <c r="J1044" s="56"/>
      <c r="K1044" s="56"/>
      <c r="L1044" s="56"/>
      <c r="M1044" s="56"/>
      <c r="N1044" s="56"/>
      <c r="O1044" s="56"/>
      <c r="P1044" s="56"/>
      <c r="Q1044" s="56"/>
      <c r="R1044" s="56"/>
      <c r="S1044" s="56"/>
      <c r="T1044" s="56"/>
      <c r="Z1044" s="108" t="str">
        <f>IF(LEN(INDEX($1:$1048576,ROW(),4))&gt;0,INDEX($1:$1048576,ROW(),4)," ")</f>
        <v xml:space="preserve"> </v>
      </c>
      <c r="AA1044" s="108">
        <f t="shared" si="136"/>
        <v>80</v>
      </c>
      <c r="AB1044" s="108">
        <f ca="1">COUNTBLANK(OFFSET(INDEX($1:$1048576,2,4),AA1044*WellsInPlate,0,WellsInPlate,1))</f>
        <v>86</v>
      </c>
      <c r="AC1044" s="108">
        <f t="shared" ca="1" si="137"/>
        <v>0</v>
      </c>
      <c r="AE1044" s="108" t="b">
        <f>IF(COUNTBLANK(D1044)=0,A1044)</f>
        <v>0</v>
      </c>
    </row>
    <row r="1045" spans="1:31" ht="12.75" x14ac:dyDescent="0.2">
      <c r="A1045" s="94" t="str">
        <f>IF(D1045="","",CONCATENATE('Address and samples info'!$B$8," #",'Samples 96'!C1045))</f>
        <v/>
      </c>
      <c r="B1045" s="95" t="s">
        <v>26</v>
      </c>
      <c r="C1045" s="150">
        <v>13</v>
      </c>
      <c r="D1045" s="5"/>
      <c r="E1045" s="98">
        <v>0.01</v>
      </c>
      <c r="F1045" s="53"/>
      <c r="G1045" s="59"/>
      <c r="H1045" s="104"/>
      <c r="I1045" s="57"/>
      <c r="J1045" s="57"/>
      <c r="K1045" s="57"/>
      <c r="L1045" s="57"/>
      <c r="M1045" s="57"/>
      <c r="N1045" s="57"/>
      <c r="O1045" s="57"/>
      <c r="P1045" s="57"/>
      <c r="Q1045" s="57"/>
      <c r="R1045" s="57"/>
      <c r="S1045" s="57"/>
      <c r="T1045" s="58"/>
      <c r="Z1045" s="108" t="str">
        <f>IF(LEN(INDEX($1:$1048576,ROW(),4))&gt;0,INDEX($1:$1048576,ROW(),4)," ")</f>
        <v xml:space="preserve"> </v>
      </c>
      <c r="AA1045" s="108">
        <f t="shared" si="136"/>
        <v>80</v>
      </c>
      <c r="AB1045" s="108">
        <f ca="1">COUNTBLANK(OFFSET(INDEX($1:$1048576,2,4),AA1045*WellsInPlate,0,WellsInPlate,1))</f>
        <v>86</v>
      </c>
      <c r="AC1045" s="108">
        <f t="shared" ca="1" si="137"/>
        <v>0</v>
      </c>
      <c r="AE1045" s="108" t="b">
        <f>IF(COUNTBLANK(D1045)=0,A1045)</f>
        <v>0</v>
      </c>
    </row>
    <row r="1046" spans="1:31" ht="12.75" x14ac:dyDescent="0.2">
      <c r="A1046" s="94" t="str">
        <f>IF(D1046="","",CONCATENATE('Address and samples info'!$B$8," #",'Samples 96'!C1046))</f>
        <v/>
      </c>
      <c r="B1046" s="95" t="s">
        <v>37</v>
      </c>
      <c r="C1046" s="150">
        <v>13</v>
      </c>
      <c r="D1046" s="5"/>
      <c r="E1046" s="98">
        <v>0.01</v>
      </c>
      <c r="F1046" s="53"/>
      <c r="G1046" s="59"/>
      <c r="H1046" s="104"/>
      <c r="I1046" s="57"/>
      <c r="J1046" s="57"/>
      <c r="K1046" s="57"/>
      <c r="L1046" s="57"/>
      <c r="M1046" s="57"/>
      <c r="N1046" s="57"/>
      <c r="O1046" s="57"/>
      <c r="P1046" s="57"/>
      <c r="Q1046" s="57"/>
      <c r="R1046" s="57"/>
      <c r="S1046" s="57"/>
      <c r="T1046" s="57"/>
      <c r="Z1046" s="108" t="str">
        <f>IF(LEN(INDEX($1:$1048576,ROW(),4))&gt;0,INDEX($1:$1048576,ROW(),4)," ")</f>
        <v xml:space="preserve"> </v>
      </c>
      <c r="AA1046" s="108">
        <f t="shared" si="136"/>
        <v>80</v>
      </c>
      <c r="AB1046" s="108">
        <f ca="1">COUNTBLANK(OFFSET(INDEX($1:$1048576,2,4),AA1046*WellsInPlate,0,WellsInPlate,1))</f>
        <v>86</v>
      </c>
      <c r="AC1046" s="108">
        <f t="shared" ca="1" si="137"/>
        <v>0</v>
      </c>
      <c r="AE1046" s="108" t="b">
        <f>IF(COUNTBLANK(D1046)=0,A1046)</f>
        <v>0</v>
      </c>
    </row>
    <row r="1047" spans="1:31" ht="12.75" x14ac:dyDescent="0.2">
      <c r="A1047" s="94" t="str">
        <f>IF(D1047="","",CONCATENATE('Address and samples info'!$B$8," #",'Samples 96'!C1047))</f>
        <v/>
      </c>
      <c r="B1047" s="95" t="s">
        <v>48</v>
      </c>
      <c r="C1047" s="150">
        <v>13</v>
      </c>
      <c r="D1047" s="5"/>
      <c r="E1047" s="98">
        <v>0.01</v>
      </c>
      <c r="F1047" s="53"/>
      <c r="G1047" s="59"/>
      <c r="H1047" s="104"/>
      <c r="I1047" s="57"/>
      <c r="J1047" s="57"/>
      <c r="K1047" s="57"/>
      <c r="L1047" s="57"/>
      <c r="M1047" s="57"/>
      <c r="N1047" s="57"/>
      <c r="O1047" s="57"/>
      <c r="P1047" s="57"/>
      <c r="Q1047" s="57"/>
      <c r="R1047" s="57"/>
      <c r="S1047" s="57"/>
      <c r="T1047" s="57"/>
      <c r="Z1047" s="108" t="str">
        <f>IF(LEN(INDEX($1:$1048576,ROW(),4))&gt;0,INDEX($1:$1048576,ROW(),4)," ")</f>
        <v xml:space="preserve"> </v>
      </c>
      <c r="AA1047" s="108">
        <f t="shared" si="136"/>
        <v>80</v>
      </c>
      <c r="AB1047" s="108">
        <f ca="1">COUNTBLANK(OFFSET(INDEX($1:$1048576,2,4),AA1047*WellsInPlate,0,WellsInPlate,1))</f>
        <v>86</v>
      </c>
      <c r="AC1047" s="108">
        <f t="shared" ca="1" si="137"/>
        <v>0</v>
      </c>
      <c r="AE1047" s="108" t="b">
        <f>IF(COUNTBLANK(D1047)=0,A1047)</f>
        <v>0</v>
      </c>
    </row>
    <row r="1048" spans="1:31" ht="12.75" x14ac:dyDescent="0.2">
      <c r="A1048" s="94" t="str">
        <f>IF(D1048="","",CONCATENATE('Address and samples info'!$B$8," #",'Samples 96'!C1048))</f>
        <v/>
      </c>
      <c r="B1048" s="95" t="s">
        <v>59</v>
      </c>
      <c r="C1048" s="150">
        <v>13</v>
      </c>
      <c r="D1048" s="5"/>
      <c r="E1048" s="98">
        <v>0.01</v>
      </c>
      <c r="F1048" s="53"/>
      <c r="G1048" s="59"/>
      <c r="H1048" s="104"/>
      <c r="I1048" s="57"/>
      <c r="J1048" s="57"/>
      <c r="K1048" s="57"/>
      <c r="L1048" s="57"/>
      <c r="M1048" s="57"/>
      <c r="N1048" s="57"/>
      <c r="O1048" s="57"/>
      <c r="P1048" s="57"/>
      <c r="Q1048" s="57"/>
      <c r="R1048" s="57"/>
      <c r="S1048" s="57"/>
      <c r="T1048" s="57"/>
      <c r="Z1048" s="108" t="str">
        <f>IF(LEN(INDEX($1:$1048576,ROW(),4))&gt;0,INDEX($1:$1048576,ROW(),4)," ")</f>
        <v xml:space="preserve"> </v>
      </c>
      <c r="AA1048" s="108">
        <f t="shared" si="136"/>
        <v>80</v>
      </c>
      <c r="AB1048" s="108">
        <f ca="1">COUNTBLANK(OFFSET(INDEX($1:$1048576,2,4),AA1048*WellsInPlate,0,WellsInPlate,1))</f>
        <v>86</v>
      </c>
      <c r="AC1048" s="108">
        <f t="shared" ca="1" si="137"/>
        <v>0</v>
      </c>
      <c r="AE1048" s="108" t="b">
        <f>IF(COUNTBLANK(D1048)=0,A1048)</f>
        <v>0</v>
      </c>
    </row>
    <row r="1049" spans="1:31" ht="12.75" x14ac:dyDescent="0.2">
      <c r="A1049" s="94" t="str">
        <f>IF(D1049="","",CONCATENATE('Address and samples info'!$B$8," #",'Samples 96'!C1049))</f>
        <v/>
      </c>
      <c r="B1049" s="95" t="s">
        <v>70</v>
      </c>
      <c r="C1049" s="150">
        <v>13</v>
      </c>
      <c r="D1049" s="5"/>
      <c r="E1049" s="98">
        <v>0.01</v>
      </c>
      <c r="F1049" s="53"/>
      <c r="G1049" s="59"/>
      <c r="H1049" s="104"/>
      <c r="I1049" s="57"/>
      <c r="J1049" s="57"/>
      <c r="K1049" s="57"/>
      <c r="L1049" s="57"/>
      <c r="M1049" s="57"/>
      <c r="N1049" s="57"/>
      <c r="O1049" s="57"/>
      <c r="P1049" s="57"/>
      <c r="Q1049" s="57"/>
      <c r="R1049" s="57"/>
      <c r="S1049" s="57"/>
      <c r="T1049" s="57"/>
      <c r="Z1049" s="108" t="str">
        <f>IF(LEN(INDEX($1:$1048576,ROW(),4))&gt;0,INDEX($1:$1048576,ROW(),4)," ")</f>
        <v xml:space="preserve"> </v>
      </c>
      <c r="AA1049" s="108">
        <f t="shared" si="136"/>
        <v>80</v>
      </c>
      <c r="AB1049" s="108">
        <f ca="1">COUNTBLANK(OFFSET(INDEX($1:$1048576,2,4),AA1049*WellsInPlate,0,WellsInPlate,1))</f>
        <v>86</v>
      </c>
      <c r="AC1049" s="108">
        <f t="shared" ca="1" si="137"/>
        <v>0</v>
      </c>
      <c r="AE1049" s="108" t="b">
        <f>IF(COUNTBLANK(D1049)=0,A1049)</f>
        <v>0</v>
      </c>
    </row>
    <row r="1050" spans="1:31" ht="12.75" x14ac:dyDescent="0.2">
      <c r="A1050" s="94" t="str">
        <f>IF(D1050="","",CONCATENATE('Address and samples info'!$B$8," #",'Samples 96'!C1050))</f>
        <v/>
      </c>
      <c r="B1050" s="95" t="s">
        <v>80</v>
      </c>
      <c r="C1050" s="150">
        <v>13</v>
      </c>
      <c r="D1050" s="5"/>
      <c r="E1050" s="98">
        <v>0.01</v>
      </c>
      <c r="F1050" s="53"/>
      <c r="G1050" s="59"/>
      <c r="H1050" s="104"/>
      <c r="I1050" s="57"/>
      <c r="J1050" s="57"/>
      <c r="K1050" s="57"/>
      <c r="L1050" s="57"/>
      <c r="M1050" s="57"/>
      <c r="N1050" s="57"/>
      <c r="O1050" s="57"/>
      <c r="P1050" s="57"/>
      <c r="Q1050" s="57"/>
      <c r="R1050" s="57"/>
      <c r="S1050" s="57"/>
      <c r="T1050" s="57"/>
      <c r="Z1050" s="108" t="str">
        <f>IF(LEN(INDEX($1:$1048576,ROW(),4))&gt;0,INDEX($1:$1048576,ROW(),4)," ")</f>
        <v xml:space="preserve"> </v>
      </c>
      <c r="AA1050" s="108">
        <f t="shared" si="136"/>
        <v>80</v>
      </c>
      <c r="AB1050" s="108">
        <f ca="1">COUNTBLANK(OFFSET(INDEX($1:$1048576,2,4),AA1050*WellsInPlate,0,WellsInPlate,1))</f>
        <v>86</v>
      </c>
      <c r="AC1050" s="108">
        <f t="shared" ca="1" si="137"/>
        <v>0</v>
      </c>
      <c r="AE1050" s="108" t="b">
        <f>IF(COUNTBLANK(D1050)=0,A1050)</f>
        <v>0</v>
      </c>
    </row>
    <row r="1051" spans="1:31" ht="12.75" x14ac:dyDescent="0.2">
      <c r="A1051" s="94" t="str">
        <f>IF(D1051="","",CONCATENATE('Address and samples info'!$B$8," #",'Samples 96'!C1051))</f>
        <v/>
      </c>
      <c r="B1051" s="95" t="s">
        <v>5</v>
      </c>
      <c r="C1051" s="150">
        <v>13</v>
      </c>
      <c r="D1051" s="5"/>
      <c r="E1051" s="98">
        <v>0.01</v>
      </c>
      <c r="F1051" s="53"/>
      <c r="G1051" s="59"/>
      <c r="H1051" s="104"/>
      <c r="I1051" s="57"/>
      <c r="J1051" s="57"/>
      <c r="K1051" s="57"/>
      <c r="L1051" s="57"/>
      <c r="M1051" s="57"/>
      <c r="N1051" s="57"/>
      <c r="O1051" s="57"/>
      <c r="P1051" s="57"/>
      <c r="Q1051" s="57"/>
      <c r="R1051" s="57"/>
      <c r="S1051" s="57"/>
      <c r="T1051" s="57"/>
      <c r="Z1051" s="108" t="str">
        <f>IF(LEN(INDEX($1:$1048576,ROW(),4))&gt;0,INDEX($1:$1048576,ROW(),4)," ")</f>
        <v xml:space="preserve"> </v>
      </c>
      <c r="AA1051" s="108">
        <f t="shared" si="136"/>
        <v>80</v>
      </c>
      <c r="AB1051" s="108">
        <f ca="1">COUNTBLANK(OFFSET(INDEX($1:$1048576,2,4),AA1051*WellsInPlate,0,WellsInPlate,1))</f>
        <v>86</v>
      </c>
      <c r="AC1051" s="108">
        <f t="shared" ca="1" si="137"/>
        <v>0</v>
      </c>
      <c r="AE1051" s="108" t="b">
        <f>IF(COUNTBLANK(D1051)=0,A1051)</f>
        <v>0</v>
      </c>
    </row>
    <row r="1052" spans="1:31" ht="12.75" x14ac:dyDescent="0.2">
      <c r="A1052" s="94" t="str">
        <f>IF(D1052="","",CONCATENATE('Address and samples info'!$B$8," #",'Samples 96'!C1052))</f>
        <v/>
      </c>
      <c r="B1052" s="95" t="s">
        <v>16</v>
      </c>
      <c r="C1052" s="150">
        <v>13</v>
      </c>
      <c r="D1052" s="5"/>
      <c r="E1052" s="98">
        <v>0.01</v>
      </c>
      <c r="F1052" s="53"/>
      <c r="G1052" s="59"/>
      <c r="H1052" s="104"/>
      <c r="I1052" s="57"/>
      <c r="J1052" s="57"/>
      <c r="K1052" s="57"/>
      <c r="L1052" s="57"/>
      <c r="M1052" s="57"/>
      <c r="N1052" s="57"/>
      <c r="O1052" s="57"/>
      <c r="P1052" s="57"/>
      <c r="Q1052" s="57"/>
      <c r="R1052" s="57"/>
      <c r="S1052" s="57"/>
      <c r="T1052" s="57"/>
      <c r="Z1052" s="108" t="str">
        <f>IF(LEN(INDEX($1:$1048576,ROW(),4))&gt;0,INDEX($1:$1048576,ROW(),4)," ")</f>
        <v xml:space="preserve"> </v>
      </c>
      <c r="AA1052" s="108">
        <f t="shared" si="136"/>
        <v>80</v>
      </c>
      <c r="AB1052" s="108">
        <f ca="1">COUNTBLANK(OFFSET(INDEX($1:$1048576,2,4),AA1052*WellsInPlate,0,WellsInPlate,1))</f>
        <v>86</v>
      </c>
      <c r="AC1052" s="108">
        <f t="shared" ca="1" si="137"/>
        <v>0</v>
      </c>
      <c r="AE1052" s="108" t="b">
        <f>IF(COUNTBLANK(D1052)=0,A1052)</f>
        <v>0</v>
      </c>
    </row>
    <row r="1053" spans="1:31" ht="12.75" x14ac:dyDescent="0.2">
      <c r="A1053" s="94" t="str">
        <f>IF(D1053="","",CONCATENATE('Address and samples info'!$B$8," #",'Samples 96'!C1053))</f>
        <v/>
      </c>
      <c r="B1053" s="95" t="s">
        <v>27</v>
      </c>
      <c r="C1053" s="150">
        <v>13</v>
      </c>
      <c r="D1053" s="5"/>
      <c r="E1053" s="98">
        <v>0.01</v>
      </c>
      <c r="F1053" s="53"/>
      <c r="G1053" s="59"/>
      <c r="Z1053" s="108" t="str">
        <f>IF(LEN(INDEX($1:$1048576,ROW(),4))&gt;0,INDEX($1:$1048576,ROW(),4)," ")</f>
        <v xml:space="preserve"> </v>
      </c>
      <c r="AA1053" s="108">
        <f t="shared" si="136"/>
        <v>80</v>
      </c>
      <c r="AB1053" s="108">
        <f ca="1">COUNTBLANK(OFFSET(INDEX($1:$1048576,2,4),AA1053*WellsInPlate,0,WellsInPlate,1))</f>
        <v>86</v>
      </c>
      <c r="AC1053" s="108">
        <f t="shared" ca="1" si="137"/>
        <v>0</v>
      </c>
      <c r="AE1053" s="108" t="b">
        <f>IF(COUNTBLANK(D1053)=0,A1053)</f>
        <v>0</v>
      </c>
    </row>
    <row r="1054" spans="1:31" ht="12.75" x14ac:dyDescent="0.2">
      <c r="A1054" s="94" t="str">
        <f>IF(D1054="","",CONCATENATE('Address and samples info'!$B$8," #",'Samples 96'!C1054))</f>
        <v/>
      </c>
      <c r="B1054" s="95" t="s">
        <v>38</v>
      </c>
      <c r="C1054" s="150">
        <v>13</v>
      </c>
      <c r="D1054" s="5"/>
      <c r="E1054" s="98">
        <v>0.01</v>
      </c>
      <c r="F1054" s="53"/>
      <c r="G1054" s="59"/>
      <c r="Z1054" s="108" t="str">
        <f>IF(LEN(INDEX($1:$1048576,ROW(),4))&gt;0,INDEX($1:$1048576,ROW(),4)," ")</f>
        <v xml:space="preserve"> </v>
      </c>
      <c r="AA1054" s="108">
        <f t="shared" si="136"/>
        <v>80</v>
      </c>
      <c r="AB1054" s="108">
        <f ca="1">COUNTBLANK(OFFSET(INDEX($1:$1048576,2,4),AA1054*WellsInPlate,0,WellsInPlate,1))</f>
        <v>86</v>
      </c>
      <c r="AC1054" s="108">
        <f t="shared" ca="1" si="137"/>
        <v>0</v>
      </c>
      <c r="AE1054" s="108" t="b">
        <f>IF(COUNTBLANK(D1054)=0,A1054)</f>
        <v>0</v>
      </c>
    </row>
    <row r="1055" spans="1:31" ht="12.75" x14ac:dyDescent="0.2">
      <c r="A1055" s="94" t="str">
        <f>IF(D1055="","",CONCATENATE('Address and samples info'!$B$8," #",'Samples 96'!C1055))</f>
        <v/>
      </c>
      <c r="B1055" s="95" t="s">
        <v>49</v>
      </c>
      <c r="C1055" s="150">
        <v>13</v>
      </c>
      <c r="D1055" s="5"/>
      <c r="E1055" s="98">
        <v>0.01</v>
      </c>
      <c r="F1055" s="53"/>
      <c r="G1055" s="59"/>
      <c r="Z1055" s="108" t="str">
        <f>IF(LEN(INDEX($1:$1048576,ROW(),4))&gt;0,INDEX($1:$1048576,ROW(),4)," ")</f>
        <v xml:space="preserve"> </v>
      </c>
      <c r="AA1055" s="108">
        <f t="shared" si="136"/>
        <v>80</v>
      </c>
      <c r="AB1055" s="108">
        <f ca="1">COUNTBLANK(OFFSET(INDEX($1:$1048576,2,4),AA1055*WellsInPlate,0,WellsInPlate,1))</f>
        <v>86</v>
      </c>
      <c r="AC1055" s="108">
        <f t="shared" ca="1" si="137"/>
        <v>0</v>
      </c>
      <c r="AE1055" s="108" t="b">
        <f>IF(COUNTBLANK(D1055)=0,A1055)</f>
        <v>0</v>
      </c>
    </row>
    <row r="1056" spans="1:31" ht="12.75" x14ac:dyDescent="0.2">
      <c r="A1056" s="94" t="str">
        <f>IF(D1056="","",CONCATENATE('Address and samples info'!$B$8," #",'Samples 96'!C1056))</f>
        <v/>
      </c>
      <c r="B1056" s="95" t="s">
        <v>60</v>
      </c>
      <c r="C1056" s="150">
        <v>13</v>
      </c>
      <c r="D1056" s="5"/>
      <c r="E1056" s="98">
        <v>0.01</v>
      </c>
      <c r="F1056" s="53"/>
      <c r="G1056" s="59"/>
      <c r="I1056" s="55"/>
      <c r="Z1056" s="108" t="str">
        <f>IF(LEN(INDEX($1:$1048576,ROW(),4))&gt;0,INDEX($1:$1048576,ROW(),4)," ")</f>
        <v xml:space="preserve"> </v>
      </c>
      <c r="AA1056" s="108">
        <f t="shared" si="136"/>
        <v>80</v>
      </c>
      <c r="AB1056" s="108">
        <f ca="1">COUNTBLANK(OFFSET(INDEX($1:$1048576,2,4),AA1056*WellsInPlate,0,WellsInPlate,1))</f>
        <v>86</v>
      </c>
      <c r="AC1056" s="108">
        <f t="shared" ca="1" si="137"/>
        <v>0</v>
      </c>
      <c r="AE1056" s="108" t="b">
        <f>IF(COUNTBLANK(D1056)=0,A1056)</f>
        <v>0</v>
      </c>
    </row>
    <row r="1057" spans="1:31" ht="12.75" x14ac:dyDescent="0.2">
      <c r="A1057" s="94" t="str">
        <f>IF(D1057="","",CONCATENATE('Address and samples info'!$B$8," #",'Samples 96'!C1057))</f>
        <v/>
      </c>
      <c r="B1057" s="95" t="s">
        <v>71</v>
      </c>
      <c r="C1057" s="150">
        <v>13</v>
      </c>
      <c r="D1057" s="5"/>
      <c r="E1057" s="98">
        <v>0.01</v>
      </c>
      <c r="F1057" s="53"/>
      <c r="G1057" s="59"/>
      <c r="H1057" s="106"/>
      <c r="I1057" s="56"/>
      <c r="J1057" s="56"/>
      <c r="K1057" s="56"/>
      <c r="L1057" s="56"/>
      <c r="M1057" s="56"/>
      <c r="N1057" s="56"/>
      <c r="O1057" s="56"/>
      <c r="P1057" s="56"/>
      <c r="Q1057" s="56"/>
      <c r="R1057" s="56"/>
      <c r="S1057" s="56"/>
      <c r="T1057" s="56"/>
      <c r="Z1057" s="108" t="str">
        <f>IF(LEN(INDEX($1:$1048576,ROW(),4))&gt;0,INDEX($1:$1048576,ROW(),4)," ")</f>
        <v xml:space="preserve"> </v>
      </c>
      <c r="AA1057" s="108">
        <f t="shared" si="136"/>
        <v>81</v>
      </c>
      <c r="AB1057" s="108">
        <f ca="1">COUNTBLANK(OFFSET(INDEX($1:$1048576,2,4),AA1057*WellsInPlate,0,WellsInPlate,1))</f>
        <v>86</v>
      </c>
      <c r="AC1057" s="108">
        <f t="shared" ca="1" si="137"/>
        <v>0</v>
      </c>
      <c r="AE1057" s="108" t="b">
        <f>IF(COUNTBLANK(D1057)=0,A1057)</f>
        <v>0</v>
      </c>
    </row>
    <row r="1058" spans="1:31" ht="12.75" x14ac:dyDescent="0.2">
      <c r="A1058" s="94" t="str">
        <f>IF(D1058="","",CONCATENATE('Address and samples info'!$B$8," #",'Samples 96'!C1058))</f>
        <v/>
      </c>
      <c r="B1058" s="95" t="s">
        <v>81</v>
      </c>
      <c r="C1058" s="150">
        <v>13</v>
      </c>
      <c r="D1058" s="5"/>
      <c r="E1058" s="98">
        <v>0.01</v>
      </c>
      <c r="F1058" s="53"/>
      <c r="G1058" s="59"/>
      <c r="H1058" s="104"/>
      <c r="I1058" s="57"/>
      <c r="J1058" s="57"/>
      <c r="K1058" s="57"/>
      <c r="L1058" s="57"/>
      <c r="M1058" s="57"/>
      <c r="N1058" s="57"/>
      <c r="O1058" s="57"/>
      <c r="P1058" s="57"/>
      <c r="Q1058" s="57"/>
      <c r="R1058" s="57"/>
      <c r="S1058" s="57"/>
      <c r="T1058" s="58"/>
      <c r="Z1058" s="108" t="str">
        <f>IF(LEN(INDEX($1:$1048576,ROW(),4))&gt;0,INDEX($1:$1048576,ROW(),4)," ")</f>
        <v xml:space="preserve"> </v>
      </c>
      <c r="AA1058" s="108">
        <f t="shared" si="136"/>
        <v>81</v>
      </c>
      <c r="AB1058" s="108">
        <f ca="1">COUNTBLANK(OFFSET(INDEX($1:$1048576,2,4),AA1058*WellsInPlate,0,WellsInPlate,1))</f>
        <v>86</v>
      </c>
      <c r="AC1058" s="108">
        <f t="shared" ca="1" si="137"/>
        <v>0</v>
      </c>
      <c r="AE1058" s="108" t="b">
        <f>IF(COUNTBLANK(D1058)=0,A1058)</f>
        <v>0</v>
      </c>
    </row>
    <row r="1059" spans="1:31" ht="12.75" x14ac:dyDescent="0.2">
      <c r="A1059" s="94" t="str">
        <f>IF(D1059="","",CONCATENATE('Address and samples info'!$B$8," #",'Samples 96'!C1059))</f>
        <v/>
      </c>
      <c r="B1059" s="95" t="s">
        <v>6</v>
      </c>
      <c r="C1059" s="150">
        <v>13</v>
      </c>
      <c r="D1059" s="5"/>
      <c r="E1059" s="98">
        <v>0.01</v>
      </c>
      <c r="F1059" s="53"/>
      <c r="G1059" s="59"/>
      <c r="H1059" s="104"/>
      <c r="I1059" s="57"/>
      <c r="J1059" s="57"/>
      <c r="K1059" s="57"/>
      <c r="L1059" s="57"/>
      <c r="M1059" s="57"/>
      <c r="N1059" s="57"/>
      <c r="O1059" s="57"/>
      <c r="P1059" s="57"/>
      <c r="Q1059" s="57"/>
      <c r="R1059" s="57"/>
      <c r="S1059" s="57"/>
      <c r="T1059" s="57"/>
      <c r="Z1059" s="108" t="str">
        <f>IF(LEN(INDEX($1:$1048576,ROW(),4))&gt;0,INDEX($1:$1048576,ROW(),4)," ")</f>
        <v xml:space="preserve"> </v>
      </c>
      <c r="AA1059" s="108">
        <f t="shared" si="136"/>
        <v>81</v>
      </c>
      <c r="AB1059" s="108">
        <f ca="1">COUNTBLANK(OFFSET(INDEX($1:$1048576,2,4),AA1059*WellsInPlate,0,WellsInPlate,1))</f>
        <v>86</v>
      </c>
      <c r="AC1059" s="108">
        <f t="shared" ca="1" si="137"/>
        <v>0</v>
      </c>
      <c r="AE1059" s="108" t="b">
        <f>IF(COUNTBLANK(D1059)=0,A1059)</f>
        <v>0</v>
      </c>
    </row>
    <row r="1060" spans="1:31" ht="12.75" x14ac:dyDescent="0.2">
      <c r="A1060" s="94" t="str">
        <f>IF(D1060="","",CONCATENATE('Address and samples info'!$B$8," #",'Samples 96'!C1060))</f>
        <v/>
      </c>
      <c r="B1060" s="95" t="s">
        <v>17</v>
      </c>
      <c r="C1060" s="150">
        <v>13</v>
      </c>
      <c r="D1060" s="5"/>
      <c r="E1060" s="98">
        <v>0.01</v>
      </c>
      <c r="F1060" s="53"/>
      <c r="G1060" s="59"/>
      <c r="H1060" s="104"/>
      <c r="I1060" s="57"/>
      <c r="J1060" s="57"/>
      <c r="K1060" s="57"/>
      <c r="L1060" s="57"/>
      <c r="M1060" s="57"/>
      <c r="N1060" s="57"/>
      <c r="O1060" s="57"/>
      <c r="P1060" s="57"/>
      <c r="Q1060" s="57"/>
      <c r="R1060" s="57"/>
      <c r="S1060" s="57"/>
      <c r="T1060" s="57"/>
      <c r="Z1060" s="108" t="str">
        <f>IF(LEN(INDEX($1:$1048576,ROW(),4))&gt;0,INDEX($1:$1048576,ROW(),4)," ")</f>
        <v xml:space="preserve"> </v>
      </c>
      <c r="AA1060" s="108">
        <f t="shared" si="136"/>
        <v>81</v>
      </c>
      <c r="AB1060" s="108">
        <f ca="1">COUNTBLANK(OFFSET(INDEX($1:$1048576,2,4),AA1060*WellsInPlate,0,WellsInPlate,1))</f>
        <v>86</v>
      </c>
      <c r="AC1060" s="108">
        <f t="shared" ca="1" si="137"/>
        <v>0</v>
      </c>
      <c r="AE1060" s="108" t="b">
        <f>IF(COUNTBLANK(D1060)=0,A1060)</f>
        <v>0</v>
      </c>
    </row>
    <row r="1061" spans="1:31" ht="12.75" x14ac:dyDescent="0.2">
      <c r="A1061" s="94" t="str">
        <f>IF(D1061="","",CONCATENATE('Address and samples info'!$B$8," #",'Samples 96'!C1061))</f>
        <v/>
      </c>
      <c r="B1061" s="95" t="s">
        <v>28</v>
      </c>
      <c r="C1061" s="150">
        <v>13</v>
      </c>
      <c r="D1061" s="5"/>
      <c r="E1061" s="98">
        <v>0.01</v>
      </c>
      <c r="F1061" s="53"/>
      <c r="G1061" s="59"/>
      <c r="H1061" s="104"/>
      <c r="I1061" s="57"/>
      <c r="J1061" s="57"/>
      <c r="K1061" s="57"/>
      <c r="L1061" s="57"/>
      <c r="M1061" s="57"/>
      <c r="N1061" s="57"/>
      <c r="O1061" s="57"/>
      <c r="P1061" s="57"/>
      <c r="Q1061" s="57"/>
      <c r="R1061" s="57"/>
      <c r="S1061" s="57"/>
      <c r="T1061" s="57"/>
      <c r="Z1061" s="108" t="str">
        <f>IF(LEN(INDEX($1:$1048576,ROW(),4))&gt;0,INDEX($1:$1048576,ROW(),4)," ")</f>
        <v xml:space="preserve"> </v>
      </c>
      <c r="AA1061" s="108">
        <f t="shared" si="136"/>
        <v>81</v>
      </c>
      <c r="AB1061" s="108">
        <f ca="1">COUNTBLANK(OFFSET(INDEX($1:$1048576,2,4),AA1061*WellsInPlate,0,WellsInPlate,1))</f>
        <v>86</v>
      </c>
      <c r="AC1061" s="108">
        <f t="shared" ca="1" si="137"/>
        <v>0</v>
      </c>
      <c r="AE1061" s="108" t="b">
        <f>IF(COUNTBLANK(D1061)=0,A1061)</f>
        <v>0</v>
      </c>
    </row>
    <row r="1062" spans="1:31" ht="12.75" x14ac:dyDescent="0.2">
      <c r="A1062" s="94" t="str">
        <f>IF(D1062="","",CONCATENATE('Address and samples info'!$B$8," #",'Samples 96'!C1062))</f>
        <v/>
      </c>
      <c r="B1062" s="95" t="s">
        <v>39</v>
      </c>
      <c r="C1062" s="150">
        <v>13</v>
      </c>
      <c r="D1062" s="5"/>
      <c r="E1062" s="98">
        <v>0.01</v>
      </c>
      <c r="F1062" s="53"/>
      <c r="G1062" s="59"/>
      <c r="H1062" s="104"/>
      <c r="I1062" s="57"/>
      <c r="J1062" s="57"/>
      <c r="K1062" s="57"/>
      <c r="L1062" s="57"/>
      <c r="M1062" s="57"/>
      <c r="N1062" s="57"/>
      <c r="O1062" s="57"/>
      <c r="P1062" s="57"/>
      <c r="Q1062" s="57"/>
      <c r="R1062" s="57"/>
      <c r="S1062" s="57"/>
      <c r="T1062" s="57"/>
      <c r="Z1062" s="108" t="str">
        <f>IF(LEN(INDEX($1:$1048576,ROW(),4))&gt;0,INDEX($1:$1048576,ROW(),4)," ")</f>
        <v xml:space="preserve"> </v>
      </c>
      <c r="AA1062" s="108">
        <f t="shared" ref="AA1062:AA1092" si="138">CEILING((ROW()-StartRow+1)/PanelHeight,1)-1</f>
        <v>81</v>
      </c>
      <c r="AB1062" s="108">
        <f ca="1">COUNTBLANK(OFFSET(INDEX($1:$1048576,2,4),AA1062*WellsInPlate,0,WellsInPlate,1))</f>
        <v>86</v>
      </c>
      <c r="AC1062" s="108">
        <f t="shared" ref="AC1062:AC1092" ca="1" si="139">IF(AB1062=WellsInPlate,0,1)</f>
        <v>0</v>
      </c>
      <c r="AE1062" s="108" t="b">
        <f>IF(COUNTBLANK(D1062)=0,A1062)</f>
        <v>0</v>
      </c>
    </row>
    <row r="1063" spans="1:31" ht="12.75" x14ac:dyDescent="0.2">
      <c r="A1063" s="94" t="str">
        <f>IF(D1063="","",CONCATENATE('Address and samples info'!$B$8," #",'Samples 96'!C1063))</f>
        <v/>
      </c>
      <c r="B1063" s="95" t="s">
        <v>50</v>
      </c>
      <c r="C1063" s="150">
        <v>13</v>
      </c>
      <c r="D1063" s="5"/>
      <c r="E1063" s="98">
        <v>0.01</v>
      </c>
      <c r="F1063" s="53"/>
      <c r="G1063" s="59"/>
      <c r="H1063" s="104"/>
      <c r="I1063" s="57"/>
      <c r="J1063" s="57"/>
      <c r="K1063" s="57"/>
      <c r="L1063" s="57"/>
      <c r="M1063" s="57"/>
      <c r="N1063" s="57"/>
      <c r="O1063" s="57"/>
      <c r="P1063" s="57"/>
      <c r="Q1063" s="57"/>
      <c r="R1063" s="57"/>
      <c r="S1063" s="57"/>
      <c r="T1063" s="57"/>
      <c r="Z1063" s="108" t="str">
        <f>IF(LEN(INDEX($1:$1048576,ROW(),4))&gt;0,INDEX($1:$1048576,ROW(),4)," ")</f>
        <v xml:space="preserve"> </v>
      </c>
      <c r="AA1063" s="108">
        <f t="shared" si="138"/>
        <v>81</v>
      </c>
      <c r="AB1063" s="108">
        <f ca="1">COUNTBLANK(OFFSET(INDEX($1:$1048576,2,4),AA1063*WellsInPlate,0,WellsInPlate,1))</f>
        <v>86</v>
      </c>
      <c r="AC1063" s="108">
        <f t="shared" ca="1" si="139"/>
        <v>0</v>
      </c>
      <c r="AE1063" s="108" t="b">
        <f>IF(COUNTBLANK(D1063)=0,A1063)</f>
        <v>0</v>
      </c>
    </row>
    <row r="1064" spans="1:31" ht="12.75" x14ac:dyDescent="0.2">
      <c r="A1064" s="94" t="str">
        <f>IF(D1064="","",CONCATENATE('Address and samples info'!$B$8," #",'Samples 96'!C1064))</f>
        <v/>
      </c>
      <c r="B1064" s="95" t="s">
        <v>61</v>
      </c>
      <c r="C1064" s="150">
        <v>13</v>
      </c>
      <c r="D1064" s="5"/>
      <c r="E1064" s="98">
        <v>0.01</v>
      </c>
      <c r="F1064" s="53"/>
      <c r="G1064" s="59"/>
      <c r="H1064" s="104"/>
      <c r="I1064" s="57"/>
      <c r="J1064" s="57"/>
      <c r="K1064" s="57"/>
      <c r="L1064" s="57"/>
      <c r="M1064" s="57"/>
      <c r="N1064" s="57"/>
      <c r="O1064" s="57"/>
      <c r="P1064" s="57"/>
      <c r="Q1064" s="57"/>
      <c r="R1064" s="57"/>
      <c r="S1064" s="57"/>
      <c r="T1064" s="57"/>
      <c r="Z1064" s="108" t="str">
        <f>IF(LEN(INDEX($1:$1048576,ROW(),4))&gt;0,INDEX($1:$1048576,ROW(),4)," ")</f>
        <v xml:space="preserve"> </v>
      </c>
      <c r="AA1064" s="108">
        <f t="shared" si="138"/>
        <v>81</v>
      </c>
      <c r="AB1064" s="108">
        <f ca="1">COUNTBLANK(OFFSET(INDEX($1:$1048576,2,4),AA1064*WellsInPlate,0,WellsInPlate,1))</f>
        <v>86</v>
      </c>
      <c r="AC1064" s="108">
        <f t="shared" ca="1" si="139"/>
        <v>0</v>
      </c>
      <c r="AE1064" s="108" t="b">
        <f>IF(COUNTBLANK(D1064)=0,A1064)</f>
        <v>0</v>
      </c>
    </row>
    <row r="1065" spans="1:31" ht="12.75" x14ac:dyDescent="0.2">
      <c r="A1065" s="94" t="str">
        <f>IF(D1065="","",CONCATENATE('Address and samples info'!$B$8," #",'Samples 96'!C1065))</f>
        <v/>
      </c>
      <c r="B1065" s="95" t="s">
        <v>72</v>
      </c>
      <c r="C1065" s="150">
        <v>13</v>
      </c>
      <c r="D1065" s="5"/>
      <c r="E1065" s="98">
        <v>0.01</v>
      </c>
      <c r="F1065" s="53"/>
      <c r="G1065" s="59"/>
      <c r="H1065" s="104"/>
      <c r="I1065" s="57"/>
      <c r="J1065" s="57"/>
      <c r="K1065" s="57"/>
      <c r="L1065" s="57"/>
      <c r="M1065" s="57"/>
      <c r="N1065" s="57"/>
      <c r="O1065" s="57"/>
      <c r="P1065" s="57"/>
      <c r="Q1065" s="57"/>
      <c r="R1065" s="57"/>
      <c r="S1065" s="57"/>
      <c r="T1065" s="57"/>
      <c r="Z1065" s="108" t="str">
        <f>IF(LEN(INDEX($1:$1048576,ROW(),4))&gt;0,INDEX($1:$1048576,ROW(),4)," ")</f>
        <v xml:space="preserve"> </v>
      </c>
      <c r="AA1065" s="108">
        <f t="shared" si="138"/>
        <v>81</v>
      </c>
      <c r="AB1065" s="108">
        <f ca="1">COUNTBLANK(OFFSET(INDEX($1:$1048576,2,4),AA1065*WellsInPlate,0,WellsInPlate,1))</f>
        <v>86</v>
      </c>
      <c r="AC1065" s="108">
        <f t="shared" ca="1" si="139"/>
        <v>0</v>
      </c>
      <c r="AE1065" s="108" t="b">
        <f>IF(COUNTBLANK(D1065)=0,A1065)</f>
        <v>0</v>
      </c>
    </row>
    <row r="1066" spans="1:31" ht="12.75" x14ac:dyDescent="0.2">
      <c r="A1066" s="94" t="str">
        <f>IF(D1066="","",CONCATENATE('Address and samples info'!$B$8," #",'Samples 96'!C1066))</f>
        <v/>
      </c>
      <c r="B1066" s="95" t="s">
        <v>82</v>
      </c>
      <c r="C1066" s="150">
        <v>13</v>
      </c>
      <c r="D1066" s="5"/>
      <c r="E1066" s="98">
        <v>0.01</v>
      </c>
      <c r="F1066" s="53"/>
      <c r="G1066" s="59"/>
      <c r="Z1066" s="108" t="str">
        <f>IF(LEN(INDEX($1:$1048576,ROW(),4))&gt;0,INDEX($1:$1048576,ROW(),4)," ")</f>
        <v xml:space="preserve"> </v>
      </c>
      <c r="AA1066" s="108">
        <f t="shared" si="138"/>
        <v>81</v>
      </c>
      <c r="AB1066" s="108">
        <f ca="1">COUNTBLANK(OFFSET(INDEX($1:$1048576,2,4),AA1066*WellsInPlate,0,WellsInPlate,1))</f>
        <v>86</v>
      </c>
      <c r="AC1066" s="108">
        <f t="shared" ca="1" si="139"/>
        <v>0</v>
      </c>
      <c r="AE1066" s="108" t="b">
        <f>IF(COUNTBLANK(D1066)=0,A1066)</f>
        <v>0</v>
      </c>
    </row>
    <row r="1067" spans="1:31" ht="12.75" x14ac:dyDescent="0.2">
      <c r="A1067" s="94" t="str">
        <f>IF(D1067="","",CONCATENATE('Address and samples info'!$B$8," #",'Samples 96'!C1067))</f>
        <v/>
      </c>
      <c r="B1067" s="95" t="s">
        <v>7</v>
      </c>
      <c r="C1067" s="150">
        <v>13</v>
      </c>
      <c r="D1067" s="5"/>
      <c r="E1067" s="98">
        <v>0.01</v>
      </c>
      <c r="F1067" s="53"/>
      <c r="G1067" s="59"/>
      <c r="Z1067" s="108" t="str">
        <f>IF(LEN(INDEX($1:$1048576,ROW(),4))&gt;0,INDEX($1:$1048576,ROW(),4)," ")</f>
        <v xml:space="preserve"> </v>
      </c>
      <c r="AA1067" s="108">
        <f t="shared" si="138"/>
        <v>81</v>
      </c>
      <c r="AB1067" s="108">
        <f ca="1">COUNTBLANK(OFFSET(INDEX($1:$1048576,2,4),AA1067*WellsInPlate,0,WellsInPlate,1))</f>
        <v>86</v>
      </c>
      <c r="AC1067" s="108">
        <f t="shared" ca="1" si="139"/>
        <v>0</v>
      </c>
      <c r="AE1067" s="108" t="b">
        <f>IF(COUNTBLANK(D1067)=0,A1067)</f>
        <v>0</v>
      </c>
    </row>
    <row r="1068" spans="1:31" ht="12.75" x14ac:dyDescent="0.2">
      <c r="A1068" s="94" t="str">
        <f>IF(D1068="","",CONCATENATE('Address and samples info'!$B$8," #",'Samples 96'!C1068))</f>
        <v/>
      </c>
      <c r="B1068" s="95" t="s">
        <v>18</v>
      </c>
      <c r="C1068" s="150">
        <v>13</v>
      </c>
      <c r="D1068" s="5"/>
      <c r="E1068" s="98">
        <v>0.01</v>
      </c>
      <c r="F1068" s="53"/>
      <c r="G1068" s="59"/>
      <c r="Z1068" s="108" t="str">
        <f>IF(LEN(INDEX($1:$1048576,ROW(),4))&gt;0,INDEX($1:$1048576,ROW(),4)," ")</f>
        <v xml:space="preserve"> </v>
      </c>
      <c r="AA1068" s="108">
        <f t="shared" si="138"/>
        <v>81</v>
      </c>
      <c r="AB1068" s="108">
        <f ca="1">COUNTBLANK(OFFSET(INDEX($1:$1048576,2,4),AA1068*WellsInPlate,0,WellsInPlate,1))</f>
        <v>86</v>
      </c>
      <c r="AC1068" s="108">
        <f t="shared" ca="1" si="139"/>
        <v>0</v>
      </c>
      <c r="AE1068" s="108" t="b">
        <f>IF(COUNTBLANK(D1068)=0,A1068)</f>
        <v>0</v>
      </c>
    </row>
    <row r="1069" spans="1:31" ht="12.75" x14ac:dyDescent="0.2">
      <c r="A1069" s="94" t="str">
        <f>IF(D1069="","",CONCATENATE('Address and samples info'!$B$8," #",'Samples 96'!C1069))</f>
        <v/>
      </c>
      <c r="B1069" s="95" t="s">
        <v>29</v>
      </c>
      <c r="C1069" s="150">
        <v>13</v>
      </c>
      <c r="D1069" s="5"/>
      <c r="E1069" s="98">
        <v>0.01</v>
      </c>
      <c r="F1069" s="53"/>
      <c r="G1069" s="59"/>
      <c r="I1069" s="55"/>
      <c r="Z1069" s="108" t="str">
        <f>IF(LEN(INDEX($1:$1048576,ROW(),4))&gt;0,INDEX($1:$1048576,ROW(),4)," ")</f>
        <v xml:space="preserve"> </v>
      </c>
      <c r="AA1069" s="108">
        <f t="shared" si="138"/>
        <v>81</v>
      </c>
      <c r="AB1069" s="108">
        <f ca="1">COUNTBLANK(OFFSET(INDEX($1:$1048576,2,4),AA1069*WellsInPlate,0,WellsInPlate,1))</f>
        <v>86</v>
      </c>
      <c r="AC1069" s="108">
        <f t="shared" ca="1" si="139"/>
        <v>0</v>
      </c>
      <c r="AE1069" s="108" t="b">
        <f>IF(COUNTBLANK(D1069)=0,A1069)</f>
        <v>0</v>
      </c>
    </row>
    <row r="1070" spans="1:31" ht="12.75" x14ac:dyDescent="0.2">
      <c r="A1070" s="94" t="str">
        <f>IF(D1070="","",CONCATENATE('Address and samples info'!$B$8," #",'Samples 96'!C1070))</f>
        <v/>
      </c>
      <c r="B1070" s="95" t="s">
        <v>40</v>
      </c>
      <c r="C1070" s="150">
        <v>13</v>
      </c>
      <c r="D1070" s="5"/>
      <c r="E1070" s="98">
        <v>0.01</v>
      </c>
      <c r="F1070" s="53"/>
      <c r="G1070" s="59"/>
      <c r="H1070" s="106"/>
      <c r="I1070" s="56"/>
      <c r="J1070" s="56"/>
      <c r="K1070" s="56"/>
      <c r="L1070" s="56"/>
      <c r="M1070" s="56"/>
      <c r="N1070" s="56"/>
      <c r="O1070" s="56"/>
      <c r="P1070" s="56"/>
      <c r="Q1070" s="56"/>
      <c r="R1070" s="56"/>
      <c r="S1070" s="56"/>
      <c r="T1070" s="56"/>
      <c r="Z1070" s="108" t="str">
        <f>IF(LEN(INDEX($1:$1048576,ROW(),4))&gt;0,INDEX($1:$1048576,ROW(),4)," ")</f>
        <v xml:space="preserve"> </v>
      </c>
      <c r="AA1070" s="108">
        <f t="shared" si="138"/>
        <v>82</v>
      </c>
      <c r="AB1070" s="108">
        <f ca="1">COUNTBLANK(OFFSET(INDEX($1:$1048576,2,4),AA1070*WellsInPlate,0,WellsInPlate,1))</f>
        <v>86</v>
      </c>
      <c r="AC1070" s="108">
        <f t="shared" ca="1" si="139"/>
        <v>0</v>
      </c>
      <c r="AE1070" s="108" t="b">
        <f>IF(COUNTBLANK(D1070)=0,A1070)</f>
        <v>0</v>
      </c>
    </row>
    <row r="1071" spans="1:31" ht="12.75" x14ac:dyDescent="0.2">
      <c r="A1071" s="94" t="str">
        <f>IF(D1071="","",CONCATENATE('Address and samples info'!$B$8," #",'Samples 96'!C1071))</f>
        <v/>
      </c>
      <c r="B1071" s="95" t="s">
        <v>51</v>
      </c>
      <c r="C1071" s="150">
        <v>13</v>
      </c>
      <c r="D1071" s="5"/>
      <c r="E1071" s="98">
        <v>0.01</v>
      </c>
      <c r="F1071" s="53"/>
      <c r="G1071" s="59"/>
      <c r="H1071" s="104"/>
      <c r="I1071" s="57"/>
      <c r="J1071" s="57"/>
      <c r="K1071" s="57"/>
      <c r="L1071" s="57"/>
      <c r="M1071" s="57"/>
      <c r="N1071" s="57"/>
      <c r="O1071" s="57"/>
      <c r="P1071" s="57"/>
      <c r="Q1071" s="57"/>
      <c r="R1071" s="57"/>
      <c r="S1071" s="57"/>
      <c r="T1071" s="58"/>
      <c r="Z1071" s="108" t="str">
        <f>IF(LEN(INDEX($1:$1048576,ROW(),4))&gt;0,INDEX($1:$1048576,ROW(),4)," ")</f>
        <v xml:space="preserve"> </v>
      </c>
      <c r="AA1071" s="108">
        <f t="shared" si="138"/>
        <v>82</v>
      </c>
      <c r="AB1071" s="108">
        <f ca="1">COUNTBLANK(OFFSET(INDEX($1:$1048576,2,4),AA1071*WellsInPlate,0,WellsInPlate,1))</f>
        <v>86</v>
      </c>
      <c r="AC1071" s="108">
        <f t="shared" ca="1" si="139"/>
        <v>0</v>
      </c>
      <c r="AE1071" s="108" t="b">
        <f>IF(COUNTBLANK(D1071)=0,A1071)</f>
        <v>0</v>
      </c>
    </row>
    <row r="1072" spans="1:31" ht="12.75" x14ac:dyDescent="0.2">
      <c r="A1072" s="94" t="str">
        <f>IF(D1072="","",CONCATENATE('Address and samples info'!$B$8," #",'Samples 96'!C1072))</f>
        <v/>
      </c>
      <c r="B1072" s="95" t="s">
        <v>62</v>
      </c>
      <c r="C1072" s="150">
        <v>13</v>
      </c>
      <c r="D1072" s="5"/>
      <c r="E1072" s="98">
        <v>0.01</v>
      </c>
      <c r="F1072" s="53"/>
      <c r="G1072" s="59"/>
      <c r="H1072" s="104"/>
      <c r="I1072" s="57"/>
      <c r="J1072" s="57"/>
      <c r="K1072" s="57"/>
      <c r="L1072" s="57"/>
      <c r="M1072" s="57"/>
      <c r="N1072" s="57"/>
      <c r="O1072" s="57"/>
      <c r="P1072" s="57"/>
      <c r="Q1072" s="57"/>
      <c r="R1072" s="57"/>
      <c r="S1072" s="57"/>
      <c r="T1072" s="57"/>
      <c r="Z1072" s="108" t="str">
        <f>IF(LEN(INDEX($1:$1048576,ROW(),4))&gt;0,INDEX($1:$1048576,ROW(),4)," ")</f>
        <v xml:space="preserve"> </v>
      </c>
      <c r="AA1072" s="108">
        <f t="shared" si="138"/>
        <v>82</v>
      </c>
      <c r="AB1072" s="108">
        <f ca="1">COUNTBLANK(OFFSET(INDEX($1:$1048576,2,4),AA1072*WellsInPlate,0,WellsInPlate,1))</f>
        <v>86</v>
      </c>
      <c r="AC1072" s="108">
        <f t="shared" ca="1" si="139"/>
        <v>0</v>
      </c>
      <c r="AE1072" s="108" t="b">
        <f>IF(COUNTBLANK(D1072)=0,A1072)</f>
        <v>0</v>
      </c>
    </row>
    <row r="1073" spans="1:31" ht="12.75" x14ac:dyDescent="0.2">
      <c r="A1073" s="94" t="str">
        <f>IF(D1073="","",CONCATENATE('Address and samples info'!$B$8," #",'Samples 96'!C1073))</f>
        <v/>
      </c>
      <c r="B1073" s="95" t="s">
        <v>73</v>
      </c>
      <c r="C1073" s="150">
        <v>13</v>
      </c>
      <c r="D1073" s="5"/>
      <c r="E1073" s="98">
        <v>0.01</v>
      </c>
      <c r="F1073" s="53"/>
      <c r="G1073" s="59"/>
      <c r="H1073" s="104"/>
      <c r="I1073" s="57"/>
      <c r="J1073" s="57"/>
      <c r="K1073" s="57"/>
      <c r="L1073" s="57"/>
      <c r="M1073" s="57"/>
      <c r="N1073" s="57"/>
      <c r="O1073" s="57"/>
      <c r="P1073" s="57"/>
      <c r="Q1073" s="57"/>
      <c r="R1073" s="57"/>
      <c r="S1073" s="57"/>
      <c r="T1073" s="57"/>
      <c r="Z1073" s="108" t="str">
        <f>IF(LEN(INDEX($1:$1048576,ROW(),4))&gt;0,INDEX($1:$1048576,ROW(),4)," ")</f>
        <v xml:space="preserve"> </v>
      </c>
      <c r="AA1073" s="108">
        <f t="shared" si="138"/>
        <v>82</v>
      </c>
      <c r="AB1073" s="108">
        <f ca="1">COUNTBLANK(OFFSET(INDEX($1:$1048576,2,4),AA1073*WellsInPlate,0,WellsInPlate,1))</f>
        <v>86</v>
      </c>
      <c r="AC1073" s="108">
        <f t="shared" ca="1" si="139"/>
        <v>0</v>
      </c>
      <c r="AE1073" s="108" t="b">
        <f>IF(COUNTBLANK(D1073)=0,A1073)</f>
        <v>0</v>
      </c>
    </row>
    <row r="1074" spans="1:31" ht="12.75" x14ac:dyDescent="0.2">
      <c r="A1074" s="94" t="str">
        <f>IF(D1074="","",CONCATENATE('Address and samples info'!$B$8," #",'Samples 96'!C1074))</f>
        <v/>
      </c>
      <c r="B1074" s="95" t="s">
        <v>83</v>
      </c>
      <c r="C1074" s="150">
        <v>13</v>
      </c>
      <c r="D1074" s="5"/>
      <c r="E1074" s="98">
        <v>0.01</v>
      </c>
      <c r="F1074" s="53"/>
      <c r="G1074" s="59"/>
      <c r="H1074" s="104"/>
      <c r="I1074" s="57"/>
      <c r="J1074" s="57"/>
      <c r="K1074" s="57"/>
      <c r="L1074" s="57"/>
      <c r="M1074" s="57"/>
      <c r="N1074" s="57"/>
      <c r="O1074" s="57"/>
      <c r="P1074" s="57"/>
      <c r="Q1074" s="57"/>
      <c r="R1074" s="57"/>
      <c r="S1074" s="57"/>
      <c r="T1074" s="57"/>
      <c r="Z1074" s="108" t="str">
        <f>IF(LEN(INDEX($1:$1048576,ROW(),4))&gt;0,INDEX($1:$1048576,ROW(),4)," ")</f>
        <v xml:space="preserve"> </v>
      </c>
      <c r="AA1074" s="108">
        <f t="shared" si="138"/>
        <v>82</v>
      </c>
      <c r="AB1074" s="108">
        <f ca="1">COUNTBLANK(OFFSET(INDEX($1:$1048576,2,4),AA1074*WellsInPlate,0,WellsInPlate,1))</f>
        <v>86</v>
      </c>
      <c r="AC1074" s="108">
        <f t="shared" ca="1" si="139"/>
        <v>0</v>
      </c>
      <c r="AE1074" s="108" t="b">
        <f>IF(COUNTBLANK(D1074)=0,A1074)</f>
        <v>0</v>
      </c>
    </row>
    <row r="1075" spans="1:31" ht="12.75" x14ac:dyDescent="0.2">
      <c r="A1075" s="94" t="str">
        <f>IF(D1075="","",CONCATENATE('Address and samples info'!$B$8," #",'Samples 96'!C1075))</f>
        <v/>
      </c>
      <c r="B1075" s="95" t="s">
        <v>8</v>
      </c>
      <c r="C1075" s="150">
        <v>13</v>
      </c>
      <c r="D1075" s="5"/>
      <c r="E1075" s="98">
        <v>0.01</v>
      </c>
      <c r="F1075" s="53"/>
      <c r="G1075" s="59"/>
      <c r="H1075" s="104"/>
      <c r="I1075" s="57"/>
      <c r="J1075" s="57"/>
      <c r="K1075" s="57"/>
      <c r="L1075" s="57"/>
      <c r="M1075" s="57"/>
      <c r="N1075" s="57"/>
      <c r="O1075" s="57"/>
      <c r="P1075" s="57"/>
      <c r="Q1075" s="57"/>
      <c r="R1075" s="57"/>
      <c r="S1075" s="57"/>
      <c r="T1075" s="57"/>
      <c r="Z1075" s="108" t="str">
        <f>IF(LEN(INDEX($1:$1048576,ROW(),4))&gt;0,INDEX($1:$1048576,ROW(),4)," ")</f>
        <v xml:space="preserve"> </v>
      </c>
      <c r="AA1075" s="108">
        <f t="shared" si="138"/>
        <v>82</v>
      </c>
      <c r="AB1075" s="108">
        <f ca="1">COUNTBLANK(OFFSET(INDEX($1:$1048576,2,4),AA1075*WellsInPlate,0,WellsInPlate,1))</f>
        <v>86</v>
      </c>
      <c r="AC1075" s="108">
        <f t="shared" ca="1" si="139"/>
        <v>0</v>
      </c>
      <c r="AE1075" s="108" t="b">
        <f>IF(COUNTBLANK(D1075)=0,A1075)</f>
        <v>0</v>
      </c>
    </row>
    <row r="1076" spans="1:31" ht="12.75" x14ac:dyDescent="0.2">
      <c r="A1076" s="94" t="str">
        <f>IF(D1076="","",CONCATENATE('Address and samples info'!$B$8," #",'Samples 96'!C1076))</f>
        <v/>
      </c>
      <c r="B1076" s="95" t="s">
        <v>19</v>
      </c>
      <c r="C1076" s="150">
        <v>13</v>
      </c>
      <c r="D1076" s="5"/>
      <c r="E1076" s="98">
        <v>0.01</v>
      </c>
      <c r="F1076" s="53"/>
      <c r="G1076" s="59"/>
      <c r="H1076" s="104"/>
      <c r="I1076" s="57"/>
      <c r="J1076" s="57"/>
      <c r="K1076" s="57"/>
      <c r="L1076" s="57"/>
      <c r="M1076" s="57"/>
      <c r="N1076" s="57"/>
      <c r="O1076" s="57"/>
      <c r="P1076" s="57"/>
      <c r="Q1076" s="57"/>
      <c r="R1076" s="57"/>
      <c r="S1076" s="57"/>
      <c r="T1076" s="57"/>
      <c r="Z1076" s="108" t="str">
        <f>IF(LEN(INDEX($1:$1048576,ROW(),4))&gt;0,INDEX($1:$1048576,ROW(),4)," ")</f>
        <v xml:space="preserve"> </v>
      </c>
      <c r="AA1076" s="108">
        <f t="shared" si="138"/>
        <v>82</v>
      </c>
      <c r="AB1076" s="108">
        <f ca="1">COUNTBLANK(OFFSET(INDEX($1:$1048576,2,4),AA1076*WellsInPlate,0,WellsInPlate,1))</f>
        <v>86</v>
      </c>
      <c r="AC1076" s="108">
        <f t="shared" ca="1" si="139"/>
        <v>0</v>
      </c>
      <c r="AE1076" s="108" t="b">
        <f>IF(COUNTBLANK(D1076)=0,A1076)</f>
        <v>0</v>
      </c>
    </row>
    <row r="1077" spans="1:31" ht="12.75" x14ac:dyDescent="0.2">
      <c r="A1077" s="94" t="str">
        <f>IF(D1077="","",CONCATENATE('Address and samples info'!$B$8," #",'Samples 96'!C1077))</f>
        <v/>
      </c>
      <c r="B1077" s="95" t="s">
        <v>30</v>
      </c>
      <c r="C1077" s="150">
        <v>13</v>
      </c>
      <c r="D1077" s="5"/>
      <c r="E1077" s="98">
        <v>0.01</v>
      </c>
      <c r="F1077" s="53"/>
      <c r="G1077" s="59"/>
      <c r="H1077" s="104"/>
      <c r="I1077" s="57"/>
      <c r="J1077" s="57"/>
      <c r="K1077" s="57"/>
      <c r="L1077" s="57"/>
      <c r="M1077" s="57"/>
      <c r="N1077" s="57"/>
      <c r="O1077" s="57"/>
      <c r="P1077" s="57"/>
      <c r="Q1077" s="57"/>
      <c r="R1077" s="57"/>
      <c r="S1077" s="57"/>
      <c r="T1077" s="57"/>
      <c r="Z1077" s="108" t="str">
        <f>IF(LEN(INDEX($1:$1048576,ROW(),4))&gt;0,INDEX($1:$1048576,ROW(),4)," ")</f>
        <v xml:space="preserve"> </v>
      </c>
      <c r="AA1077" s="108">
        <f t="shared" si="138"/>
        <v>82</v>
      </c>
      <c r="AB1077" s="108">
        <f ca="1">COUNTBLANK(OFFSET(INDEX($1:$1048576,2,4),AA1077*WellsInPlate,0,WellsInPlate,1))</f>
        <v>86</v>
      </c>
      <c r="AC1077" s="108">
        <f t="shared" ca="1" si="139"/>
        <v>0</v>
      </c>
      <c r="AE1077" s="108" t="b">
        <f>IF(COUNTBLANK(D1077)=0,A1077)</f>
        <v>0</v>
      </c>
    </row>
    <row r="1078" spans="1:31" ht="12.75" x14ac:dyDescent="0.2">
      <c r="A1078" s="94" t="str">
        <f>IF(D1078="","",CONCATENATE('Address and samples info'!$B$8," #",'Samples 96'!C1078))</f>
        <v/>
      </c>
      <c r="B1078" s="95" t="s">
        <v>41</v>
      </c>
      <c r="C1078" s="150">
        <v>13</v>
      </c>
      <c r="D1078" s="5"/>
      <c r="E1078" s="98">
        <v>0.01</v>
      </c>
      <c r="F1078" s="53"/>
      <c r="G1078" s="59"/>
      <c r="H1078" s="104"/>
      <c r="I1078" s="57"/>
      <c r="J1078" s="57"/>
      <c r="K1078" s="57"/>
      <c r="L1078" s="57"/>
      <c r="M1078" s="57"/>
      <c r="N1078" s="57"/>
      <c r="O1078" s="57"/>
      <c r="P1078" s="57"/>
      <c r="Q1078" s="57"/>
      <c r="R1078" s="57"/>
      <c r="S1078" s="57"/>
      <c r="T1078" s="57"/>
      <c r="Z1078" s="108" t="str">
        <f>IF(LEN(INDEX($1:$1048576,ROW(),4))&gt;0,INDEX($1:$1048576,ROW(),4)," ")</f>
        <v xml:space="preserve"> </v>
      </c>
      <c r="AA1078" s="108">
        <f t="shared" si="138"/>
        <v>82</v>
      </c>
      <c r="AB1078" s="108">
        <f ca="1">COUNTBLANK(OFFSET(INDEX($1:$1048576,2,4),AA1078*WellsInPlate,0,WellsInPlate,1))</f>
        <v>86</v>
      </c>
      <c r="AC1078" s="108">
        <f t="shared" ca="1" si="139"/>
        <v>0</v>
      </c>
      <c r="AE1078" s="108" t="b">
        <f>IF(COUNTBLANK(D1078)=0,A1078)</f>
        <v>0</v>
      </c>
    </row>
    <row r="1079" spans="1:31" ht="12.75" x14ac:dyDescent="0.2">
      <c r="A1079" s="94" t="str">
        <f>IF(D1079="","",CONCATENATE('Address and samples info'!$B$8," #",'Samples 96'!C1079))</f>
        <v/>
      </c>
      <c r="B1079" s="95" t="s">
        <v>52</v>
      </c>
      <c r="C1079" s="150">
        <v>13</v>
      </c>
      <c r="D1079" s="5"/>
      <c r="E1079" s="98">
        <v>0.01</v>
      </c>
      <c r="F1079" s="53"/>
      <c r="G1079" s="59"/>
      <c r="Z1079" s="108" t="str">
        <f>IF(LEN(INDEX($1:$1048576,ROW(),4))&gt;0,INDEX($1:$1048576,ROW(),4)," ")</f>
        <v xml:space="preserve"> </v>
      </c>
      <c r="AA1079" s="108">
        <f t="shared" si="138"/>
        <v>82</v>
      </c>
      <c r="AB1079" s="108">
        <f ca="1">COUNTBLANK(OFFSET(INDEX($1:$1048576,2,4),AA1079*WellsInPlate,0,WellsInPlate,1))</f>
        <v>86</v>
      </c>
      <c r="AC1079" s="108">
        <f t="shared" ca="1" si="139"/>
        <v>0</v>
      </c>
      <c r="AE1079" s="108" t="b">
        <f>IF(COUNTBLANK(D1079)=0,A1079)</f>
        <v>0</v>
      </c>
    </row>
    <row r="1080" spans="1:31" ht="12.75" x14ac:dyDescent="0.2">
      <c r="A1080" s="94" t="str">
        <f>IF(D1080="","",CONCATENATE('Address and samples info'!$B$8," #",'Samples 96'!C1080))</f>
        <v/>
      </c>
      <c r="B1080" s="95" t="s">
        <v>63</v>
      </c>
      <c r="C1080" s="150">
        <v>13</v>
      </c>
      <c r="D1080" s="5"/>
      <c r="E1080" s="98">
        <v>0.01</v>
      </c>
      <c r="F1080" s="53"/>
      <c r="G1080" s="59"/>
      <c r="Z1080" s="108" t="str">
        <f>IF(LEN(INDEX($1:$1048576,ROW(),4))&gt;0,INDEX($1:$1048576,ROW(),4)," ")</f>
        <v xml:space="preserve"> </v>
      </c>
      <c r="AA1080" s="108">
        <f t="shared" si="138"/>
        <v>82</v>
      </c>
      <c r="AB1080" s="108">
        <f ca="1">COUNTBLANK(OFFSET(INDEX($1:$1048576,2,4),AA1080*WellsInPlate,0,WellsInPlate,1))</f>
        <v>86</v>
      </c>
      <c r="AC1080" s="108">
        <f t="shared" ca="1" si="139"/>
        <v>0</v>
      </c>
      <c r="AE1080" s="108" t="b">
        <f>IF(COUNTBLANK(D1080)=0,A1080)</f>
        <v>0</v>
      </c>
    </row>
    <row r="1081" spans="1:31" ht="12.75" x14ac:dyDescent="0.2">
      <c r="A1081" s="94" t="str">
        <f>IF(D1081="","",CONCATENATE('Address and samples info'!$B$8," #",'Samples 96'!C1081))</f>
        <v/>
      </c>
      <c r="B1081" s="95" t="s">
        <v>74</v>
      </c>
      <c r="C1081" s="150">
        <v>13</v>
      </c>
      <c r="D1081" s="5"/>
      <c r="E1081" s="98">
        <v>0.01</v>
      </c>
      <c r="F1081" s="53"/>
      <c r="G1081" s="59"/>
      <c r="Z1081" s="108" t="str">
        <f>IF(LEN(INDEX($1:$1048576,ROW(),4))&gt;0,INDEX($1:$1048576,ROW(),4)," ")</f>
        <v xml:space="preserve"> </v>
      </c>
      <c r="AA1081" s="108">
        <f t="shared" si="138"/>
        <v>82</v>
      </c>
      <c r="AB1081" s="108">
        <f ca="1">COUNTBLANK(OFFSET(INDEX($1:$1048576,2,4),AA1081*WellsInPlate,0,WellsInPlate,1))</f>
        <v>86</v>
      </c>
      <c r="AC1081" s="108">
        <f t="shared" ca="1" si="139"/>
        <v>0</v>
      </c>
      <c r="AE1081" s="108" t="b">
        <f>IF(COUNTBLANK(D1081)=0,A1081)</f>
        <v>0</v>
      </c>
    </row>
    <row r="1082" spans="1:31" ht="12.75" x14ac:dyDescent="0.2">
      <c r="A1082" s="94" t="str">
        <f>IF(D1082="","",CONCATENATE('Address and samples info'!$B$8," #",'Samples 96'!C1082))</f>
        <v/>
      </c>
      <c r="B1082" s="95" t="s">
        <v>84</v>
      </c>
      <c r="C1082" s="150">
        <v>13</v>
      </c>
      <c r="D1082" s="5"/>
      <c r="E1082" s="98">
        <v>0.01</v>
      </c>
      <c r="F1082" s="53"/>
      <c r="G1082" s="59"/>
      <c r="I1082" s="55"/>
      <c r="Z1082" s="108" t="str">
        <f>IF(LEN(INDEX($1:$1048576,ROW(),4))&gt;0,INDEX($1:$1048576,ROW(),4)," ")</f>
        <v xml:space="preserve"> </v>
      </c>
      <c r="AA1082" s="108">
        <f t="shared" si="138"/>
        <v>82</v>
      </c>
      <c r="AB1082" s="108">
        <f ca="1">COUNTBLANK(OFFSET(INDEX($1:$1048576,2,4),AA1082*WellsInPlate,0,WellsInPlate,1))</f>
        <v>86</v>
      </c>
      <c r="AC1082" s="108">
        <f t="shared" ca="1" si="139"/>
        <v>0</v>
      </c>
      <c r="AE1082" s="108" t="b">
        <f>IF(COUNTBLANK(D1082)=0,A1082)</f>
        <v>0</v>
      </c>
    </row>
    <row r="1083" spans="1:31" ht="12.75" x14ac:dyDescent="0.2">
      <c r="A1083" s="94" t="str">
        <f>IF(D1083="","",CONCATENATE('Address and samples info'!$B$8," #",'Samples 96'!C1083))</f>
        <v/>
      </c>
      <c r="B1083" s="95" t="s">
        <v>9</v>
      </c>
      <c r="C1083" s="150">
        <v>13</v>
      </c>
      <c r="D1083" s="5"/>
      <c r="E1083" s="98">
        <v>0.01</v>
      </c>
      <c r="F1083" s="53"/>
      <c r="G1083" s="59"/>
      <c r="H1083" s="106"/>
      <c r="I1083" s="56"/>
      <c r="J1083" s="56"/>
      <c r="K1083" s="56"/>
      <c r="L1083" s="56"/>
      <c r="M1083" s="56"/>
      <c r="N1083" s="56"/>
      <c r="O1083" s="56"/>
      <c r="P1083" s="56"/>
      <c r="Q1083" s="56"/>
      <c r="R1083" s="56"/>
      <c r="S1083" s="56"/>
      <c r="T1083" s="56"/>
      <c r="Z1083" s="108" t="str">
        <f>IF(LEN(INDEX($1:$1048576,ROW(),4))&gt;0,INDEX($1:$1048576,ROW(),4)," ")</f>
        <v xml:space="preserve"> </v>
      </c>
      <c r="AA1083" s="108">
        <f t="shared" si="138"/>
        <v>83</v>
      </c>
      <c r="AB1083" s="108">
        <f ca="1">COUNTBLANK(OFFSET(INDEX($1:$1048576,2,4),AA1083*WellsInPlate,0,WellsInPlate,1))</f>
        <v>86</v>
      </c>
      <c r="AC1083" s="108">
        <f t="shared" ca="1" si="139"/>
        <v>0</v>
      </c>
      <c r="AE1083" s="108" t="b">
        <f>IF(COUNTBLANK(D1083)=0,A1083)</f>
        <v>0</v>
      </c>
    </row>
    <row r="1084" spans="1:31" ht="12.75" x14ac:dyDescent="0.2">
      <c r="A1084" s="94" t="str">
        <f>IF(D1084="","",CONCATENATE('Address and samples info'!$B$8," #",'Samples 96'!C1084))</f>
        <v/>
      </c>
      <c r="B1084" s="95" t="s">
        <v>20</v>
      </c>
      <c r="C1084" s="150">
        <v>13</v>
      </c>
      <c r="D1084" s="5"/>
      <c r="E1084" s="98">
        <v>0.01</v>
      </c>
      <c r="F1084" s="53"/>
      <c r="G1084" s="59"/>
      <c r="H1084" s="104"/>
      <c r="I1084" s="57"/>
      <c r="J1084" s="57"/>
      <c r="K1084" s="57"/>
      <c r="L1084" s="57"/>
      <c r="M1084" s="57"/>
      <c r="N1084" s="57"/>
      <c r="O1084" s="57"/>
      <c r="P1084" s="57"/>
      <c r="Q1084" s="57"/>
      <c r="R1084" s="57"/>
      <c r="S1084" s="57"/>
      <c r="T1084" s="58"/>
      <c r="Z1084" s="108" t="str">
        <f>IF(LEN(INDEX($1:$1048576,ROW(),4))&gt;0,INDEX($1:$1048576,ROW(),4)," ")</f>
        <v xml:space="preserve"> </v>
      </c>
      <c r="AA1084" s="108">
        <f t="shared" si="138"/>
        <v>83</v>
      </c>
      <c r="AB1084" s="108">
        <f ca="1">COUNTBLANK(OFFSET(INDEX($1:$1048576,2,4),AA1084*WellsInPlate,0,WellsInPlate,1))</f>
        <v>86</v>
      </c>
      <c r="AC1084" s="108">
        <f t="shared" ca="1" si="139"/>
        <v>0</v>
      </c>
      <c r="AE1084" s="108" t="b">
        <f>IF(COUNTBLANK(D1084)=0,A1084)</f>
        <v>0</v>
      </c>
    </row>
    <row r="1085" spans="1:31" ht="12.75" x14ac:dyDescent="0.2">
      <c r="A1085" s="94" t="str">
        <f>IF(D1085="","",CONCATENATE('Address and samples info'!$B$8," #",'Samples 96'!C1085))</f>
        <v/>
      </c>
      <c r="B1085" s="95" t="s">
        <v>31</v>
      </c>
      <c r="C1085" s="150">
        <v>13</v>
      </c>
      <c r="D1085" s="5"/>
      <c r="E1085" s="98">
        <v>0.01</v>
      </c>
      <c r="F1085" s="53"/>
      <c r="G1085" s="59"/>
      <c r="H1085" s="104"/>
      <c r="I1085" s="57"/>
      <c r="J1085" s="57"/>
      <c r="K1085" s="57"/>
      <c r="L1085" s="57"/>
      <c r="M1085" s="57"/>
      <c r="N1085" s="57"/>
      <c r="O1085" s="57"/>
      <c r="P1085" s="57"/>
      <c r="Q1085" s="57"/>
      <c r="R1085" s="57"/>
      <c r="S1085" s="57"/>
      <c r="T1085" s="57"/>
      <c r="Z1085" s="108" t="str">
        <f>IF(LEN(INDEX($1:$1048576,ROW(),4))&gt;0,INDEX($1:$1048576,ROW(),4)," ")</f>
        <v xml:space="preserve"> </v>
      </c>
      <c r="AA1085" s="108">
        <f t="shared" si="138"/>
        <v>83</v>
      </c>
      <c r="AB1085" s="108">
        <f ca="1">COUNTBLANK(OFFSET(INDEX($1:$1048576,2,4),AA1085*WellsInPlate,0,WellsInPlate,1))</f>
        <v>86</v>
      </c>
      <c r="AC1085" s="108">
        <f t="shared" ca="1" si="139"/>
        <v>0</v>
      </c>
      <c r="AE1085" s="108" t="b">
        <f>IF(COUNTBLANK(D1085)=0,A1085)</f>
        <v>0</v>
      </c>
    </row>
    <row r="1086" spans="1:31" ht="12.75" x14ac:dyDescent="0.2">
      <c r="A1086" s="94" t="str">
        <f>IF(D1086="","",CONCATENATE('Address and samples info'!$B$8," #",'Samples 96'!C1086))</f>
        <v/>
      </c>
      <c r="B1086" s="95" t="s">
        <v>42</v>
      </c>
      <c r="C1086" s="150">
        <v>13</v>
      </c>
      <c r="D1086" s="5"/>
      <c r="E1086" s="98">
        <v>0.01</v>
      </c>
      <c r="F1086" s="53"/>
      <c r="G1086" s="59"/>
      <c r="H1086" s="104"/>
      <c r="I1086" s="57"/>
      <c r="J1086" s="57"/>
      <c r="K1086" s="57"/>
      <c r="L1086" s="57"/>
      <c r="M1086" s="57"/>
      <c r="N1086" s="57"/>
      <c r="O1086" s="57"/>
      <c r="P1086" s="57"/>
      <c r="Q1086" s="57"/>
      <c r="R1086" s="57"/>
      <c r="S1086" s="57"/>
      <c r="T1086" s="57"/>
      <c r="Z1086" s="108" t="str">
        <f>IF(LEN(INDEX($1:$1048576,ROW(),4))&gt;0,INDEX($1:$1048576,ROW(),4)," ")</f>
        <v xml:space="preserve"> </v>
      </c>
      <c r="AA1086" s="108">
        <f t="shared" si="138"/>
        <v>83</v>
      </c>
      <c r="AB1086" s="108">
        <f ca="1">COUNTBLANK(OFFSET(INDEX($1:$1048576,2,4),AA1086*WellsInPlate,0,WellsInPlate,1))</f>
        <v>86</v>
      </c>
      <c r="AC1086" s="108">
        <f t="shared" ca="1" si="139"/>
        <v>0</v>
      </c>
      <c r="AE1086" s="108" t="b">
        <f>IF(COUNTBLANK(D1086)=0,A1086)</f>
        <v>0</v>
      </c>
    </row>
    <row r="1087" spans="1:31" ht="12.75" x14ac:dyDescent="0.2">
      <c r="A1087" s="94" t="str">
        <f>IF(D1087="","",CONCATENATE('Address and samples info'!$B$8," #",'Samples 96'!C1087))</f>
        <v/>
      </c>
      <c r="B1087" s="95" t="s">
        <v>53</v>
      </c>
      <c r="C1087" s="150">
        <v>13</v>
      </c>
      <c r="D1087" s="5"/>
      <c r="E1087" s="98">
        <v>0.01</v>
      </c>
      <c r="F1087" s="53"/>
      <c r="G1087" s="59"/>
      <c r="H1087" s="104"/>
      <c r="I1087" s="57"/>
      <c r="J1087" s="57"/>
      <c r="K1087" s="57"/>
      <c r="L1087" s="57"/>
      <c r="M1087" s="57"/>
      <c r="N1087" s="57"/>
      <c r="O1087" s="57"/>
      <c r="P1087" s="57"/>
      <c r="Q1087" s="57"/>
      <c r="R1087" s="57"/>
      <c r="S1087" s="57"/>
      <c r="T1087" s="57"/>
      <c r="Z1087" s="108" t="str">
        <f>IF(LEN(INDEX($1:$1048576,ROW(),4))&gt;0,INDEX($1:$1048576,ROW(),4)," ")</f>
        <v xml:space="preserve"> </v>
      </c>
      <c r="AA1087" s="108">
        <f t="shared" si="138"/>
        <v>83</v>
      </c>
      <c r="AB1087" s="108">
        <f ca="1">COUNTBLANK(OFFSET(INDEX($1:$1048576,2,4),AA1087*WellsInPlate,0,WellsInPlate,1))</f>
        <v>86</v>
      </c>
      <c r="AC1087" s="108">
        <f t="shared" ca="1" si="139"/>
        <v>0</v>
      </c>
      <c r="AE1087" s="108" t="b">
        <f>IF(COUNTBLANK(D1087)=0,A1087)</f>
        <v>0</v>
      </c>
    </row>
    <row r="1088" spans="1:31" ht="12.75" x14ac:dyDescent="0.2">
      <c r="A1088" s="94" t="str">
        <f>IF(D1088="","",CONCATENATE('Address and samples info'!$B$8," #",'Samples 96'!C1088))</f>
        <v/>
      </c>
      <c r="B1088" s="95" t="s">
        <v>64</v>
      </c>
      <c r="C1088" s="150">
        <v>13</v>
      </c>
      <c r="D1088" s="5"/>
      <c r="E1088" s="98">
        <v>0.01</v>
      </c>
      <c r="F1088" s="53"/>
      <c r="G1088" s="59"/>
      <c r="H1088" s="104"/>
      <c r="I1088" s="57"/>
      <c r="J1088" s="57"/>
      <c r="K1088" s="57"/>
      <c r="L1088" s="57"/>
      <c r="M1088" s="57"/>
      <c r="N1088" s="57"/>
      <c r="O1088" s="57"/>
      <c r="P1088" s="57"/>
      <c r="Q1088" s="57"/>
      <c r="R1088" s="57"/>
      <c r="S1088" s="57"/>
      <c r="T1088" s="57"/>
      <c r="Z1088" s="108" t="str">
        <f>IF(LEN(INDEX($1:$1048576,ROW(),4))&gt;0,INDEX($1:$1048576,ROW(),4)," ")</f>
        <v xml:space="preserve"> </v>
      </c>
      <c r="AA1088" s="108">
        <f t="shared" si="138"/>
        <v>83</v>
      </c>
      <c r="AB1088" s="108">
        <f ca="1">COUNTBLANK(OFFSET(INDEX($1:$1048576,2,4),AA1088*WellsInPlate,0,WellsInPlate,1))</f>
        <v>86</v>
      </c>
      <c r="AC1088" s="108">
        <f t="shared" ca="1" si="139"/>
        <v>0</v>
      </c>
      <c r="AE1088" s="108" t="b">
        <f>IF(COUNTBLANK(D1088)=0,A1088)</f>
        <v>0</v>
      </c>
    </row>
    <row r="1089" spans="1:31" ht="12.75" x14ac:dyDescent="0.2">
      <c r="A1089" s="94" t="str">
        <f>IF(D1089="","",CONCATENATE('Address and samples info'!$B$8," #",'Samples 96'!C1089))</f>
        <v/>
      </c>
      <c r="B1089" s="95" t="s">
        <v>75</v>
      </c>
      <c r="C1089" s="150">
        <v>13</v>
      </c>
      <c r="D1089" s="5"/>
      <c r="E1089" s="98">
        <v>0.01</v>
      </c>
      <c r="F1089" s="53"/>
      <c r="G1089" s="59"/>
      <c r="H1089" s="104"/>
      <c r="I1089" s="57"/>
      <c r="J1089" s="57"/>
      <c r="K1089" s="57"/>
      <c r="L1089" s="57"/>
      <c r="M1089" s="57"/>
      <c r="N1089" s="57"/>
      <c r="O1089" s="57"/>
      <c r="P1089" s="57"/>
      <c r="Q1089" s="57"/>
      <c r="R1089" s="57"/>
      <c r="S1089" s="57"/>
      <c r="T1089" s="57"/>
      <c r="Z1089" s="108" t="str">
        <f>IF(LEN(INDEX($1:$1048576,ROW(),4))&gt;0,INDEX($1:$1048576,ROW(),4)," ")</f>
        <v xml:space="preserve"> </v>
      </c>
      <c r="AA1089" s="108">
        <f t="shared" si="138"/>
        <v>83</v>
      </c>
      <c r="AB1089" s="108">
        <f ca="1">COUNTBLANK(OFFSET(INDEX($1:$1048576,2,4),AA1089*WellsInPlate,0,WellsInPlate,1))</f>
        <v>86</v>
      </c>
      <c r="AC1089" s="108">
        <f t="shared" ca="1" si="139"/>
        <v>0</v>
      </c>
      <c r="AE1089" s="108" t="b">
        <f>IF(COUNTBLANK(D1089)=0,A1089)</f>
        <v>0</v>
      </c>
    </row>
    <row r="1090" spans="1:31" ht="12.75" x14ac:dyDescent="0.2">
      <c r="A1090" s="94" t="str">
        <f>IF(D1090="","",CONCATENATE('Address and samples info'!$B$8," #",'Samples 96'!C1090))</f>
        <v/>
      </c>
      <c r="B1090" s="95" t="s">
        <v>85</v>
      </c>
      <c r="C1090" s="150">
        <v>13</v>
      </c>
      <c r="D1090" s="5"/>
      <c r="E1090" s="98">
        <v>0.01</v>
      </c>
      <c r="F1090" s="53"/>
      <c r="G1090" s="59"/>
      <c r="H1090" s="104"/>
      <c r="I1090" s="57"/>
      <c r="J1090" s="57"/>
      <c r="K1090" s="57"/>
      <c r="L1090" s="57"/>
      <c r="M1090" s="57"/>
      <c r="N1090" s="57"/>
      <c r="O1090" s="57"/>
      <c r="P1090" s="57"/>
      <c r="Q1090" s="57"/>
      <c r="R1090" s="57"/>
      <c r="S1090" s="57"/>
      <c r="T1090" s="57"/>
      <c r="Z1090" s="108" t="str">
        <f>IF(LEN(INDEX($1:$1048576,ROW(),4))&gt;0,INDEX($1:$1048576,ROW(),4)," ")</f>
        <v xml:space="preserve"> </v>
      </c>
      <c r="AA1090" s="108">
        <f t="shared" si="138"/>
        <v>83</v>
      </c>
      <c r="AB1090" s="108">
        <f ca="1">COUNTBLANK(OFFSET(INDEX($1:$1048576,2,4),AA1090*WellsInPlate,0,WellsInPlate,1))</f>
        <v>86</v>
      </c>
      <c r="AC1090" s="108">
        <f t="shared" ca="1" si="139"/>
        <v>0</v>
      </c>
      <c r="AE1090" s="108" t="b">
        <f>IF(COUNTBLANK(D1090)=0,A1090)</f>
        <v>0</v>
      </c>
    </row>
    <row r="1091" spans="1:31" ht="12.75" x14ac:dyDescent="0.2">
      <c r="A1091" s="94" t="str">
        <f>IF(D1091="","",CONCATENATE('Address and samples info'!$B$8," #",'Samples 96'!C1091))</f>
        <v/>
      </c>
      <c r="B1091" s="95" t="s">
        <v>10</v>
      </c>
      <c r="C1091" s="150">
        <v>13</v>
      </c>
      <c r="D1091" s="5"/>
      <c r="E1091" s="98">
        <v>0.01</v>
      </c>
      <c r="F1091" s="53"/>
      <c r="G1091" s="59"/>
      <c r="H1091" s="104"/>
      <c r="I1091" s="57"/>
      <c r="J1091" s="57"/>
      <c r="K1091" s="57"/>
      <c r="L1091" s="57"/>
      <c r="M1091" s="57"/>
      <c r="N1091" s="57"/>
      <c r="O1091" s="57"/>
      <c r="P1091" s="57"/>
      <c r="Q1091" s="57"/>
      <c r="R1091" s="57"/>
      <c r="S1091" s="57"/>
      <c r="T1091" s="57"/>
      <c r="Z1091" s="108" t="str">
        <f>IF(LEN(INDEX($1:$1048576,ROW(),4))&gt;0,INDEX($1:$1048576,ROW(),4)," ")</f>
        <v xml:space="preserve"> </v>
      </c>
      <c r="AA1091" s="108">
        <f t="shared" si="138"/>
        <v>83</v>
      </c>
      <c r="AB1091" s="108">
        <f ca="1">COUNTBLANK(OFFSET(INDEX($1:$1048576,2,4),AA1091*WellsInPlate,0,WellsInPlate,1))</f>
        <v>86</v>
      </c>
      <c r="AC1091" s="108">
        <f t="shared" ca="1" si="139"/>
        <v>0</v>
      </c>
      <c r="AE1091" s="108" t="b">
        <f>IF(COUNTBLANK(D1091)=0,A1091)</f>
        <v>0</v>
      </c>
    </row>
    <row r="1092" spans="1:31" ht="12.75" x14ac:dyDescent="0.2">
      <c r="A1092" s="94" t="str">
        <f>IF(D1092="","",CONCATENATE('Address and samples info'!$B$8," #",'Samples 96'!C1092))</f>
        <v/>
      </c>
      <c r="B1092" s="95" t="s">
        <v>21</v>
      </c>
      <c r="C1092" s="150">
        <v>13</v>
      </c>
      <c r="D1092" s="5"/>
      <c r="E1092" s="98">
        <v>0.01</v>
      </c>
      <c r="F1092" s="53"/>
      <c r="G1092" s="59"/>
      <c r="Z1092" s="108" t="str">
        <f>IF(LEN(INDEX($1:$1048576,ROW(),4))&gt;0,INDEX($1:$1048576,ROW(),4)," ")</f>
        <v xml:space="preserve"> </v>
      </c>
      <c r="AA1092" s="108">
        <f t="shared" si="138"/>
        <v>83</v>
      </c>
      <c r="AB1092" s="108">
        <f ca="1">COUNTBLANK(OFFSET(INDEX($1:$1048576,2,4),AA1092*WellsInPlate,0,WellsInPlate,1))</f>
        <v>86</v>
      </c>
      <c r="AC1092" s="108">
        <f t="shared" ca="1" si="139"/>
        <v>0</v>
      </c>
      <c r="AE1092" s="108" t="b">
        <f>IF(COUNTBLANK(D1092)=0,A1092)</f>
        <v>0</v>
      </c>
    </row>
    <row r="1093" spans="1:31" ht="12.75" x14ac:dyDescent="0.2">
      <c r="A1093" s="94" t="str">
        <f>IF(D1093="","",CONCATENATE('Address and samples info'!$B$8," #",'Samples 96'!C1093))</f>
        <v/>
      </c>
      <c r="B1093" s="95" t="s">
        <v>32</v>
      </c>
      <c r="C1093" s="150">
        <v>13</v>
      </c>
      <c r="D1093" s="5"/>
      <c r="E1093" s="98">
        <v>0.01</v>
      </c>
      <c r="F1093" s="53"/>
      <c r="G1093" s="59"/>
      <c r="Z1093" s="108" t="str">
        <f>IF(LEN(INDEX($1:$1048576,ROW(),4))&gt;0,INDEX($1:$1048576,ROW(),4)," ")</f>
        <v xml:space="preserve"> </v>
      </c>
      <c r="AA1093" s="108">
        <f t="shared" ref="AA1093" si="140">CEILING((ROW()-StartRow+1)/PanelHeight,1)-1</f>
        <v>83</v>
      </c>
      <c r="AB1093" s="108">
        <f ca="1">COUNTBLANK(OFFSET(INDEX($1:$1048576,2,4),AA1093*WellsInPlate,0,WellsInPlate,1))</f>
        <v>86</v>
      </c>
      <c r="AC1093" s="108">
        <f t="shared" ref="AC1093" ca="1" si="141">IF(AB1093=WellsInPlate,0,1)</f>
        <v>0</v>
      </c>
      <c r="AE1093" s="108" t="b">
        <f>IF(COUNTBLANK(D1093)=0,A1093)</f>
        <v>0</v>
      </c>
    </row>
    <row r="1094" spans="1:31" ht="12.75" x14ac:dyDescent="0.2">
      <c r="A1094" s="94" t="str">
        <f>IF(D1094="","",CONCATENATE('Address and samples info'!$B$8," #",'Samples 96'!C1094))</f>
        <v/>
      </c>
      <c r="B1094" s="95" t="s">
        <v>43</v>
      </c>
      <c r="C1094" s="150">
        <v>13</v>
      </c>
      <c r="D1094" s="5"/>
      <c r="E1094" s="98">
        <v>0.01</v>
      </c>
      <c r="F1094" s="53"/>
      <c r="G1094" s="59"/>
      <c r="Z1094" s="108" t="str">
        <f>IF(LEN(INDEX($1:$1048576,ROW(),4))&gt;0,INDEX($1:$1048576,ROW(),4)," ")</f>
        <v xml:space="preserve"> </v>
      </c>
      <c r="AA1094" s="108">
        <f t="shared" ref="AA1094:AA1125" si="142">CEILING((ROW()-StartRow+1)/PanelHeight,1)-1</f>
        <v>83</v>
      </c>
      <c r="AB1094" s="108">
        <f ca="1">COUNTBLANK(OFFSET(INDEX($1:$1048576,2,4),AA1094*WellsInPlate,0,WellsInPlate,1))</f>
        <v>86</v>
      </c>
      <c r="AC1094" s="108">
        <f t="shared" ref="AC1094:AC1125" ca="1" si="143">IF(AB1094=WellsInPlate,0,1)</f>
        <v>0</v>
      </c>
      <c r="AE1094" s="108" t="b">
        <f>IF(COUNTBLANK(D1094)=0,A1094)</f>
        <v>0</v>
      </c>
    </row>
    <row r="1095" spans="1:31" ht="12.75" x14ac:dyDescent="0.2">
      <c r="A1095" s="94" t="str">
        <f>IF(D1095="","",CONCATENATE('Address and samples info'!$B$8," #",'Samples 96'!C1095))</f>
        <v/>
      </c>
      <c r="B1095" s="95" t="s">
        <v>54</v>
      </c>
      <c r="C1095" s="150">
        <v>13</v>
      </c>
      <c r="D1095" s="5"/>
      <c r="E1095" s="98">
        <v>0.01</v>
      </c>
      <c r="F1095" s="53"/>
      <c r="G1095" s="59"/>
      <c r="I1095" s="55"/>
      <c r="Z1095" s="108" t="str">
        <f>IF(LEN(INDEX($1:$1048576,ROW(),4))&gt;0,INDEX($1:$1048576,ROW(),4)," ")</f>
        <v xml:space="preserve"> </v>
      </c>
      <c r="AA1095" s="108">
        <f t="shared" si="142"/>
        <v>83</v>
      </c>
      <c r="AB1095" s="108">
        <f ca="1">COUNTBLANK(OFFSET(INDEX($1:$1048576,2,4),AA1095*WellsInPlate,0,WellsInPlate,1))</f>
        <v>86</v>
      </c>
      <c r="AC1095" s="108">
        <f t="shared" ca="1" si="143"/>
        <v>0</v>
      </c>
      <c r="AE1095" s="108" t="b">
        <f>IF(COUNTBLANK(D1095)=0,A1095)</f>
        <v>0</v>
      </c>
    </row>
    <row r="1096" spans="1:31" ht="12.75" x14ac:dyDescent="0.2">
      <c r="A1096" s="94" t="str">
        <f>IF(D1096="","",CONCATENATE('Address and samples info'!$B$8," #",'Samples 96'!C1096))</f>
        <v/>
      </c>
      <c r="B1096" s="95" t="s">
        <v>65</v>
      </c>
      <c r="C1096" s="150">
        <v>13</v>
      </c>
      <c r="D1096" s="5"/>
      <c r="E1096" s="98">
        <v>0.01</v>
      </c>
      <c r="F1096" s="53"/>
      <c r="G1096" s="59"/>
      <c r="H1096" s="106"/>
      <c r="I1096" s="56"/>
      <c r="J1096" s="56"/>
      <c r="K1096" s="56"/>
      <c r="L1096" s="56"/>
      <c r="M1096" s="56"/>
      <c r="N1096" s="56"/>
      <c r="O1096" s="56"/>
      <c r="P1096" s="56"/>
      <c r="Q1096" s="56"/>
      <c r="R1096" s="56"/>
      <c r="S1096" s="56"/>
      <c r="T1096" s="56"/>
      <c r="Z1096" s="108" t="str">
        <f>IF(LEN(INDEX($1:$1048576,ROW(),4))&gt;0,INDEX($1:$1048576,ROW(),4)," ")</f>
        <v xml:space="preserve"> </v>
      </c>
      <c r="AA1096" s="108">
        <f t="shared" si="142"/>
        <v>84</v>
      </c>
      <c r="AB1096" s="108">
        <f ca="1">COUNTBLANK(OFFSET(INDEX($1:$1048576,2,4),AA1096*WellsInPlate,0,WellsInPlate,1))</f>
        <v>86</v>
      </c>
      <c r="AC1096" s="108">
        <f t="shared" ca="1" si="143"/>
        <v>0</v>
      </c>
      <c r="AE1096" s="108" t="b">
        <f>IF(COUNTBLANK(D1096)=0,A1096)</f>
        <v>0</v>
      </c>
    </row>
    <row r="1097" spans="1:31" ht="12.75" x14ac:dyDescent="0.2">
      <c r="A1097" s="94" t="str">
        <f>IF(D1097="","",CONCATENATE('Address and samples info'!$B$8," #",'Samples 96'!C1097))</f>
        <v/>
      </c>
      <c r="B1097" s="95" t="s">
        <v>76</v>
      </c>
      <c r="C1097" s="150">
        <v>13</v>
      </c>
      <c r="D1097" s="5"/>
      <c r="E1097" s="98">
        <v>0.01</v>
      </c>
      <c r="F1097" s="53"/>
      <c r="G1097" s="59"/>
      <c r="H1097" s="104"/>
      <c r="I1097" s="57"/>
      <c r="J1097" s="57"/>
      <c r="K1097" s="57"/>
      <c r="L1097" s="57"/>
      <c r="M1097" s="57"/>
      <c r="N1097" s="57"/>
      <c r="O1097" s="57"/>
      <c r="P1097" s="57"/>
      <c r="Q1097" s="57"/>
      <c r="R1097" s="57"/>
      <c r="S1097" s="57"/>
      <c r="T1097" s="58"/>
      <c r="Z1097" s="108" t="str">
        <f>IF(LEN(INDEX($1:$1048576,ROW(),4))&gt;0,INDEX($1:$1048576,ROW(),4)," ")</f>
        <v xml:space="preserve"> </v>
      </c>
      <c r="AA1097" s="108">
        <f t="shared" si="142"/>
        <v>84</v>
      </c>
      <c r="AB1097" s="108">
        <f ca="1">COUNTBLANK(OFFSET(INDEX($1:$1048576,2,4),AA1097*WellsInPlate,0,WellsInPlate,1))</f>
        <v>86</v>
      </c>
      <c r="AC1097" s="108">
        <f t="shared" ca="1" si="143"/>
        <v>0</v>
      </c>
      <c r="AE1097" s="108" t="b">
        <f>IF(COUNTBLANK(D1097)=0,A1097)</f>
        <v>0</v>
      </c>
    </row>
    <row r="1098" spans="1:31" ht="12.75" x14ac:dyDescent="0.2">
      <c r="A1098" s="94" t="str">
        <f>IF(D1098="","",CONCATENATE('Address and samples info'!$B$8," #",'Samples 96'!C1098))</f>
        <v/>
      </c>
      <c r="B1098" s="95" t="s">
        <v>86</v>
      </c>
      <c r="C1098" s="150">
        <v>13</v>
      </c>
      <c r="D1098" s="5"/>
      <c r="E1098" s="98">
        <v>0.01</v>
      </c>
      <c r="F1098" s="53"/>
      <c r="G1098" s="59"/>
      <c r="H1098" s="104"/>
      <c r="I1098" s="57"/>
      <c r="J1098" s="57"/>
      <c r="K1098" s="57"/>
      <c r="L1098" s="57"/>
      <c r="M1098" s="57"/>
      <c r="N1098" s="57"/>
      <c r="O1098" s="57"/>
      <c r="P1098" s="57"/>
      <c r="Q1098" s="57"/>
      <c r="R1098" s="57"/>
      <c r="S1098" s="57"/>
      <c r="T1098" s="57"/>
      <c r="Z1098" s="108" t="str">
        <f>IF(LEN(INDEX($1:$1048576,ROW(),4))&gt;0,INDEX($1:$1048576,ROW(),4)," ")</f>
        <v xml:space="preserve"> </v>
      </c>
      <c r="AA1098" s="108">
        <f t="shared" si="142"/>
        <v>84</v>
      </c>
      <c r="AB1098" s="108">
        <f ca="1">COUNTBLANK(OFFSET(INDEX($1:$1048576,2,4),AA1098*WellsInPlate,0,WellsInPlate,1))</f>
        <v>86</v>
      </c>
      <c r="AC1098" s="108">
        <f t="shared" ca="1" si="143"/>
        <v>0</v>
      </c>
      <c r="AE1098" s="108" t="b">
        <f>IF(COUNTBLANK(D1098)=0,A1098)</f>
        <v>0</v>
      </c>
    </row>
    <row r="1099" spans="1:31" ht="12.75" x14ac:dyDescent="0.2">
      <c r="A1099" s="94" t="str">
        <f>IF(D1099="","",CONCATENATE('Address and samples info'!$B$8," #",'Samples 96'!C1099))</f>
        <v/>
      </c>
      <c r="B1099" s="95" t="s">
        <v>11</v>
      </c>
      <c r="C1099" s="150">
        <v>13</v>
      </c>
      <c r="D1099" s="5"/>
      <c r="E1099" s="98">
        <v>0.01</v>
      </c>
      <c r="F1099" s="53"/>
      <c r="G1099" s="59"/>
      <c r="H1099" s="104"/>
      <c r="I1099" s="57"/>
      <c r="J1099" s="57"/>
      <c r="K1099" s="57"/>
      <c r="L1099" s="57"/>
      <c r="M1099" s="57"/>
      <c r="N1099" s="57"/>
      <c r="O1099" s="57"/>
      <c r="P1099" s="57"/>
      <c r="Q1099" s="57"/>
      <c r="R1099" s="57"/>
      <c r="S1099" s="57"/>
      <c r="T1099" s="57"/>
      <c r="Z1099" s="108" t="str">
        <f>IF(LEN(INDEX($1:$1048576,ROW(),4))&gt;0,INDEX($1:$1048576,ROW(),4)," ")</f>
        <v xml:space="preserve"> </v>
      </c>
      <c r="AA1099" s="108">
        <f t="shared" si="142"/>
        <v>84</v>
      </c>
      <c r="AB1099" s="108">
        <f ca="1">COUNTBLANK(OFFSET(INDEX($1:$1048576,2,4),AA1099*WellsInPlate,0,WellsInPlate,1))</f>
        <v>86</v>
      </c>
      <c r="AC1099" s="108">
        <f t="shared" ca="1" si="143"/>
        <v>0</v>
      </c>
      <c r="AE1099" s="108" t="b">
        <f>IF(COUNTBLANK(D1099)=0,A1099)</f>
        <v>0</v>
      </c>
    </row>
    <row r="1100" spans="1:31" ht="12.75" x14ac:dyDescent="0.2">
      <c r="A1100" s="94" t="str">
        <f>IF(D1100="","",CONCATENATE('Address and samples info'!$B$8," #",'Samples 96'!C1100))</f>
        <v/>
      </c>
      <c r="B1100" s="95" t="s">
        <v>22</v>
      </c>
      <c r="C1100" s="150">
        <v>13</v>
      </c>
      <c r="D1100" s="5"/>
      <c r="E1100" s="98">
        <v>0.01</v>
      </c>
      <c r="F1100" s="53"/>
      <c r="G1100" s="59"/>
      <c r="H1100" s="104"/>
      <c r="I1100" s="57"/>
      <c r="J1100" s="57"/>
      <c r="K1100" s="57"/>
      <c r="L1100" s="57"/>
      <c r="M1100" s="57"/>
      <c r="N1100" s="57"/>
      <c r="O1100" s="57"/>
      <c r="P1100" s="57"/>
      <c r="Q1100" s="57"/>
      <c r="R1100" s="57"/>
      <c r="S1100" s="57"/>
      <c r="T1100" s="57"/>
      <c r="Z1100" s="108" t="str">
        <f>IF(LEN(INDEX($1:$1048576,ROW(),4))&gt;0,INDEX($1:$1048576,ROW(),4)," ")</f>
        <v xml:space="preserve"> </v>
      </c>
      <c r="AA1100" s="108">
        <f t="shared" si="142"/>
        <v>84</v>
      </c>
      <c r="AB1100" s="108">
        <f ca="1">COUNTBLANK(OFFSET(INDEX($1:$1048576,2,4),AA1100*WellsInPlate,0,WellsInPlate,1))</f>
        <v>86</v>
      </c>
      <c r="AC1100" s="108">
        <f t="shared" ca="1" si="143"/>
        <v>0</v>
      </c>
      <c r="AE1100" s="108" t="b">
        <f>IF(COUNTBLANK(D1100)=0,A1100)</f>
        <v>0</v>
      </c>
    </row>
    <row r="1101" spans="1:31" ht="12.75" x14ac:dyDescent="0.2">
      <c r="A1101" s="94" t="str">
        <f>IF(D1101="","",CONCATENATE('Address and samples info'!$B$8," #",'Samples 96'!C1101))</f>
        <v/>
      </c>
      <c r="B1101" s="95" t="s">
        <v>33</v>
      </c>
      <c r="C1101" s="150">
        <v>13</v>
      </c>
      <c r="D1101" s="5"/>
      <c r="E1101" s="98">
        <v>0.01</v>
      </c>
      <c r="F1101" s="53"/>
      <c r="G1101" s="59"/>
      <c r="H1101" s="104"/>
      <c r="I1101" s="57"/>
      <c r="J1101" s="57"/>
      <c r="K1101" s="57"/>
      <c r="L1101" s="57"/>
      <c r="M1101" s="57"/>
      <c r="N1101" s="57"/>
      <c r="O1101" s="57"/>
      <c r="P1101" s="57"/>
      <c r="Q1101" s="57"/>
      <c r="R1101" s="57"/>
      <c r="S1101" s="57"/>
      <c r="T1101" s="57"/>
      <c r="Z1101" s="108" t="str">
        <f>IF(LEN(INDEX($1:$1048576,ROW(),4))&gt;0,INDEX($1:$1048576,ROW(),4)," ")</f>
        <v xml:space="preserve"> </v>
      </c>
      <c r="AA1101" s="108">
        <f t="shared" si="142"/>
        <v>84</v>
      </c>
      <c r="AB1101" s="108">
        <f ca="1">COUNTBLANK(OFFSET(INDEX($1:$1048576,2,4),AA1101*WellsInPlate,0,WellsInPlate,1))</f>
        <v>86</v>
      </c>
      <c r="AC1101" s="108">
        <f t="shared" ca="1" si="143"/>
        <v>0</v>
      </c>
      <c r="AE1101" s="108" t="b">
        <f>IF(COUNTBLANK(D1101)=0,A1101)</f>
        <v>0</v>
      </c>
    </row>
    <row r="1102" spans="1:31" ht="12.75" x14ac:dyDescent="0.2">
      <c r="A1102" s="94" t="str">
        <f>IF(D1102="","",CONCATENATE('Address and samples info'!$B$8," #",'Samples 96'!C1102))</f>
        <v/>
      </c>
      <c r="B1102" s="95" t="s">
        <v>44</v>
      </c>
      <c r="C1102" s="150">
        <v>13</v>
      </c>
      <c r="D1102" s="5"/>
      <c r="E1102" s="98">
        <v>0.01</v>
      </c>
      <c r="F1102" s="53"/>
      <c r="G1102" s="59"/>
      <c r="H1102" s="104"/>
      <c r="I1102" s="57"/>
      <c r="J1102" s="57"/>
      <c r="K1102" s="57"/>
      <c r="L1102" s="57"/>
      <c r="M1102" s="57"/>
      <c r="N1102" s="57"/>
      <c r="O1102" s="57"/>
      <c r="P1102" s="57"/>
      <c r="Q1102" s="57"/>
      <c r="R1102" s="57"/>
      <c r="S1102" s="57"/>
      <c r="T1102" s="57"/>
      <c r="Z1102" s="108" t="str">
        <f>IF(LEN(INDEX($1:$1048576,ROW(),4))&gt;0,INDEX($1:$1048576,ROW(),4)," ")</f>
        <v xml:space="preserve"> </v>
      </c>
      <c r="AA1102" s="108">
        <f t="shared" si="142"/>
        <v>84</v>
      </c>
      <c r="AB1102" s="108">
        <f ca="1">COUNTBLANK(OFFSET(INDEX($1:$1048576,2,4),AA1102*WellsInPlate,0,WellsInPlate,1))</f>
        <v>86</v>
      </c>
      <c r="AC1102" s="108">
        <f t="shared" ca="1" si="143"/>
        <v>0</v>
      </c>
      <c r="AE1102" s="108" t="b">
        <f>IF(COUNTBLANK(D1102)=0,A1102)</f>
        <v>0</v>
      </c>
    </row>
    <row r="1103" spans="1:31" ht="12.75" x14ac:dyDescent="0.2">
      <c r="A1103" s="94" t="str">
        <f>IF(D1103="","",CONCATENATE('Address and samples info'!$B$8," #",'Samples 96'!C1103))</f>
        <v/>
      </c>
      <c r="B1103" s="95" t="s">
        <v>55</v>
      </c>
      <c r="C1103" s="150">
        <v>13</v>
      </c>
      <c r="D1103" s="5"/>
      <c r="E1103" s="98">
        <v>0.01</v>
      </c>
      <c r="F1103" s="53"/>
      <c r="G1103" s="59"/>
      <c r="H1103" s="104"/>
      <c r="I1103" s="57"/>
      <c r="J1103" s="57"/>
      <c r="K1103" s="57"/>
      <c r="L1103" s="57"/>
      <c r="M1103" s="57"/>
      <c r="N1103" s="57"/>
      <c r="O1103" s="57"/>
      <c r="P1103" s="57"/>
      <c r="Q1103" s="57"/>
      <c r="R1103" s="57"/>
      <c r="S1103" s="57"/>
      <c r="T1103" s="57"/>
      <c r="Z1103" s="108" t="str">
        <f>IF(LEN(INDEX($1:$1048576,ROW(),4))&gt;0,INDEX($1:$1048576,ROW(),4)," ")</f>
        <v xml:space="preserve"> </v>
      </c>
      <c r="AA1103" s="108">
        <f t="shared" si="142"/>
        <v>84</v>
      </c>
      <c r="AB1103" s="108">
        <f ca="1">COUNTBLANK(OFFSET(INDEX($1:$1048576,2,4),AA1103*WellsInPlate,0,WellsInPlate,1))</f>
        <v>86</v>
      </c>
      <c r="AC1103" s="108">
        <f t="shared" ca="1" si="143"/>
        <v>0</v>
      </c>
      <c r="AE1103" s="108" t="b">
        <f>IF(COUNTBLANK(D1103)=0,A1103)</f>
        <v>0</v>
      </c>
    </row>
    <row r="1104" spans="1:31" ht="12.75" x14ac:dyDescent="0.2">
      <c r="A1104" s="94" t="str">
        <f>IF(D1104="","",CONCATENATE('Address and samples info'!$B$8," #",'Samples 96'!C1104))</f>
        <v/>
      </c>
      <c r="B1104" s="95" t="s">
        <v>66</v>
      </c>
      <c r="C1104" s="150">
        <v>13</v>
      </c>
      <c r="D1104" s="5"/>
      <c r="E1104" s="98">
        <v>0.01</v>
      </c>
      <c r="F1104" s="53"/>
      <c r="G1104" s="59"/>
      <c r="H1104" s="104"/>
      <c r="I1104" s="57"/>
      <c r="J1104" s="57"/>
      <c r="K1104" s="57"/>
      <c r="L1104" s="57"/>
      <c r="M1104" s="57"/>
      <c r="N1104" s="57"/>
      <c r="O1104" s="57"/>
      <c r="P1104" s="57"/>
      <c r="Q1104" s="57"/>
      <c r="R1104" s="57"/>
      <c r="S1104" s="57"/>
      <c r="T1104" s="57"/>
      <c r="Z1104" s="108" t="str">
        <f>IF(LEN(INDEX($1:$1048576,ROW(),4))&gt;0,INDEX($1:$1048576,ROW(),4)," ")</f>
        <v xml:space="preserve"> </v>
      </c>
      <c r="AA1104" s="108">
        <f t="shared" si="142"/>
        <v>84</v>
      </c>
      <c r="AB1104" s="108">
        <f ca="1">COUNTBLANK(OFFSET(INDEX($1:$1048576,2,4),AA1104*WellsInPlate,0,WellsInPlate,1))</f>
        <v>86</v>
      </c>
      <c r="AC1104" s="108">
        <f t="shared" ca="1" si="143"/>
        <v>0</v>
      </c>
      <c r="AE1104" s="108" t="b">
        <f>IF(COUNTBLANK(D1104)=0,A1104)</f>
        <v>0</v>
      </c>
    </row>
    <row r="1105" spans="1:31" ht="12.75" x14ac:dyDescent="0.2">
      <c r="A1105" s="94" t="str">
        <f>IF(D1105="","",CONCATENATE('Address and samples info'!$B$8," #",'Samples 96'!C1105))</f>
        <v/>
      </c>
      <c r="B1105" s="95" t="s">
        <v>77</v>
      </c>
      <c r="C1105" s="150">
        <v>13</v>
      </c>
      <c r="D1105" s="5"/>
      <c r="E1105" s="98">
        <v>0.01</v>
      </c>
      <c r="F1105" s="53"/>
      <c r="G1105" s="59"/>
      <c r="Z1105" s="108" t="str">
        <f>IF(LEN(INDEX($1:$1048576,ROW(),4))&gt;0,INDEX($1:$1048576,ROW(),4)," ")</f>
        <v xml:space="preserve"> </v>
      </c>
      <c r="AA1105" s="108">
        <f t="shared" si="142"/>
        <v>84</v>
      </c>
      <c r="AB1105" s="108">
        <f ca="1">COUNTBLANK(OFFSET(INDEX($1:$1048576,2,4),AA1105*WellsInPlate,0,WellsInPlate,1))</f>
        <v>86</v>
      </c>
      <c r="AC1105" s="108">
        <f t="shared" ca="1" si="143"/>
        <v>0</v>
      </c>
      <c r="AE1105" s="108" t="b">
        <f>IF(COUNTBLANK(D1105)=0,A1105)</f>
        <v>0</v>
      </c>
    </row>
    <row r="1106" spans="1:31" ht="12.75" x14ac:dyDescent="0.2">
      <c r="A1106" s="94" t="str">
        <f>IF(D1106="","",CONCATENATE('Address and samples info'!$B$8," #",'Samples 96'!C1106))</f>
        <v/>
      </c>
      <c r="B1106" s="95" t="s">
        <v>87</v>
      </c>
      <c r="C1106" s="150">
        <v>13</v>
      </c>
      <c r="D1106" s="5"/>
      <c r="E1106" s="98">
        <v>0.01</v>
      </c>
      <c r="F1106" s="53"/>
      <c r="G1106" s="59"/>
      <c r="Z1106" s="108" t="str">
        <f>IF(LEN(INDEX($1:$1048576,ROW(),4))&gt;0,INDEX($1:$1048576,ROW(),4)," ")</f>
        <v xml:space="preserve"> </v>
      </c>
      <c r="AA1106" s="108">
        <f t="shared" si="142"/>
        <v>84</v>
      </c>
      <c r="AB1106" s="108">
        <f ca="1">COUNTBLANK(OFFSET(INDEX($1:$1048576,2,4),AA1106*WellsInPlate,0,WellsInPlate,1))</f>
        <v>86</v>
      </c>
      <c r="AC1106" s="108">
        <f t="shared" ca="1" si="143"/>
        <v>0</v>
      </c>
      <c r="AE1106" s="108" t="b">
        <f>IF(COUNTBLANK(D1106)=0,A1106)</f>
        <v>0</v>
      </c>
    </row>
    <row r="1107" spans="1:31" ht="12.75" x14ac:dyDescent="0.2">
      <c r="A1107" s="94" t="str">
        <f>IF(D1107="","",CONCATENATE('Address and samples info'!$B$8," #",'Samples 96'!C1107))</f>
        <v/>
      </c>
      <c r="B1107" s="95" t="s">
        <v>12</v>
      </c>
      <c r="C1107" s="150">
        <v>13</v>
      </c>
      <c r="D1107" s="5"/>
      <c r="E1107" s="98">
        <v>0.01</v>
      </c>
      <c r="F1107" s="53"/>
      <c r="G1107" s="59"/>
      <c r="Z1107" s="108" t="str">
        <f>IF(LEN(INDEX($1:$1048576,ROW(),4))&gt;0,INDEX($1:$1048576,ROW(),4)," ")</f>
        <v xml:space="preserve"> </v>
      </c>
      <c r="AA1107" s="108">
        <f t="shared" si="142"/>
        <v>84</v>
      </c>
      <c r="AB1107" s="108">
        <f ca="1">COUNTBLANK(OFFSET(INDEX($1:$1048576,2,4),AA1107*WellsInPlate,0,WellsInPlate,1))</f>
        <v>86</v>
      </c>
      <c r="AC1107" s="108">
        <f t="shared" ca="1" si="143"/>
        <v>0</v>
      </c>
      <c r="AE1107" s="108" t="b">
        <f>IF(COUNTBLANK(D1107)=0,A1107)</f>
        <v>0</v>
      </c>
    </row>
    <row r="1108" spans="1:31" ht="12.75" x14ac:dyDescent="0.2">
      <c r="A1108" s="94" t="str">
        <f>IF(D1108="","",CONCATENATE('Address and samples info'!$B$8," #",'Samples 96'!C1108))</f>
        <v/>
      </c>
      <c r="B1108" s="95" t="s">
        <v>23</v>
      </c>
      <c r="C1108" s="150">
        <v>13</v>
      </c>
      <c r="D1108" s="5"/>
      <c r="E1108" s="98">
        <v>0.01</v>
      </c>
      <c r="F1108" s="53"/>
      <c r="G1108" s="59"/>
      <c r="I1108" s="55"/>
      <c r="Z1108" s="108" t="str">
        <f>IF(LEN(INDEX($1:$1048576,ROW(),4))&gt;0,INDEX($1:$1048576,ROW(),4)," ")</f>
        <v xml:space="preserve"> </v>
      </c>
      <c r="AA1108" s="108">
        <f t="shared" si="142"/>
        <v>84</v>
      </c>
      <c r="AB1108" s="108">
        <f ca="1">COUNTBLANK(OFFSET(INDEX($1:$1048576,2,4),AA1108*WellsInPlate,0,WellsInPlate,1))</f>
        <v>86</v>
      </c>
      <c r="AC1108" s="108">
        <f t="shared" ca="1" si="143"/>
        <v>0</v>
      </c>
      <c r="AE1108" s="108" t="b">
        <f>IF(COUNTBLANK(D1108)=0,A1108)</f>
        <v>0</v>
      </c>
    </row>
    <row r="1109" spans="1:31" ht="12.75" x14ac:dyDescent="0.2">
      <c r="A1109" s="94" t="str">
        <f>IF(D1109="","",CONCATENATE('Address and samples info'!$B$8," #",'Samples 96'!C1109))</f>
        <v/>
      </c>
      <c r="B1109" s="95" t="s">
        <v>34</v>
      </c>
      <c r="C1109" s="150">
        <v>13</v>
      </c>
      <c r="D1109" s="5"/>
      <c r="E1109" s="98">
        <v>0.01</v>
      </c>
      <c r="F1109" s="53"/>
      <c r="G1109" s="59"/>
      <c r="H1109" s="106"/>
      <c r="I1109" s="56"/>
      <c r="J1109" s="56"/>
      <c r="K1109" s="56"/>
      <c r="L1109" s="56"/>
      <c r="M1109" s="56"/>
      <c r="N1109" s="56"/>
      <c r="O1109" s="56"/>
      <c r="P1109" s="56"/>
      <c r="Q1109" s="56"/>
      <c r="R1109" s="56"/>
      <c r="S1109" s="56"/>
      <c r="T1109" s="56"/>
      <c r="Z1109" s="108" t="str">
        <f>IF(LEN(INDEX($1:$1048576,ROW(),4))&gt;0,INDEX($1:$1048576,ROW(),4)," ")</f>
        <v xml:space="preserve"> </v>
      </c>
      <c r="AA1109" s="108">
        <f t="shared" si="142"/>
        <v>85</v>
      </c>
      <c r="AB1109" s="108">
        <f ca="1">COUNTBLANK(OFFSET(INDEX($1:$1048576,2,4),AA1109*WellsInPlate,0,WellsInPlate,1))</f>
        <v>86</v>
      </c>
      <c r="AC1109" s="108">
        <f t="shared" ca="1" si="143"/>
        <v>0</v>
      </c>
      <c r="AE1109" s="108" t="b">
        <f>IF(COUNTBLANK(D1109)=0,A1109)</f>
        <v>0</v>
      </c>
    </row>
    <row r="1110" spans="1:31" ht="12.75" x14ac:dyDescent="0.2">
      <c r="A1110" s="94" t="str">
        <f>IF(D1110="","",CONCATENATE('Address and samples info'!$B$8," #",'Samples 96'!C1110))</f>
        <v/>
      </c>
      <c r="B1110" s="95" t="s">
        <v>45</v>
      </c>
      <c r="C1110" s="150">
        <v>13</v>
      </c>
      <c r="D1110" s="5"/>
      <c r="E1110" s="98">
        <v>0.01</v>
      </c>
      <c r="F1110" s="53"/>
      <c r="G1110" s="59"/>
      <c r="H1110" s="104"/>
      <c r="I1110" s="57"/>
      <c r="J1110" s="57"/>
      <c r="K1110" s="57"/>
      <c r="L1110" s="57"/>
      <c r="M1110" s="57"/>
      <c r="N1110" s="57"/>
      <c r="O1110" s="57"/>
      <c r="P1110" s="57"/>
      <c r="Q1110" s="57"/>
      <c r="R1110" s="57"/>
      <c r="S1110" s="57"/>
      <c r="T1110" s="58"/>
      <c r="Z1110" s="108" t="str">
        <f>IF(LEN(INDEX($1:$1048576,ROW(),4))&gt;0,INDEX($1:$1048576,ROW(),4)," ")</f>
        <v xml:space="preserve"> </v>
      </c>
      <c r="AA1110" s="108">
        <f t="shared" si="142"/>
        <v>85</v>
      </c>
      <c r="AB1110" s="108">
        <f ca="1">COUNTBLANK(OFFSET(INDEX($1:$1048576,2,4),AA1110*WellsInPlate,0,WellsInPlate,1))</f>
        <v>86</v>
      </c>
      <c r="AC1110" s="108">
        <f t="shared" ca="1" si="143"/>
        <v>0</v>
      </c>
      <c r="AE1110" s="108" t="b">
        <f>IF(COUNTBLANK(D1110)=0,A1110)</f>
        <v>0</v>
      </c>
    </row>
    <row r="1111" spans="1:31" ht="12.75" x14ac:dyDescent="0.2">
      <c r="A1111" s="94" t="str">
        <f>IF(D1111="","",CONCATENATE('Address and samples info'!$B$8," #",'Samples 96'!C1111))</f>
        <v/>
      </c>
      <c r="B1111" s="95" t="s">
        <v>56</v>
      </c>
      <c r="C1111" s="150">
        <v>13</v>
      </c>
      <c r="D1111" s="5"/>
      <c r="E1111" s="98">
        <v>0.01</v>
      </c>
      <c r="F1111" s="53"/>
      <c r="G1111" s="59"/>
      <c r="H1111" s="104"/>
      <c r="I1111" s="57"/>
      <c r="J1111" s="57"/>
      <c r="K1111" s="57"/>
      <c r="L1111" s="57"/>
      <c r="M1111" s="57"/>
      <c r="N1111" s="57"/>
      <c r="O1111" s="57"/>
      <c r="P1111" s="57"/>
      <c r="Q1111" s="57"/>
      <c r="R1111" s="57"/>
      <c r="S1111" s="57"/>
      <c r="T1111" s="57"/>
      <c r="Z1111" s="108" t="str">
        <f>IF(LEN(INDEX($1:$1048576,ROW(),4))&gt;0,INDEX($1:$1048576,ROW(),4)," ")</f>
        <v xml:space="preserve"> </v>
      </c>
      <c r="AA1111" s="108">
        <f t="shared" si="142"/>
        <v>85</v>
      </c>
      <c r="AB1111" s="108">
        <f ca="1">COUNTBLANK(OFFSET(INDEX($1:$1048576,2,4),AA1111*WellsInPlate,0,WellsInPlate,1))</f>
        <v>86</v>
      </c>
      <c r="AC1111" s="108">
        <f t="shared" ca="1" si="143"/>
        <v>0</v>
      </c>
      <c r="AE1111" s="108" t="b">
        <f>IF(COUNTBLANK(D1111)=0,A1111)</f>
        <v>0</v>
      </c>
    </row>
    <row r="1112" spans="1:31" ht="12.75" x14ac:dyDescent="0.2">
      <c r="A1112" s="94" t="str">
        <f>IF(D1112="","",CONCATENATE('Address and samples info'!$B$8," #",'Samples 96'!C1112))</f>
        <v/>
      </c>
      <c r="B1112" s="95" t="s">
        <v>67</v>
      </c>
      <c r="C1112" s="150">
        <v>13</v>
      </c>
      <c r="D1112" s="5"/>
      <c r="E1112" s="98">
        <v>0.01</v>
      </c>
      <c r="F1112" s="53"/>
      <c r="G1112" s="59"/>
      <c r="H1112" s="104"/>
      <c r="I1112" s="57"/>
      <c r="J1112" s="57"/>
      <c r="K1112" s="57"/>
      <c r="L1112" s="57"/>
      <c r="M1112" s="57"/>
      <c r="N1112" s="57"/>
      <c r="O1112" s="57"/>
      <c r="P1112" s="57"/>
      <c r="Q1112" s="57"/>
      <c r="R1112" s="57"/>
      <c r="S1112" s="57"/>
      <c r="T1112" s="57"/>
      <c r="Z1112" s="108" t="str">
        <f>IF(LEN(INDEX($1:$1048576,ROW(),4))&gt;0,INDEX($1:$1048576,ROW(),4)," ")</f>
        <v xml:space="preserve"> </v>
      </c>
      <c r="AA1112" s="108">
        <f t="shared" si="142"/>
        <v>85</v>
      </c>
      <c r="AB1112" s="108">
        <f ca="1">COUNTBLANK(OFFSET(INDEX($1:$1048576,2,4),AA1112*WellsInPlate,0,WellsInPlate,1))</f>
        <v>86</v>
      </c>
      <c r="AC1112" s="108">
        <f t="shared" ca="1" si="143"/>
        <v>0</v>
      </c>
      <c r="AE1112" s="108" t="b">
        <f>IF(COUNTBLANK(D1112)=0,A1112)</f>
        <v>0</v>
      </c>
    </row>
    <row r="1113" spans="1:31" ht="12.75" x14ac:dyDescent="0.2">
      <c r="A1113" s="94" t="str">
        <f>IF(D1113="","",CONCATENATE('Address and samples info'!$B$8," #",'Samples 96'!C1113))</f>
        <v/>
      </c>
      <c r="B1113" s="95" t="s">
        <v>78</v>
      </c>
      <c r="C1113" s="150">
        <v>13</v>
      </c>
      <c r="D1113" s="5"/>
      <c r="E1113" s="98">
        <v>0.01</v>
      </c>
      <c r="F1113" s="53"/>
      <c r="G1113" s="59"/>
      <c r="H1113" s="104"/>
      <c r="I1113" s="57"/>
      <c r="J1113" s="57"/>
      <c r="K1113" s="57"/>
      <c r="L1113" s="57"/>
      <c r="M1113" s="57"/>
      <c r="N1113" s="57"/>
      <c r="O1113" s="57"/>
      <c r="P1113" s="57"/>
      <c r="Q1113" s="57"/>
      <c r="R1113" s="57"/>
      <c r="S1113" s="57"/>
      <c r="T1113" s="57"/>
      <c r="Z1113" s="108" t="str">
        <f>IF(LEN(INDEX($1:$1048576,ROW(),4))&gt;0,INDEX($1:$1048576,ROW(),4)," ")</f>
        <v xml:space="preserve"> </v>
      </c>
      <c r="AA1113" s="108">
        <f t="shared" si="142"/>
        <v>85</v>
      </c>
      <c r="AB1113" s="108">
        <f ca="1">COUNTBLANK(OFFSET(INDEX($1:$1048576,2,4),AA1113*WellsInPlate,0,WellsInPlate,1))</f>
        <v>86</v>
      </c>
      <c r="AC1113" s="108">
        <f t="shared" ca="1" si="143"/>
        <v>0</v>
      </c>
      <c r="AE1113" s="108" t="b">
        <f>IF(COUNTBLANK(D1113)=0,A1113)</f>
        <v>0</v>
      </c>
    </row>
    <row r="1114" spans="1:31" ht="12.75" x14ac:dyDescent="0.2">
      <c r="A1114" s="94" t="str">
        <f>IF(D1114="","",CONCATENATE('Address and samples info'!$B$8," #",'Samples 96'!C1114))</f>
        <v/>
      </c>
      <c r="B1114" s="95" t="s">
        <v>88</v>
      </c>
      <c r="C1114" s="150">
        <v>13</v>
      </c>
      <c r="D1114" s="5"/>
      <c r="E1114" s="98">
        <v>0.01</v>
      </c>
      <c r="F1114" s="53"/>
      <c r="G1114" s="59"/>
      <c r="H1114" s="104"/>
      <c r="I1114" s="57"/>
      <c r="J1114" s="57"/>
      <c r="K1114" s="57"/>
      <c r="L1114" s="57"/>
      <c r="M1114" s="57"/>
      <c r="N1114" s="57"/>
      <c r="O1114" s="57"/>
      <c r="P1114" s="57"/>
      <c r="Q1114" s="57"/>
      <c r="R1114" s="57"/>
      <c r="S1114" s="57"/>
      <c r="T1114" s="57"/>
      <c r="Z1114" s="108" t="str">
        <f>IF(LEN(INDEX($1:$1048576,ROW(),4))&gt;0,INDEX($1:$1048576,ROW(),4)," ")</f>
        <v xml:space="preserve"> </v>
      </c>
      <c r="AA1114" s="108">
        <f t="shared" si="142"/>
        <v>85</v>
      </c>
      <c r="AB1114" s="108">
        <f ca="1">COUNTBLANK(OFFSET(INDEX($1:$1048576,2,4),AA1114*WellsInPlate,0,WellsInPlate,1))</f>
        <v>86</v>
      </c>
      <c r="AC1114" s="108">
        <f t="shared" ca="1" si="143"/>
        <v>0</v>
      </c>
      <c r="AE1114" s="108" t="b">
        <f>IF(COUNTBLANK(D1114)=0,A1114)</f>
        <v>0</v>
      </c>
    </row>
    <row r="1115" spans="1:31" ht="12.75" x14ac:dyDescent="0.2">
      <c r="A1115" s="94" t="str">
        <f>IF(D1115="","",CONCATENATE('Address and samples info'!$B$8," #",'Samples 96'!C1115))</f>
        <v/>
      </c>
      <c r="B1115" s="95" t="s">
        <v>13</v>
      </c>
      <c r="C1115" s="150">
        <v>13</v>
      </c>
      <c r="D1115" s="5"/>
      <c r="E1115" s="98">
        <v>0.01</v>
      </c>
      <c r="F1115" s="53"/>
      <c r="G1115" s="59"/>
      <c r="H1115" s="104"/>
      <c r="I1115" s="57"/>
      <c r="J1115" s="57"/>
      <c r="K1115" s="57"/>
      <c r="L1115" s="57"/>
      <c r="M1115" s="57"/>
      <c r="N1115" s="57"/>
      <c r="O1115" s="57"/>
      <c r="P1115" s="57"/>
      <c r="Q1115" s="57"/>
      <c r="R1115" s="57"/>
      <c r="S1115" s="57"/>
      <c r="T1115" s="57"/>
      <c r="Z1115" s="108" t="str">
        <f>IF(LEN(INDEX($1:$1048576,ROW(),4))&gt;0,INDEX($1:$1048576,ROW(),4)," ")</f>
        <v xml:space="preserve"> </v>
      </c>
      <c r="AA1115" s="108">
        <f t="shared" si="142"/>
        <v>85</v>
      </c>
      <c r="AB1115" s="108">
        <f ca="1">COUNTBLANK(OFFSET(INDEX($1:$1048576,2,4),AA1115*WellsInPlate,0,WellsInPlate,1))</f>
        <v>86</v>
      </c>
      <c r="AC1115" s="108">
        <f t="shared" ca="1" si="143"/>
        <v>0</v>
      </c>
      <c r="AE1115" s="108" t="b">
        <f>IF(COUNTBLANK(D1115)=0,A1115)</f>
        <v>0</v>
      </c>
    </row>
    <row r="1116" spans="1:31" ht="12.75" x14ac:dyDescent="0.2">
      <c r="A1116" s="94" t="str">
        <f>IF(D1116="","",CONCATENATE('Address and samples info'!$B$8," #",'Samples 96'!C1116))</f>
        <v/>
      </c>
      <c r="B1116" s="95" t="s">
        <v>24</v>
      </c>
      <c r="C1116" s="150">
        <v>13</v>
      </c>
      <c r="D1116" s="5"/>
      <c r="E1116" s="98">
        <v>0.01</v>
      </c>
      <c r="F1116" s="53"/>
      <c r="G1116" s="59"/>
      <c r="H1116" s="104"/>
      <c r="I1116" s="57"/>
      <c r="J1116" s="57"/>
      <c r="K1116" s="57"/>
      <c r="L1116" s="57"/>
      <c r="M1116" s="57"/>
      <c r="N1116" s="57"/>
      <c r="O1116" s="57"/>
      <c r="P1116" s="57"/>
      <c r="Q1116" s="57"/>
      <c r="R1116" s="57"/>
      <c r="S1116" s="57"/>
      <c r="T1116" s="57"/>
      <c r="Z1116" s="108" t="str">
        <f>IF(LEN(INDEX($1:$1048576,ROW(),4))&gt;0,INDEX($1:$1048576,ROW(),4)," ")</f>
        <v xml:space="preserve"> </v>
      </c>
      <c r="AA1116" s="108">
        <f t="shared" si="142"/>
        <v>85</v>
      </c>
      <c r="AB1116" s="108">
        <f ca="1">COUNTBLANK(OFFSET(INDEX($1:$1048576,2,4),AA1116*WellsInPlate,0,WellsInPlate,1))</f>
        <v>86</v>
      </c>
      <c r="AC1116" s="108">
        <f t="shared" ca="1" si="143"/>
        <v>0</v>
      </c>
      <c r="AE1116" s="108" t="b">
        <f>IF(COUNTBLANK(D1116)=0,A1116)</f>
        <v>0</v>
      </c>
    </row>
    <row r="1117" spans="1:31" ht="12.75" x14ac:dyDescent="0.2">
      <c r="A1117" s="94" t="str">
        <f>IF(D1117="","",CONCATENATE('Address and samples info'!$B$8," #",'Samples 96'!C1117))</f>
        <v/>
      </c>
      <c r="B1117" s="95" t="s">
        <v>35</v>
      </c>
      <c r="C1117" s="150">
        <v>13</v>
      </c>
      <c r="D1117" s="5"/>
      <c r="E1117" s="98">
        <v>0.01</v>
      </c>
      <c r="F1117" s="53"/>
      <c r="G1117" s="59"/>
      <c r="H1117" s="104"/>
      <c r="I1117" s="57"/>
      <c r="J1117" s="57"/>
      <c r="K1117" s="57"/>
      <c r="L1117" s="57"/>
      <c r="M1117" s="57"/>
      <c r="N1117" s="57"/>
      <c r="O1117" s="57"/>
      <c r="P1117" s="57"/>
      <c r="Q1117" s="57"/>
      <c r="R1117" s="57"/>
      <c r="S1117" s="57"/>
      <c r="T1117" s="57"/>
      <c r="Z1117" s="108" t="str">
        <f>IF(LEN(INDEX($1:$1048576,ROW(),4))&gt;0,INDEX($1:$1048576,ROW(),4)," ")</f>
        <v xml:space="preserve"> </v>
      </c>
      <c r="AA1117" s="108">
        <f t="shared" si="142"/>
        <v>85</v>
      </c>
      <c r="AB1117" s="108">
        <f ca="1">COUNTBLANK(OFFSET(INDEX($1:$1048576,2,4),AA1117*WellsInPlate,0,WellsInPlate,1))</f>
        <v>86</v>
      </c>
      <c r="AC1117" s="108">
        <f t="shared" ca="1" si="143"/>
        <v>0</v>
      </c>
      <c r="AE1117" s="108" t="b">
        <f>IF(COUNTBLANK(D1117)=0,A1117)</f>
        <v>0</v>
      </c>
    </row>
    <row r="1118" spans="1:31" ht="12.75" x14ac:dyDescent="0.2">
      <c r="A1118" s="94" t="str">
        <f>IF(D1118="","",CONCATENATE('Address and samples info'!$B$8," #",'Samples 96'!C1118))</f>
        <v/>
      </c>
      <c r="B1118" s="95" t="s">
        <v>46</v>
      </c>
      <c r="C1118" s="150">
        <v>13</v>
      </c>
      <c r="D1118" s="5"/>
      <c r="E1118" s="98">
        <v>0.01</v>
      </c>
      <c r="F1118" s="53"/>
      <c r="G1118" s="59"/>
      <c r="Z1118" s="108" t="str">
        <f>IF(LEN(INDEX($1:$1048576,ROW(),4))&gt;0,INDEX($1:$1048576,ROW(),4)," ")</f>
        <v xml:space="preserve"> </v>
      </c>
      <c r="AA1118" s="108">
        <f t="shared" si="142"/>
        <v>85</v>
      </c>
      <c r="AB1118" s="108">
        <f ca="1">COUNTBLANK(OFFSET(INDEX($1:$1048576,2,4),AA1118*WellsInPlate,0,WellsInPlate,1))</f>
        <v>86</v>
      </c>
      <c r="AC1118" s="108">
        <f t="shared" ca="1" si="143"/>
        <v>0</v>
      </c>
      <c r="AE1118" s="108" t="b">
        <f>IF(COUNTBLANK(D1118)=0,A1118)</f>
        <v>0</v>
      </c>
    </row>
    <row r="1119" spans="1:31" ht="12.75" x14ac:dyDescent="0.2">
      <c r="A1119" s="94" t="str">
        <f>IF(D1119="","",CONCATENATE('Address and samples info'!$B$8," #",'Samples 96'!C1119))</f>
        <v/>
      </c>
      <c r="B1119" s="95" t="s">
        <v>57</v>
      </c>
      <c r="C1119" s="150">
        <v>13</v>
      </c>
      <c r="D1119" s="5"/>
      <c r="E1119" s="98">
        <v>0.01</v>
      </c>
      <c r="F1119" s="53"/>
      <c r="G1119" s="59"/>
      <c r="Z1119" s="108" t="str">
        <f>IF(LEN(INDEX($1:$1048576,ROW(),4))&gt;0,INDEX($1:$1048576,ROW(),4)," ")</f>
        <v xml:space="preserve"> </v>
      </c>
      <c r="AA1119" s="108">
        <f t="shared" si="142"/>
        <v>85</v>
      </c>
      <c r="AB1119" s="108">
        <f ca="1">COUNTBLANK(OFFSET(INDEX($1:$1048576,2,4),AA1119*WellsInPlate,0,WellsInPlate,1))</f>
        <v>86</v>
      </c>
      <c r="AC1119" s="108">
        <f t="shared" ca="1" si="143"/>
        <v>0</v>
      </c>
      <c r="AE1119" s="108" t="b">
        <f>IF(COUNTBLANK(D1119)=0,A1119)</f>
        <v>0</v>
      </c>
    </row>
    <row r="1120" spans="1:31" ht="12.75" x14ac:dyDescent="0.2">
      <c r="A1120" s="94" t="str">
        <f>IF(D1120="","",CONCATENATE('Address and samples info'!$B$8," #",'Samples 96'!C1120))</f>
        <v/>
      </c>
      <c r="B1120" s="95" t="s">
        <v>68</v>
      </c>
      <c r="C1120" s="150">
        <v>13</v>
      </c>
      <c r="D1120" s="5"/>
      <c r="E1120" s="98">
        <v>0.01</v>
      </c>
      <c r="F1120" s="53"/>
      <c r="G1120" s="59"/>
      <c r="Z1120" s="108" t="str">
        <f>IF(LEN(INDEX($1:$1048576,ROW(),4))&gt;0,INDEX($1:$1048576,ROW(),4)," ")</f>
        <v xml:space="preserve"> </v>
      </c>
      <c r="AA1120" s="108">
        <f t="shared" si="142"/>
        <v>85</v>
      </c>
      <c r="AB1120" s="108">
        <f ca="1">COUNTBLANK(OFFSET(INDEX($1:$1048576,2,4),AA1120*WellsInPlate,0,WellsInPlate,1))</f>
        <v>86</v>
      </c>
      <c r="AC1120" s="108">
        <f t="shared" ca="1" si="143"/>
        <v>0</v>
      </c>
      <c r="AE1120" s="108" t="b">
        <f>IF(COUNTBLANK(D1120)=0,A1120)</f>
        <v>0</v>
      </c>
    </row>
    <row r="1121" spans="1:31" ht="12.75" x14ac:dyDescent="0.2">
      <c r="A1121" s="94" t="str">
        <f>IF(D1121="","",CONCATENATE('Address and samples info'!$B$8," #",'Samples 96'!C1121))</f>
        <v/>
      </c>
      <c r="B1121" s="95" t="s">
        <v>3</v>
      </c>
      <c r="C1121" s="150">
        <v>14</v>
      </c>
      <c r="D1121" s="5"/>
      <c r="E1121" s="98">
        <v>0.01</v>
      </c>
      <c r="F1121" s="53"/>
      <c r="G1121" s="59"/>
      <c r="I1121" s="55"/>
      <c r="Z1121" s="108" t="str">
        <f>IF(LEN(INDEX($1:$1048576,ROW(),4))&gt;0,INDEX($1:$1048576,ROW(),4)," ")</f>
        <v xml:space="preserve"> </v>
      </c>
      <c r="AA1121" s="108">
        <f t="shared" si="142"/>
        <v>85</v>
      </c>
      <c r="AB1121" s="108">
        <f ca="1">COUNTBLANK(OFFSET(INDEX($1:$1048576,2,4),AA1121*WellsInPlate,0,WellsInPlate,1))</f>
        <v>86</v>
      </c>
      <c r="AC1121" s="108">
        <f t="shared" ca="1" si="143"/>
        <v>0</v>
      </c>
      <c r="AE1121" s="108" t="b">
        <f>IF(COUNTBLANK(D1121)=0,A1121)</f>
        <v>0</v>
      </c>
    </row>
    <row r="1122" spans="1:31" ht="12.75" x14ac:dyDescent="0.2">
      <c r="A1122" s="94" t="str">
        <f>IF(D1122="","",CONCATENATE('Address and samples info'!$B$8," #",'Samples 96'!C1122))</f>
        <v/>
      </c>
      <c r="B1122" s="95" t="s">
        <v>14</v>
      </c>
      <c r="C1122" s="150">
        <v>14</v>
      </c>
      <c r="D1122" s="5"/>
      <c r="E1122" s="98">
        <v>0.01</v>
      </c>
      <c r="F1122" s="53"/>
      <c r="G1122" s="59"/>
      <c r="H1122" s="106"/>
      <c r="I1122" s="56"/>
      <c r="J1122" s="56"/>
      <c r="K1122" s="56"/>
      <c r="L1122" s="56"/>
      <c r="M1122" s="56"/>
      <c r="N1122" s="56"/>
      <c r="O1122" s="56"/>
      <c r="P1122" s="56"/>
      <c r="Q1122" s="56"/>
      <c r="R1122" s="56"/>
      <c r="S1122" s="56"/>
      <c r="T1122" s="56"/>
      <c r="Z1122" s="108" t="str">
        <f>IF(LEN(INDEX($1:$1048576,ROW(),4))&gt;0,INDEX($1:$1048576,ROW(),4)," ")</f>
        <v xml:space="preserve"> </v>
      </c>
      <c r="AA1122" s="108">
        <f t="shared" si="142"/>
        <v>86</v>
      </c>
      <c r="AB1122" s="108">
        <f ca="1">COUNTBLANK(OFFSET(INDEX($1:$1048576,2,4),AA1122*WellsInPlate,0,WellsInPlate,1))</f>
        <v>86</v>
      </c>
      <c r="AC1122" s="108">
        <f t="shared" ca="1" si="143"/>
        <v>0</v>
      </c>
      <c r="AE1122" s="108" t="b">
        <f>IF(COUNTBLANK(D1122)=0,A1122)</f>
        <v>0</v>
      </c>
    </row>
    <row r="1123" spans="1:31" ht="12.75" x14ac:dyDescent="0.2">
      <c r="A1123" s="94" t="str">
        <f>IF(D1123="","",CONCATENATE('Address and samples info'!$B$8," #",'Samples 96'!C1123))</f>
        <v/>
      </c>
      <c r="B1123" s="95" t="s">
        <v>25</v>
      </c>
      <c r="C1123" s="150">
        <v>14</v>
      </c>
      <c r="D1123" s="5"/>
      <c r="E1123" s="98">
        <v>0.01</v>
      </c>
      <c r="F1123" s="53"/>
      <c r="G1123" s="59"/>
      <c r="H1123" s="104"/>
      <c r="I1123" s="57"/>
      <c r="J1123" s="57"/>
      <c r="K1123" s="57"/>
      <c r="L1123" s="57"/>
      <c r="M1123" s="57"/>
      <c r="N1123" s="57"/>
      <c r="O1123" s="57"/>
      <c r="P1123" s="57"/>
      <c r="Q1123" s="57"/>
      <c r="R1123" s="57"/>
      <c r="S1123" s="57"/>
      <c r="T1123" s="58"/>
      <c r="Z1123" s="108" t="str">
        <f>IF(LEN(INDEX($1:$1048576,ROW(),4))&gt;0,INDEX($1:$1048576,ROW(),4)," ")</f>
        <v xml:space="preserve"> </v>
      </c>
      <c r="AA1123" s="108">
        <f t="shared" si="142"/>
        <v>86</v>
      </c>
      <c r="AB1123" s="108">
        <f ca="1">COUNTBLANK(OFFSET(INDEX($1:$1048576,2,4),AA1123*WellsInPlate,0,WellsInPlate,1))</f>
        <v>86</v>
      </c>
      <c r="AC1123" s="108">
        <f t="shared" ca="1" si="143"/>
        <v>0</v>
      </c>
      <c r="AE1123" s="108" t="b">
        <f>IF(COUNTBLANK(D1123)=0,A1123)</f>
        <v>0</v>
      </c>
    </row>
    <row r="1124" spans="1:31" ht="12.75" x14ac:dyDescent="0.2">
      <c r="A1124" s="94" t="str">
        <f>IF(D1124="","",CONCATENATE('Address and samples info'!$B$8," #",'Samples 96'!C1124))</f>
        <v/>
      </c>
      <c r="B1124" s="95" t="s">
        <v>36</v>
      </c>
      <c r="C1124" s="150">
        <v>14</v>
      </c>
      <c r="D1124" s="5"/>
      <c r="E1124" s="98">
        <v>0.01</v>
      </c>
      <c r="F1124" s="53"/>
      <c r="G1124" s="59"/>
      <c r="H1124" s="104"/>
      <c r="I1124" s="57"/>
      <c r="J1124" s="57"/>
      <c r="K1124" s="57"/>
      <c r="L1124" s="57"/>
      <c r="M1124" s="57"/>
      <c r="N1124" s="57"/>
      <c r="O1124" s="57"/>
      <c r="P1124" s="57"/>
      <c r="Q1124" s="57"/>
      <c r="R1124" s="57"/>
      <c r="S1124" s="57"/>
      <c r="T1124" s="57"/>
      <c r="Z1124" s="108" t="str">
        <f>IF(LEN(INDEX($1:$1048576,ROW(),4))&gt;0,INDEX($1:$1048576,ROW(),4)," ")</f>
        <v xml:space="preserve"> </v>
      </c>
      <c r="AA1124" s="108">
        <f t="shared" si="142"/>
        <v>86</v>
      </c>
      <c r="AB1124" s="108">
        <f ca="1">COUNTBLANK(OFFSET(INDEX($1:$1048576,2,4),AA1124*WellsInPlate,0,WellsInPlate,1))</f>
        <v>86</v>
      </c>
      <c r="AC1124" s="108">
        <f t="shared" ca="1" si="143"/>
        <v>0</v>
      </c>
      <c r="AE1124" s="108" t="b">
        <f>IF(COUNTBLANK(D1124)=0,A1124)</f>
        <v>0</v>
      </c>
    </row>
    <row r="1125" spans="1:31" ht="12.75" x14ac:dyDescent="0.2">
      <c r="A1125" s="94" t="str">
        <f>IF(D1125="","",CONCATENATE('Address and samples info'!$B$8," #",'Samples 96'!C1125))</f>
        <v/>
      </c>
      <c r="B1125" s="95" t="s">
        <v>47</v>
      </c>
      <c r="C1125" s="150">
        <v>14</v>
      </c>
      <c r="D1125" s="5"/>
      <c r="E1125" s="98">
        <v>0.01</v>
      </c>
      <c r="F1125" s="53"/>
      <c r="G1125" s="59"/>
      <c r="H1125" s="104"/>
      <c r="I1125" s="57"/>
      <c r="J1125" s="57"/>
      <c r="K1125" s="57"/>
      <c r="L1125" s="57"/>
      <c r="M1125" s="57"/>
      <c r="N1125" s="57"/>
      <c r="O1125" s="57"/>
      <c r="P1125" s="57"/>
      <c r="Q1125" s="57"/>
      <c r="R1125" s="57"/>
      <c r="S1125" s="57"/>
      <c r="T1125" s="57"/>
      <c r="Z1125" s="108" t="str">
        <f>IF(LEN(INDEX($1:$1048576,ROW(),4))&gt;0,INDEX($1:$1048576,ROW(),4)," ")</f>
        <v xml:space="preserve"> </v>
      </c>
      <c r="AA1125" s="108">
        <f t="shared" si="142"/>
        <v>86</v>
      </c>
      <c r="AB1125" s="108">
        <f ca="1">COUNTBLANK(OFFSET(INDEX($1:$1048576,2,4),AA1125*WellsInPlate,0,WellsInPlate,1))</f>
        <v>86</v>
      </c>
      <c r="AC1125" s="108">
        <f t="shared" ca="1" si="143"/>
        <v>0</v>
      </c>
      <c r="AE1125" s="108" t="b">
        <f>IF(COUNTBLANK(D1125)=0,A1125)</f>
        <v>0</v>
      </c>
    </row>
    <row r="1126" spans="1:31" ht="12.75" x14ac:dyDescent="0.2">
      <c r="A1126" s="94" t="str">
        <f>IF(D1126="","",CONCATENATE('Address and samples info'!$B$8," #",'Samples 96'!C1126))</f>
        <v/>
      </c>
      <c r="B1126" s="95" t="s">
        <v>58</v>
      </c>
      <c r="C1126" s="150">
        <v>14</v>
      </c>
      <c r="D1126" s="5"/>
      <c r="E1126" s="98">
        <v>0.01</v>
      </c>
      <c r="F1126" s="53"/>
      <c r="G1126" s="59"/>
      <c r="H1126" s="104"/>
      <c r="I1126" s="57"/>
      <c r="J1126" s="57"/>
      <c r="K1126" s="57"/>
      <c r="L1126" s="57"/>
      <c r="M1126" s="57"/>
      <c r="N1126" s="57"/>
      <c r="O1126" s="57"/>
      <c r="P1126" s="57"/>
      <c r="Q1126" s="57"/>
      <c r="R1126" s="57"/>
      <c r="S1126" s="57"/>
      <c r="T1126" s="57"/>
      <c r="Z1126" s="108" t="str">
        <f>IF(LEN(INDEX($1:$1048576,ROW(),4))&gt;0,INDEX($1:$1048576,ROW(),4)," ")</f>
        <v xml:space="preserve"> </v>
      </c>
      <c r="AA1126" s="108">
        <f t="shared" ref="AA1126:AA1156" si="144">CEILING((ROW()-StartRow+1)/PanelHeight,1)-1</f>
        <v>86</v>
      </c>
      <c r="AB1126" s="108">
        <f ca="1">COUNTBLANK(OFFSET(INDEX($1:$1048576,2,4),AA1126*WellsInPlate,0,WellsInPlate,1))</f>
        <v>86</v>
      </c>
      <c r="AC1126" s="108">
        <f t="shared" ref="AC1126:AC1156" ca="1" si="145">IF(AB1126=WellsInPlate,0,1)</f>
        <v>0</v>
      </c>
      <c r="AE1126" s="108" t="b">
        <f>IF(COUNTBLANK(D1126)=0,A1126)</f>
        <v>0</v>
      </c>
    </row>
    <row r="1127" spans="1:31" ht="12.75" x14ac:dyDescent="0.2">
      <c r="A1127" s="94" t="str">
        <f>IF(D1127="","",CONCATENATE('Address and samples info'!$B$8," #",'Samples 96'!C1127))</f>
        <v/>
      </c>
      <c r="B1127" s="95" t="s">
        <v>69</v>
      </c>
      <c r="C1127" s="150">
        <v>14</v>
      </c>
      <c r="D1127" s="5"/>
      <c r="E1127" s="98">
        <v>0.01</v>
      </c>
      <c r="F1127" s="53"/>
      <c r="G1127" s="59"/>
      <c r="H1127" s="104"/>
      <c r="I1127" s="57"/>
      <c r="J1127" s="57"/>
      <c r="K1127" s="57"/>
      <c r="L1127" s="57"/>
      <c r="M1127" s="57"/>
      <c r="N1127" s="57"/>
      <c r="O1127" s="57"/>
      <c r="P1127" s="57"/>
      <c r="Q1127" s="57"/>
      <c r="R1127" s="57"/>
      <c r="S1127" s="57"/>
      <c r="T1127" s="57"/>
      <c r="Z1127" s="108" t="str">
        <f>IF(LEN(INDEX($1:$1048576,ROW(),4))&gt;0,INDEX($1:$1048576,ROW(),4)," ")</f>
        <v xml:space="preserve"> </v>
      </c>
      <c r="AA1127" s="108">
        <f t="shared" si="144"/>
        <v>86</v>
      </c>
      <c r="AB1127" s="108">
        <f ca="1">COUNTBLANK(OFFSET(INDEX($1:$1048576,2,4),AA1127*WellsInPlate,0,WellsInPlate,1))</f>
        <v>86</v>
      </c>
      <c r="AC1127" s="108">
        <f t="shared" ca="1" si="145"/>
        <v>0</v>
      </c>
      <c r="AE1127" s="108" t="b">
        <f>IF(COUNTBLANK(D1127)=0,A1127)</f>
        <v>0</v>
      </c>
    </row>
    <row r="1128" spans="1:31" ht="12.75" x14ac:dyDescent="0.2">
      <c r="A1128" s="94" t="str">
        <f>IF(D1128="","",CONCATENATE('Address and samples info'!$B$8," #",'Samples 96'!C1128))</f>
        <v/>
      </c>
      <c r="B1128" s="95" t="s">
        <v>79</v>
      </c>
      <c r="C1128" s="150">
        <v>14</v>
      </c>
      <c r="D1128" s="5"/>
      <c r="E1128" s="98">
        <v>0.01</v>
      </c>
      <c r="F1128" s="53"/>
      <c r="G1128" s="59"/>
      <c r="H1128" s="104"/>
      <c r="I1128" s="57"/>
      <c r="J1128" s="57"/>
      <c r="K1128" s="57"/>
      <c r="L1128" s="57"/>
      <c r="M1128" s="57"/>
      <c r="N1128" s="57"/>
      <c r="O1128" s="57"/>
      <c r="P1128" s="57"/>
      <c r="Q1128" s="57"/>
      <c r="R1128" s="57"/>
      <c r="S1128" s="57"/>
      <c r="T1128" s="57"/>
      <c r="Z1128" s="108" t="str">
        <f>IF(LEN(INDEX($1:$1048576,ROW(),4))&gt;0,INDEX($1:$1048576,ROW(),4)," ")</f>
        <v xml:space="preserve"> </v>
      </c>
      <c r="AA1128" s="108">
        <f t="shared" si="144"/>
        <v>86</v>
      </c>
      <c r="AB1128" s="108">
        <f ca="1">COUNTBLANK(OFFSET(INDEX($1:$1048576,2,4),AA1128*WellsInPlate,0,WellsInPlate,1))</f>
        <v>86</v>
      </c>
      <c r="AC1128" s="108">
        <f t="shared" ca="1" si="145"/>
        <v>0</v>
      </c>
      <c r="AE1128" s="108" t="b">
        <f>IF(COUNTBLANK(D1128)=0,A1128)</f>
        <v>0</v>
      </c>
    </row>
    <row r="1129" spans="1:31" ht="12.75" x14ac:dyDescent="0.2">
      <c r="A1129" s="94" t="str">
        <f>IF(D1129="","",CONCATENATE('Address and samples info'!$B$8," #",'Samples 96'!C1129))</f>
        <v/>
      </c>
      <c r="B1129" s="95" t="s">
        <v>4</v>
      </c>
      <c r="C1129" s="150">
        <v>14</v>
      </c>
      <c r="D1129" s="5"/>
      <c r="E1129" s="98">
        <v>0.01</v>
      </c>
      <c r="F1129" s="53"/>
      <c r="G1129" s="59"/>
      <c r="H1129" s="104"/>
      <c r="I1129" s="57"/>
      <c r="J1129" s="57"/>
      <c r="K1129" s="57"/>
      <c r="L1129" s="57"/>
      <c r="M1129" s="57"/>
      <c r="N1129" s="57"/>
      <c r="O1129" s="57"/>
      <c r="P1129" s="57"/>
      <c r="Q1129" s="57"/>
      <c r="R1129" s="57"/>
      <c r="S1129" s="57"/>
      <c r="T1129" s="57"/>
      <c r="Z1129" s="108" t="str">
        <f>IF(LEN(INDEX($1:$1048576,ROW(),4))&gt;0,INDEX($1:$1048576,ROW(),4)," ")</f>
        <v xml:space="preserve"> </v>
      </c>
      <c r="AA1129" s="108">
        <f t="shared" si="144"/>
        <v>86</v>
      </c>
      <c r="AB1129" s="108">
        <f ca="1">COUNTBLANK(OFFSET(INDEX($1:$1048576,2,4),AA1129*WellsInPlate,0,WellsInPlate,1))</f>
        <v>86</v>
      </c>
      <c r="AC1129" s="108">
        <f t="shared" ca="1" si="145"/>
        <v>0</v>
      </c>
      <c r="AE1129" s="108" t="b">
        <f>IF(COUNTBLANK(D1129)=0,A1129)</f>
        <v>0</v>
      </c>
    </row>
    <row r="1130" spans="1:31" ht="12.75" x14ac:dyDescent="0.2">
      <c r="A1130" s="94" t="str">
        <f>IF(D1130="","",CONCATENATE('Address and samples info'!$B$8," #",'Samples 96'!C1130))</f>
        <v/>
      </c>
      <c r="B1130" s="95" t="s">
        <v>15</v>
      </c>
      <c r="C1130" s="150">
        <v>14</v>
      </c>
      <c r="D1130" s="5"/>
      <c r="E1130" s="98">
        <v>0.01</v>
      </c>
      <c r="F1130" s="53"/>
      <c r="G1130" s="59"/>
      <c r="H1130" s="104"/>
      <c r="I1130" s="57"/>
      <c r="J1130" s="57"/>
      <c r="K1130" s="57"/>
      <c r="L1130" s="57"/>
      <c r="M1130" s="57"/>
      <c r="N1130" s="57"/>
      <c r="O1130" s="57"/>
      <c r="P1130" s="57"/>
      <c r="Q1130" s="57"/>
      <c r="R1130" s="57"/>
      <c r="S1130" s="57"/>
      <c r="T1130" s="57"/>
      <c r="Z1130" s="108" t="str">
        <f>IF(LEN(INDEX($1:$1048576,ROW(),4))&gt;0,INDEX($1:$1048576,ROW(),4)," ")</f>
        <v xml:space="preserve"> </v>
      </c>
      <c r="AA1130" s="108">
        <f t="shared" si="144"/>
        <v>86</v>
      </c>
      <c r="AB1130" s="108">
        <f ca="1">COUNTBLANK(OFFSET(INDEX($1:$1048576,2,4),AA1130*WellsInPlate,0,WellsInPlate,1))</f>
        <v>86</v>
      </c>
      <c r="AC1130" s="108">
        <f t="shared" ca="1" si="145"/>
        <v>0</v>
      </c>
      <c r="AE1130" s="108" t="b">
        <f>IF(COUNTBLANK(D1130)=0,A1130)</f>
        <v>0</v>
      </c>
    </row>
    <row r="1131" spans="1:31" ht="12.75" x14ac:dyDescent="0.2">
      <c r="A1131" s="94" t="str">
        <f>IF(D1131="","",CONCATENATE('Address and samples info'!$B$8," #",'Samples 96'!C1131))</f>
        <v/>
      </c>
      <c r="B1131" s="95" t="s">
        <v>26</v>
      </c>
      <c r="C1131" s="150">
        <v>14</v>
      </c>
      <c r="D1131" s="5"/>
      <c r="E1131" s="98">
        <v>0.01</v>
      </c>
      <c r="F1131" s="53"/>
      <c r="G1131" s="59"/>
      <c r="Z1131" s="108" t="str">
        <f>IF(LEN(INDEX($1:$1048576,ROW(),4))&gt;0,INDEX($1:$1048576,ROW(),4)," ")</f>
        <v xml:space="preserve"> </v>
      </c>
      <c r="AA1131" s="108">
        <f t="shared" si="144"/>
        <v>86</v>
      </c>
      <c r="AB1131" s="108">
        <f ca="1">COUNTBLANK(OFFSET(INDEX($1:$1048576,2,4),AA1131*WellsInPlate,0,WellsInPlate,1))</f>
        <v>86</v>
      </c>
      <c r="AC1131" s="108">
        <f t="shared" ca="1" si="145"/>
        <v>0</v>
      </c>
      <c r="AE1131" s="108" t="b">
        <f>IF(COUNTBLANK(D1131)=0,A1131)</f>
        <v>0</v>
      </c>
    </row>
    <row r="1132" spans="1:31" ht="12.75" x14ac:dyDescent="0.2">
      <c r="A1132" s="94" t="str">
        <f>IF(D1132="","",CONCATENATE('Address and samples info'!$B$8," #",'Samples 96'!C1132))</f>
        <v/>
      </c>
      <c r="B1132" s="95" t="s">
        <v>37</v>
      </c>
      <c r="C1132" s="150">
        <v>14</v>
      </c>
      <c r="D1132" s="5"/>
      <c r="E1132" s="98">
        <v>0.01</v>
      </c>
      <c r="F1132" s="53"/>
      <c r="G1132" s="59"/>
      <c r="Z1132" s="108" t="str">
        <f>IF(LEN(INDEX($1:$1048576,ROW(),4))&gt;0,INDEX($1:$1048576,ROW(),4)," ")</f>
        <v xml:space="preserve"> </v>
      </c>
      <c r="AA1132" s="108">
        <f t="shared" si="144"/>
        <v>86</v>
      </c>
      <c r="AB1132" s="108">
        <f ca="1">COUNTBLANK(OFFSET(INDEX($1:$1048576,2,4),AA1132*WellsInPlate,0,WellsInPlate,1))</f>
        <v>86</v>
      </c>
      <c r="AC1132" s="108">
        <f t="shared" ca="1" si="145"/>
        <v>0</v>
      </c>
      <c r="AE1132" s="108" t="b">
        <f>IF(COUNTBLANK(D1132)=0,A1132)</f>
        <v>0</v>
      </c>
    </row>
    <row r="1133" spans="1:31" ht="12.75" x14ac:dyDescent="0.2">
      <c r="A1133" s="94" t="str">
        <f>IF(D1133="","",CONCATENATE('Address and samples info'!$B$8," #",'Samples 96'!C1133))</f>
        <v/>
      </c>
      <c r="B1133" s="95" t="s">
        <v>48</v>
      </c>
      <c r="C1133" s="150">
        <v>14</v>
      </c>
      <c r="D1133" s="5"/>
      <c r="E1133" s="98">
        <v>0.01</v>
      </c>
      <c r="F1133" s="53"/>
      <c r="G1133" s="59"/>
      <c r="Z1133" s="108" t="str">
        <f>IF(LEN(INDEX($1:$1048576,ROW(),4))&gt;0,INDEX($1:$1048576,ROW(),4)," ")</f>
        <v xml:space="preserve"> </v>
      </c>
      <c r="AA1133" s="108">
        <f t="shared" si="144"/>
        <v>86</v>
      </c>
      <c r="AB1133" s="108">
        <f ca="1">COUNTBLANK(OFFSET(INDEX($1:$1048576,2,4),AA1133*WellsInPlate,0,WellsInPlate,1))</f>
        <v>86</v>
      </c>
      <c r="AC1133" s="108">
        <f t="shared" ca="1" si="145"/>
        <v>0</v>
      </c>
      <c r="AE1133" s="108" t="b">
        <f>IF(COUNTBLANK(D1133)=0,A1133)</f>
        <v>0</v>
      </c>
    </row>
    <row r="1134" spans="1:31" ht="12.75" x14ac:dyDescent="0.2">
      <c r="A1134" s="94" t="str">
        <f>IF(D1134="","",CONCATENATE('Address and samples info'!$B$8," #",'Samples 96'!C1134))</f>
        <v/>
      </c>
      <c r="B1134" s="95" t="s">
        <v>59</v>
      </c>
      <c r="C1134" s="150">
        <v>14</v>
      </c>
      <c r="D1134" s="5"/>
      <c r="E1134" s="98">
        <v>0.01</v>
      </c>
      <c r="F1134" s="53"/>
      <c r="G1134" s="59"/>
      <c r="I1134" s="55"/>
      <c r="Z1134" s="108" t="str">
        <f>IF(LEN(INDEX($1:$1048576,ROW(),4))&gt;0,INDEX($1:$1048576,ROW(),4)," ")</f>
        <v xml:space="preserve"> </v>
      </c>
      <c r="AA1134" s="108">
        <f t="shared" si="144"/>
        <v>86</v>
      </c>
      <c r="AB1134" s="108">
        <f ca="1">COUNTBLANK(OFFSET(INDEX($1:$1048576,2,4),AA1134*WellsInPlate,0,WellsInPlate,1))</f>
        <v>86</v>
      </c>
      <c r="AC1134" s="108">
        <f t="shared" ca="1" si="145"/>
        <v>0</v>
      </c>
      <c r="AE1134" s="108" t="b">
        <f>IF(COUNTBLANK(D1134)=0,A1134)</f>
        <v>0</v>
      </c>
    </row>
    <row r="1135" spans="1:31" ht="12.75" x14ac:dyDescent="0.2">
      <c r="A1135" s="94" t="str">
        <f>IF(D1135="","",CONCATENATE('Address and samples info'!$B$8," #",'Samples 96'!C1135))</f>
        <v/>
      </c>
      <c r="B1135" s="95" t="s">
        <v>70</v>
      </c>
      <c r="C1135" s="150">
        <v>14</v>
      </c>
      <c r="D1135" s="5"/>
      <c r="E1135" s="98">
        <v>0.01</v>
      </c>
      <c r="F1135" s="53"/>
      <c r="G1135" s="59"/>
      <c r="H1135" s="106"/>
      <c r="I1135" s="56"/>
      <c r="J1135" s="56"/>
      <c r="K1135" s="56"/>
      <c r="L1135" s="56"/>
      <c r="M1135" s="56"/>
      <c r="N1135" s="56"/>
      <c r="O1135" s="56"/>
      <c r="P1135" s="56"/>
      <c r="Q1135" s="56"/>
      <c r="R1135" s="56"/>
      <c r="S1135" s="56"/>
      <c r="T1135" s="56"/>
      <c r="Z1135" s="108" t="str">
        <f>IF(LEN(INDEX($1:$1048576,ROW(),4))&gt;0,INDEX($1:$1048576,ROW(),4)," ")</f>
        <v xml:space="preserve"> </v>
      </c>
      <c r="AA1135" s="108">
        <f t="shared" si="144"/>
        <v>87</v>
      </c>
      <c r="AB1135" s="108">
        <f ca="1">COUNTBLANK(OFFSET(INDEX($1:$1048576,2,4),AA1135*WellsInPlate,0,WellsInPlate,1))</f>
        <v>86</v>
      </c>
      <c r="AC1135" s="108">
        <f t="shared" ca="1" si="145"/>
        <v>0</v>
      </c>
      <c r="AE1135" s="108" t="b">
        <f>IF(COUNTBLANK(D1135)=0,A1135)</f>
        <v>0</v>
      </c>
    </row>
    <row r="1136" spans="1:31" ht="12.75" x14ac:dyDescent="0.2">
      <c r="A1136" s="94" t="str">
        <f>IF(D1136="","",CONCATENATE('Address and samples info'!$B$8," #",'Samples 96'!C1136))</f>
        <v/>
      </c>
      <c r="B1136" s="95" t="s">
        <v>80</v>
      </c>
      <c r="C1136" s="150">
        <v>14</v>
      </c>
      <c r="D1136" s="5"/>
      <c r="E1136" s="98">
        <v>0.01</v>
      </c>
      <c r="F1136" s="53"/>
      <c r="G1136" s="59"/>
      <c r="H1136" s="104"/>
      <c r="I1136" s="57"/>
      <c r="J1136" s="57"/>
      <c r="K1136" s="57"/>
      <c r="L1136" s="57"/>
      <c r="M1136" s="57"/>
      <c r="N1136" s="57"/>
      <c r="O1136" s="57"/>
      <c r="P1136" s="57"/>
      <c r="Q1136" s="57"/>
      <c r="R1136" s="57"/>
      <c r="S1136" s="57"/>
      <c r="T1136" s="58"/>
      <c r="Z1136" s="108" t="str">
        <f>IF(LEN(INDEX($1:$1048576,ROW(),4))&gt;0,INDEX($1:$1048576,ROW(),4)," ")</f>
        <v xml:space="preserve"> </v>
      </c>
      <c r="AA1136" s="108">
        <f t="shared" si="144"/>
        <v>87</v>
      </c>
      <c r="AB1136" s="108">
        <f ca="1">COUNTBLANK(OFFSET(INDEX($1:$1048576,2,4),AA1136*WellsInPlate,0,WellsInPlate,1))</f>
        <v>86</v>
      </c>
      <c r="AC1136" s="108">
        <f t="shared" ca="1" si="145"/>
        <v>0</v>
      </c>
      <c r="AE1136" s="108" t="b">
        <f>IF(COUNTBLANK(D1136)=0,A1136)</f>
        <v>0</v>
      </c>
    </row>
    <row r="1137" spans="1:31" ht="12.75" x14ac:dyDescent="0.2">
      <c r="A1137" s="94" t="str">
        <f>IF(D1137="","",CONCATENATE('Address and samples info'!$B$8," #",'Samples 96'!C1137))</f>
        <v/>
      </c>
      <c r="B1137" s="95" t="s">
        <v>5</v>
      </c>
      <c r="C1137" s="150">
        <v>14</v>
      </c>
      <c r="D1137" s="5"/>
      <c r="E1137" s="98">
        <v>0.01</v>
      </c>
      <c r="F1137" s="53"/>
      <c r="G1137" s="59"/>
      <c r="H1137" s="104"/>
      <c r="I1137" s="57"/>
      <c r="J1137" s="57"/>
      <c r="K1137" s="57"/>
      <c r="L1137" s="57"/>
      <c r="M1137" s="57"/>
      <c r="N1137" s="57"/>
      <c r="O1137" s="57"/>
      <c r="P1137" s="57"/>
      <c r="Q1137" s="57"/>
      <c r="R1137" s="57"/>
      <c r="S1137" s="57"/>
      <c r="T1137" s="57"/>
      <c r="Z1137" s="108" t="str">
        <f>IF(LEN(INDEX($1:$1048576,ROW(),4))&gt;0,INDEX($1:$1048576,ROW(),4)," ")</f>
        <v xml:space="preserve"> </v>
      </c>
      <c r="AA1137" s="108">
        <f t="shared" si="144"/>
        <v>87</v>
      </c>
      <c r="AB1137" s="108">
        <f ca="1">COUNTBLANK(OFFSET(INDEX($1:$1048576,2,4),AA1137*WellsInPlate,0,WellsInPlate,1))</f>
        <v>86</v>
      </c>
      <c r="AC1137" s="108">
        <f t="shared" ca="1" si="145"/>
        <v>0</v>
      </c>
      <c r="AE1137" s="108" t="b">
        <f>IF(COUNTBLANK(D1137)=0,A1137)</f>
        <v>0</v>
      </c>
    </row>
    <row r="1138" spans="1:31" ht="12.75" x14ac:dyDescent="0.2">
      <c r="A1138" s="94" t="str">
        <f>IF(D1138="","",CONCATENATE('Address and samples info'!$B$8," #",'Samples 96'!C1138))</f>
        <v/>
      </c>
      <c r="B1138" s="95" t="s">
        <v>16</v>
      </c>
      <c r="C1138" s="150">
        <v>14</v>
      </c>
      <c r="D1138" s="5"/>
      <c r="E1138" s="98">
        <v>0.01</v>
      </c>
      <c r="F1138" s="53"/>
      <c r="G1138" s="59"/>
      <c r="H1138" s="104"/>
      <c r="I1138" s="57"/>
      <c r="J1138" s="57"/>
      <c r="K1138" s="57"/>
      <c r="L1138" s="57"/>
      <c r="M1138" s="57"/>
      <c r="N1138" s="57"/>
      <c r="O1138" s="57"/>
      <c r="P1138" s="57"/>
      <c r="Q1138" s="57"/>
      <c r="R1138" s="57"/>
      <c r="S1138" s="57"/>
      <c r="T1138" s="57"/>
      <c r="Z1138" s="108" t="str">
        <f>IF(LEN(INDEX($1:$1048576,ROW(),4))&gt;0,INDEX($1:$1048576,ROW(),4)," ")</f>
        <v xml:space="preserve"> </v>
      </c>
      <c r="AA1138" s="108">
        <f t="shared" si="144"/>
        <v>87</v>
      </c>
      <c r="AB1138" s="108">
        <f ca="1">COUNTBLANK(OFFSET(INDEX($1:$1048576,2,4),AA1138*WellsInPlate,0,WellsInPlate,1))</f>
        <v>86</v>
      </c>
      <c r="AC1138" s="108">
        <f t="shared" ca="1" si="145"/>
        <v>0</v>
      </c>
      <c r="AE1138" s="108" t="b">
        <f>IF(COUNTBLANK(D1138)=0,A1138)</f>
        <v>0</v>
      </c>
    </row>
    <row r="1139" spans="1:31" ht="12.75" x14ac:dyDescent="0.2">
      <c r="A1139" s="94" t="str">
        <f>IF(D1139="","",CONCATENATE('Address and samples info'!$B$8," #",'Samples 96'!C1139))</f>
        <v/>
      </c>
      <c r="B1139" s="95" t="s">
        <v>27</v>
      </c>
      <c r="C1139" s="150">
        <v>14</v>
      </c>
      <c r="D1139" s="5"/>
      <c r="E1139" s="98">
        <v>0.01</v>
      </c>
      <c r="F1139" s="53"/>
      <c r="G1139" s="59"/>
      <c r="H1139" s="104"/>
      <c r="I1139" s="57"/>
      <c r="J1139" s="57"/>
      <c r="K1139" s="57"/>
      <c r="L1139" s="57"/>
      <c r="M1139" s="57"/>
      <c r="N1139" s="57"/>
      <c r="O1139" s="57"/>
      <c r="P1139" s="57"/>
      <c r="Q1139" s="57"/>
      <c r="R1139" s="57"/>
      <c r="S1139" s="57"/>
      <c r="T1139" s="57"/>
      <c r="Z1139" s="108" t="str">
        <f>IF(LEN(INDEX($1:$1048576,ROW(),4))&gt;0,INDEX($1:$1048576,ROW(),4)," ")</f>
        <v xml:space="preserve"> </v>
      </c>
      <c r="AA1139" s="108">
        <f t="shared" si="144"/>
        <v>87</v>
      </c>
      <c r="AB1139" s="108">
        <f ca="1">COUNTBLANK(OFFSET(INDEX($1:$1048576,2,4),AA1139*WellsInPlate,0,WellsInPlate,1))</f>
        <v>86</v>
      </c>
      <c r="AC1139" s="108">
        <f t="shared" ca="1" si="145"/>
        <v>0</v>
      </c>
      <c r="AE1139" s="108" t="b">
        <f>IF(COUNTBLANK(D1139)=0,A1139)</f>
        <v>0</v>
      </c>
    </row>
    <row r="1140" spans="1:31" ht="12.75" x14ac:dyDescent="0.2">
      <c r="A1140" s="94" t="str">
        <f>IF(D1140="","",CONCATENATE('Address and samples info'!$B$8," #",'Samples 96'!C1140))</f>
        <v/>
      </c>
      <c r="B1140" s="95" t="s">
        <v>38</v>
      </c>
      <c r="C1140" s="150">
        <v>14</v>
      </c>
      <c r="D1140" s="5"/>
      <c r="E1140" s="98">
        <v>0.01</v>
      </c>
      <c r="F1140" s="53"/>
      <c r="G1140" s="59"/>
      <c r="H1140" s="104"/>
      <c r="I1140" s="57"/>
      <c r="J1140" s="57"/>
      <c r="K1140" s="57"/>
      <c r="L1140" s="57"/>
      <c r="M1140" s="57"/>
      <c r="N1140" s="57"/>
      <c r="O1140" s="57"/>
      <c r="P1140" s="57"/>
      <c r="Q1140" s="57"/>
      <c r="R1140" s="57"/>
      <c r="S1140" s="57"/>
      <c r="T1140" s="57"/>
      <c r="Z1140" s="108" t="str">
        <f>IF(LEN(INDEX($1:$1048576,ROW(),4))&gt;0,INDEX($1:$1048576,ROW(),4)," ")</f>
        <v xml:space="preserve"> </v>
      </c>
      <c r="AA1140" s="108">
        <f t="shared" si="144"/>
        <v>87</v>
      </c>
      <c r="AB1140" s="108">
        <f ca="1">COUNTBLANK(OFFSET(INDEX($1:$1048576,2,4),AA1140*WellsInPlate,0,WellsInPlate,1))</f>
        <v>86</v>
      </c>
      <c r="AC1140" s="108">
        <f t="shared" ca="1" si="145"/>
        <v>0</v>
      </c>
      <c r="AE1140" s="108" t="b">
        <f>IF(COUNTBLANK(D1140)=0,A1140)</f>
        <v>0</v>
      </c>
    </row>
    <row r="1141" spans="1:31" ht="12.75" x14ac:dyDescent="0.2">
      <c r="A1141" s="94" t="str">
        <f>IF(D1141="","",CONCATENATE('Address and samples info'!$B$8," #",'Samples 96'!C1141))</f>
        <v/>
      </c>
      <c r="B1141" s="95" t="s">
        <v>49</v>
      </c>
      <c r="C1141" s="150">
        <v>14</v>
      </c>
      <c r="D1141" s="5"/>
      <c r="E1141" s="98">
        <v>0.01</v>
      </c>
      <c r="F1141" s="53"/>
      <c r="G1141" s="59"/>
      <c r="H1141" s="104"/>
      <c r="I1141" s="57"/>
      <c r="J1141" s="57"/>
      <c r="K1141" s="57"/>
      <c r="L1141" s="57"/>
      <c r="M1141" s="57"/>
      <c r="N1141" s="57"/>
      <c r="O1141" s="57"/>
      <c r="P1141" s="57"/>
      <c r="Q1141" s="57"/>
      <c r="R1141" s="57"/>
      <c r="S1141" s="57"/>
      <c r="T1141" s="57"/>
      <c r="Z1141" s="108" t="str">
        <f>IF(LEN(INDEX($1:$1048576,ROW(),4))&gt;0,INDEX($1:$1048576,ROW(),4)," ")</f>
        <v xml:space="preserve"> </v>
      </c>
      <c r="AA1141" s="108">
        <f t="shared" si="144"/>
        <v>87</v>
      </c>
      <c r="AB1141" s="108">
        <f ca="1">COUNTBLANK(OFFSET(INDEX($1:$1048576,2,4),AA1141*WellsInPlate,0,WellsInPlate,1))</f>
        <v>86</v>
      </c>
      <c r="AC1141" s="108">
        <f t="shared" ca="1" si="145"/>
        <v>0</v>
      </c>
      <c r="AE1141" s="108" t="b">
        <f>IF(COUNTBLANK(D1141)=0,A1141)</f>
        <v>0</v>
      </c>
    </row>
    <row r="1142" spans="1:31" ht="12.75" x14ac:dyDescent="0.2">
      <c r="A1142" s="94" t="str">
        <f>IF(D1142="","",CONCATENATE('Address and samples info'!$B$8," #",'Samples 96'!C1142))</f>
        <v/>
      </c>
      <c r="B1142" s="95" t="s">
        <v>60</v>
      </c>
      <c r="C1142" s="150">
        <v>14</v>
      </c>
      <c r="D1142" s="5"/>
      <c r="E1142" s="98">
        <v>0.01</v>
      </c>
      <c r="F1142" s="53"/>
      <c r="G1142" s="59"/>
      <c r="H1142" s="104"/>
      <c r="I1142" s="57"/>
      <c r="J1142" s="57"/>
      <c r="K1142" s="57"/>
      <c r="L1142" s="57"/>
      <c r="M1142" s="57"/>
      <c r="N1142" s="57"/>
      <c r="O1142" s="57"/>
      <c r="P1142" s="57"/>
      <c r="Q1142" s="57"/>
      <c r="R1142" s="57"/>
      <c r="S1142" s="57"/>
      <c r="T1142" s="57"/>
      <c r="Z1142" s="108" t="str">
        <f>IF(LEN(INDEX($1:$1048576,ROW(),4))&gt;0,INDEX($1:$1048576,ROW(),4)," ")</f>
        <v xml:space="preserve"> </v>
      </c>
      <c r="AA1142" s="108">
        <f t="shared" si="144"/>
        <v>87</v>
      </c>
      <c r="AB1142" s="108">
        <f ca="1">COUNTBLANK(OFFSET(INDEX($1:$1048576,2,4),AA1142*WellsInPlate,0,WellsInPlate,1))</f>
        <v>86</v>
      </c>
      <c r="AC1142" s="108">
        <f t="shared" ca="1" si="145"/>
        <v>0</v>
      </c>
      <c r="AE1142" s="108" t="b">
        <f>IF(COUNTBLANK(D1142)=0,A1142)</f>
        <v>0</v>
      </c>
    </row>
    <row r="1143" spans="1:31" ht="12.75" x14ac:dyDescent="0.2">
      <c r="A1143" s="94" t="str">
        <f>IF(D1143="","",CONCATENATE('Address and samples info'!$B$8," #",'Samples 96'!C1143))</f>
        <v/>
      </c>
      <c r="B1143" s="95" t="s">
        <v>71</v>
      </c>
      <c r="C1143" s="150">
        <v>14</v>
      </c>
      <c r="D1143" s="5"/>
      <c r="E1143" s="98">
        <v>0.01</v>
      </c>
      <c r="F1143" s="53"/>
      <c r="G1143" s="59"/>
      <c r="H1143" s="104"/>
      <c r="I1143" s="57"/>
      <c r="J1143" s="57"/>
      <c r="K1143" s="57"/>
      <c r="L1143" s="57"/>
      <c r="M1143" s="57"/>
      <c r="N1143" s="57"/>
      <c r="O1143" s="57"/>
      <c r="P1143" s="57"/>
      <c r="Q1143" s="57"/>
      <c r="R1143" s="57"/>
      <c r="S1143" s="57"/>
      <c r="T1143" s="57"/>
      <c r="Z1143" s="108" t="str">
        <f>IF(LEN(INDEX($1:$1048576,ROW(),4))&gt;0,INDEX($1:$1048576,ROW(),4)," ")</f>
        <v xml:space="preserve"> </v>
      </c>
      <c r="AA1143" s="108">
        <f t="shared" si="144"/>
        <v>87</v>
      </c>
      <c r="AB1143" s="108">
        <f ca="1">COUNTBLANK(OFFSET(INDEX($1:$1048576,2,4),AA1143*WellsInPlate,0,WellsInPlate,1))</f>
        <v>86</v>
      </c>
      <c r="AC1143" s="108">
        <f t="shared" ca="1" si="145"/>
        <v>0</v>
      </c>
      <c r="AE1143" s="108" t="b">
        <f>IF(COUNTBLANK(D1143)=0,A1143)</f>
        <v>0</v>
      </c>
    </row>
    <row r="1144" spans="1:31" ht="12.75" x14ac:dyDescent="0.2">
      <c r="A1144" s="94" t="str">
        <f>IF(D1144="","",CONCATENATE('Address and samples info'!$B$8," #",'Samples 96'!C1144))</f>
        <v/>
      </c>
      <c r="B1144" s="95" t="s">
        <v>81</v>
      </c>
      <c r="C1144" s="150">
        <v>14</v>
      </c>
      <c r="D1144" s="5"/>
      <c r="E1144" s="98">
        <v>0.01</v>
      </c>
      <c r="F1144" s="53"/>
      <c r="G1144" s="59"/>
      <c r="Z1144" s="108" t="str">
        <f>IF(LEN(INDEX($1:$1048576,ROW(),4))&gt;0,INDEX($1:$1048576,ROW(),4)," ")</f>
        <v xml:space="preserve"> </v>
      </c>
      <c r="AA1144" s="108">
        <f t="shared" si="144"/>
        <v>87</v>
      </c>
      <c r="AB1144" s="108">
        <f ca="1">COUNTBLANK(OFFSET(INDEX($1:$1048576,2,4),AA1144*WellsInPlate,0,WellsInPlate,1))</f>
        <v>86</v>
      </c>
      <c r="AC1144" s="108">
        <f t="shared" ca="1" si="145"/>
        <v>0</v>
      </c>
      <c r="AE1144" s="108" t="b">
        <f>IF(COUNTBLANK(D1144)=0,A1144)</f>
        <v>0</v>
      </c>
    </row>
    <row r="1145" spans="1:31" ht="12.75" x14ac:dyDescent="0.2">
      <c r="A1145" s="94" t="str">
        <f>IF(D1145="","",CONCATENATE('Address and samples info'!$B$8," #",'Samples 96'!C1145))</f>
        <v/>
      </c>
      <c r="B1145" s="95" t="s">
        <v>6</v>
      </c>
      <c r="C1145" s="150">
        <v>14</v>
      </c>
      <c r="D1145" s="5"/>
      <c r="E1145" s="98">
        <v>0.01</v>
      </c>
      <c r="F1145" s="53"/>
      <c r="G1145" s="59"/>
      <c r="Z1145" s="108" t="str">
        <f>IF(LEN(INDEX($1:$1048576,ROW(),4))&gt;0,INDEX($1:$1048576,ROW(),4)," ")</f>
        <v xml:space="preserve"> </v>
      </c>
      <c r="AA1145" s="108">
        <f t="shared" si="144"/>
        <v>87</v>
      </c>
      <c r="AB1145" s="108">
        <f ca="1">COUNTBLANK(OFFSET(INDEX($1:$1048576,2,4),AA1145*WellsInPlate,0,WellsInPlate,1))</f>
        <v>86</v>
      </c>
      <c r="AC1145" s="108">
        <f t="shared" ca="1" si="145"/>
        <v>0</v>
      </c>
      <c r="AE1145" s="108" t="b">
        <f>IF(COUNTBLANK(D1145)=0,A1145)</f>
        <v>0</v>
      </c>
    </row>
    <row r="1146" spans="1:31" ht="12.75" x14ac:dyDescent="0.2">
      <c r="A1146" s="94" t="str">
        <f>IF(D1146="","",CONCATENATE('Address and samples info'!$B$8," #",'Samples 96'!C1146))</f>
        <v/>
      </c>
      <c r="B1146" s="95" t="s">
        <v>17</v>
      </c>
      <c r="C1146" s="150">
        <v>14</v>
      </c>
      <c r="D1146" s="5"/>
      <c r="E1146" s="98">
        <v>0.01</v>
      </c>
      <c r="F1146" s="53"/>
      <c r="G1146" s="59"/>
      <c r="Z1146" s="108" t="str">
        <f>IF(LEN(INDEX($1:$1048576,ROW(),4))&gt;0,INDEX($1:$1048576,ROW(),4)," ")</f>
        <v xml:space="preserve"> </v>
      </c>
      <c r="AA1146" s="108">
        <f t="shared" si="144"/>
        <v>87</v>
      </c>
      <c r="AB1146" s="108">
        <f ca="1">COUNTBLANK(OFFSET(INDEX($1:$1048576,2,4),AA1146*WellsInPlate,0,WellsInPlate,1))</f>
        <v>86</v>
      </c>
      <c r="AC1146" s="108">
        <f t="shared" ca="1" si="145"/>
        <v>0</v>
      </c>
      <c r="AE1146" s="108" t="b">
        <f>IF(COUNTBLANK(D1146)=0,A1146)</f>
        <v>0</v>
      </c>
    </row>
    <row r="1147" spans="1:31" ht="12.75" x14ac:dyDescent="0.2">
      <c r="A1147" s="94" t="str">
        <f>IF(D1147="","",CONCATENATE('Address and samples info'!$B$8," #",'Samples 96'!C1147))</f>
        <v/>
      </c>
      <c r="B1147" s="95" t="s">
        <v>28</v>
      </c>
      <c r="C1147" s="150">
        <v>14</v>
      </c>
      <c r="D1147" s="5"/>
      <c r="E1147" s="98">
        <v>0.01</v>
      </c>
      <c r="F1147" s="53"/>
      <c r="G1147" s="59"/>
      <c r="I1147" s="55"/>
      <c r="Z1147" s="108" t="str">
        <f>IF(LEN(INDEX($1:$1048576,ROW(),4))&gt;0,INDEX($1:$1048576,ROW(),4)," ")</f>
        <v xml:space="preserve"> </v>
      </c>
      <c r="AA1147" s="108">
        <f t="shared" si="144"/>
        <v>87</v>
      </c>
      <c r="AB1147" s="108">
        <f ca="1">COUNTBLANK(OFFSET(INDEX($1:$1048576,2,4),AA1147*WellsInPlate,0,WellsInPlate,1))</f>
        <v>86</v>
      </c>
      <c r="AC1147" s="108">
        <f t="shared" ca="1" si="145"/>
        <v>0</v>
      </c>
      <c r="AE1147" s="108" t="b">
        <f>IF(COUNTBLANK(D1147)=0,A1147)</f>
        <v>0</v>
      </c>
    </row>
    <row r="1148" spans="1:31" ht="12.75" x14ac:dyDescent="0.2">
      <c r="A1148" s="94" t="str">
        <f>IF(D1148="","",CONCATENATE('Address and samples info'!$B$8," #",'Samples 96'!C1148))</f>
        <v/>
      </c>
      <c r="B1148" s="95" t="s">
        <v>39</v>
      </c>
      <c r="C1148" s="150">
        <v>14</v>
      </c>
      <c r="D1148" s="5"/>
      <c r="E1148" s="98">
        <v>0.01</v>
      </c>
      <c r="F1148" s="53"/>
      <c r="G1148" s="59"/>
      <c r="H1148" s="106"/>
      <c r="I1148" s="56"/>
      <c r="J1148" s="56"/>
      <c r="K1148" s="56"/>
      <c r="L1148" s="56"/>
      <c r="M1148" s="56"/>
      <c r="N1148" s="56"/>
      <c r="O1148" s="56"/>
      <c r="P1148" s="56"/>
      <c r="Q1148" s="56"/>
      <c r="R1148" s="56"/>
      <c r="S1148" s="56"/>
      <c r="T1148" s="56"/>
      <c r="Z1148" s="108" t="str">
        <f>IF(LEN(INDEX($1:$1048576,ROW(),4))&gt;0,INDEX($1:$1048576,ROW(),4)," ")</f>
        <v xml:space="preserve"> </v>
      </c>
      <c r="AA1148" s="108">
        <f t="shared" si="144"/>
        <v>88</v>
      </c>
      <c r="AB1148" s="108">
        <f ca="1">COUNTBLANK(OFFSET(INDEX($1:$1048576,2,4),AA1148*WellsInPlate,0,WellsInPlate,1))</f>
        <v>86</v>
      </c>
      <c r="AC1148" s="108">
        <f t="shared" ca="1" si="145"/>
        <v>0</v>
      </c>
      <c r="AE1148" s="108" t="b">
        <f>IF(COUNTBLANK(D1148)=0,A1148)</f>
        <v>0</v>
      </c>
    </row>
    <row r="1149" spans="1:31" ht="12.75" x14ac:dyDescent="0.2">
      <c r="A1149" s="94" t="str">
        <f>IF(D1149="","",CONCATENATE('Address and samples info'!$B$8," #",'Samples 96'!C1149))</f>
        <v/>
      </c>
      <c r="B1149" s="95" t="s">
        <v>50</v>
      </c>
      <c r="C1149" s="150">
        <v>14</v>
      </c>
      <c r="D1149" s="5"/>
      <c r="E1149" s="98">
        <v>0.01</v>
      </c>
      <c r="F1149" s="53"/>
      <c r="G1149" s="59"/>
      <c r="H1149" s="104"/>
      <c r="I1149" s="57"/>
      <c r="J1149" s="57"/>
      <c r="K1149" s="57"/>
      <c r="L1149" s="57"/>
      <c r="M1149" s="57"/>
      <c r="N1149" s="57"/>
      <c r="O1149" s="57"/>
      <c r="P1149" s="57"/>
      <c r="Q1149" s="57"/>
      <c r="R1149" s="57"/>
      <c r="S1149" s="57"/>
      <c r="T1149" s="58"/>
      <c r="Z1149" s="108" t="str">
        <f>IF(LEN(INDEX($1:$1048576,ROW(),4))&gt;0,INDEX($1:$1048576,ROW(),4)," ")</f>
        <v xml:space="preserve"> </v>
      </c>
      <c r="AA1149" s="108">
        <f t="shared" si="144"/>
        <v>88</v>
      </c>
      <c r="AB1149" s="108">
        <f ca="1">COUNTBLANK(OFFSET(INDEX($1:$1048576,2,4),AA1149*WellsInPlate,0,WellsInPlate,1))</f>
        <v>86</v>
      </c>
      <c r="AC1149" s="108">
        <f t="shared" ca="1" si="145"/>
        <v>0</v>
      </c>
      <c r="AE1149" s="108" t="b">
        <f>IF(COUNTBLANK(D1149)=0,A1149)</f>
        <v>0</v>
      </c>
    </row>
    <row r="1150" spans="1:31" ht="12.75" x14ac:dyDescent="0.2">
      <c r="A1150" s="94" t="str">
        <f>IF(D1150="","",CONCATENATE('Address and samples info'!$B$8," #",'Samples 96'!C1150))</f>
        <v/>
      </c>
      <c r="B1150" s="95" t="s">
        <v>61</v>
      </c>
      <c r="C1150" s="150">
        <v>14</v>
      </c>
      <c r="D1150" s="5"/>
      <c r="E1150" s="98">
        <v>0.01</v>
      </c>
      <c r="F1150" s="53"/>
      <c r="G1150" s="59"/>
      <c r="H1150" s="104"/>
      <c r="I1150" s="57"/>
      <c r="J1150" s="57"/>
      <c r="K1150" s="57"/>
      <c r="L1150" s="57"/>
      <c r="M1150" s="57"/>
      <c r="N1150" s="57"/>
      <c r="O1150" s="57"/>
      <c r="P1150" s="57"/>
      <c r="Q1150" s="57"/>
      <c r="R1150" s="57"/>
      <c r="S1150" s="57"/>
      <c r="T1150" s="57"/>
      <c r="Z1150" s="108" t="str">
        <f>IF(LEN(INDEX($1:$1048576,ROW(),4))&gt;0,INDEX($1:$1048576,ROW(),4)," ")</f>
        <v xml:space="preserve"> </v>
      </c>
      <c r="AA1150" s="108">
        <f t="shared" si="144"/>
        <v>88</v>
      </c>
      <c r="AB1150" s="108">
        <f ca="1">COUNTBLANK(OFFSET(INDEX($1:$1048576,2,4),AA1150*WellsInPlate,0,WellsInPlate,1))</f>
        <v>86</v>
      </c>
      <c r="AC1150" s="108">
        <f t="shared" ca="1" si="145"/>
        <v>0</v>
      </c>
      <c r="AE1150" s="108" t="b">
        <f>IF(COUNTBLANK(D1150)=0,A1150)</f>
        <v>0</v>
      </c>
    </row>
    <row r="1151" spans="1:31" ht="12.75" x14ac:dyDescent="0.2">
      <c r="A1151" s="94" t="str">
        <f>IF(D1151="","",CONCATENATE('Address and samples info'!$B$8," #",'Samples 96'!C1151))</f>
        <v/>
      </c>
      <c r="B1151" s="95" t="s">
        <v>72</v>
      </c>
      <c r="C1151" s="150">
        <v>14</v>
      </c>
      <c r="D1151" s="5"/>
      <c r="E1151" s="98">
        <v>0.01</v>
      </c>
      <c r="F1151" s="53"/>
      <c r="G1151" s="59"/>
      <c r="H1151" s="104"/>
      <c r="I1151" s="57"/>
      <c r="J1151" s="57"/>
      <c r="K1151" s="57"/>
      <c r="L1151" s="57"/>
      <c r="M1151" s="57"/>
      <c r="N1151" s="57"/>
      <c r="O1151" s="57"/>
      <c r="P1151" s="57"/>
      <c r="Q1151" s="57"/>
      <c r="R1151" s="57"/>
      <c r="S1151" s="57"/>
      <c r="T1151" s="57"/>
      <c r="Z1151" s="108" t="str">
        <f>IF(LEN(INDEX($1:$1048576,ROW(),4))&gt;0,INDEX($1:$1048576,ROW(),4)," ")</f>
        <v xml:space="preserve"> </v>
      </c>
      <c r="AA1151" s="108">
        <f t="shared" si="144"/>
        <v>88</v>
      </c>
      <c r="AB1151" s="108">
        <f ca="1">COUNTBLANK(OFFSET(INDEX($1:$1048576,2,4),AA1151*WellsInPlate,0,WellsInPlate,1))</f>
        <v>86</v>
      </c>
      <c r="AC1151" s="108">
        <f t="shared" ca="1" si="145"/>
        <v>0</v>
      </c>
      <c r="AE1151" s="108" t="b">
        <f>IF(COUNTBLANK(D1151)=0,A1151)</f>
        <v>0</v>
      </c>
    </row>
    <row r="1152" spans="1:31" ht="12.75" x14ac:dyDescent="0.2">
      <c r="A1152" s="94" t="str">
        <f>IF(D1152="","",CONCATENATE('Address and samples info'!$B$8," #",'Samples 96'!C1152))</f>
        <v/>
      </c>
      <c r="B1152" s="95" t="s">
        <v>82</v>
      </c>
      <c r="C1152" s="150">
        <v>14</v>
      </c>
      <c r="D1152" s="5"/>
      <c r="E1152" s="98">
        <v>0.01</v>
      </c>
      <c r="F1152" s="53"/>
      <c r="G1152" s="59"/>
      <c r="H1152" s="104"/>
      <c r="I1152" s="57"/>
      <c r="J1152" s="57"/>
      <c r="K1152" s="57"/>
      <c r="L1152" s="57"/>
      <c r="M1152" s="57"/>
      <c r="N1152" s="57"/>
      <c r="O1152" s="57"/>
      <c r="P1152" s="57"/>
      <c r="Q1152" s="57"/>
      <c r="R1152" s="57"/>
      <c r="S1152" s="57"/>
      <c r="T1152" s="57"/>
      <c r="Z1152" s="108" t="str">
        <f>IF(LEN(INDEX($1:$1048576,ROW(),4))&gt;0,INDEX($1:$1048576,ROW(),4)," ")</f>
        <v xml:space="preserve"> </v>
      </c>
      <c r="AA1152" s="108">
        <f t="shared" si="144"/>
        <v>88</v>
      </c>
      <c r="AB1152" s="108">
        <f ca="1">COUNTBLANK(OFFSET(INDEX($1:$1048576,2,4),AA1152*WellsInPlate,0,WellsInPlate,1))</f>
        <v>86</v>
      </c>
      <c r="AC1152" s="108">
        <f t="shared" ca="1" si="145"/>
        <v>0</v>
      </c>
      <c r="AE1152" s="108" t="b">
        <f>IF(COUNTBLANK(D1152)=0,A1152)</f>
        <v>0</v>
      </c>
    </row>
    <row r="1153" spans="1:31" ht="12.75" x14ac:dyDescent="0.2">
      <c r="A1153" s="94" t="str">
        <f>IF(D1153="","",CONCATENATE('Address and samples info'!$B$8," #",'Samples 96'!C1153))</f>
        <v/>
      </c>
      <c r="B1153" s="95" t="s">
        <v>7</v>
      </c>
      <c r="C1153" s="150">
        <v>14</v>
      </c>
      <c r="D1153" s="5"/>
      <c r="E1153" s="98">
        <v>0.01</v>
      </c>
      <c r="F1153" s="53"/>
      <c r="G1153" s="59"/>
      <c r="H1153" s="104"/>
      <c r="I1153" s="57"/>
      <c r="J1153" s="57"/>
      <c r="K1153" s="57"/>
      <c r="L1153" s="57"/>
      <c r="M1153" s="57"/>
      <c r="N1153" s="57"/>
      <c r="O1153" s="57"/>
      <c r="P1153" s="57"/>
      <c r="Q1153" s="57"/>
      <c r="R1153" s="57"/>
      <c r="S1153" s="57"/>
      <c r="T1153" s="57"/>
      <c r="Z1153" s="108" t="str">
        <f>IF(LEN(INDEX($1:$1048576,ROW(),4))&gt;0,INDEX($1:$1048576,ROW(),4)," ")</f>
        <v xml:space="preserve"> </v>
      </c>
      <c r="AA1153" s="108">
        <f t="shared" si="144"/>
        <v>88</v>
      </c>
      <c r="AB1153" s="108">
        <f ca="1">COUNTBLANK(OFFSET(INDEX($1:$1048576,2,4),AA1153*WellsInPlate,0,WellsInPlate,1))</f>
        <v>86</v>
      </c>
      <c r="AC1153" s="108">
        <f t="shared" ca="1" si="145"/>
        <v>0</v>
      </c>
      <c r="AE1153" s="108" t="b">
        <f>IF(COUNTBLANK(D1153)=0,A1153)</f>
        <v>0</v>
      </c>
    </row>
    <row r="1154" spans="1:31" ht="12.75" x14ac:dyDescent="0.2">
      <c r="A1154" s="94" t="str">
        <f>IF(D1154="","",CONCATENATE('Address and samples info'!$B$8," #",'Samples 96'!C1154))</f>
        <v/>
      </c>
      <c r="B1154" s="95" t="s">
        <v>18</v>
      </c>
      <c r="C1154" s="150">
        <v>14</v>
      </c>
      <c r="D1154" s="5"/>
      <c r="E1154" s="98">
        <v>0.01</v>
      </c>
      <c r="F1154" s="53"/>
      <c r="G1154" s="59"/>
      <c r="H1154" s="104"/>
      <c r="I1154" s="57"/>
      <c r="J1154" s="57"/>
      <c r="K1154" s="57"/>
      <c r="L1154" s="57"/>
      <c r="M1154" s="57"/>
      <c r="N1154" s="57"/>
      <c r="O1154" s="57"/>
      <c r="P1154" s="57"/>
      <c r="Q1154" s="57"/>
      <c r="R1154" s="57"/>
      <c r="S1154" s="57"/>
      <c r="T1154" s="57"/>
      <c r="Z1154" s="108" t="str">
        <f>IF(LEN(INDEX($1:$1048576,ROW(),4))&gt;0,INDEX($1:$1048576,ROW(),4)," ")</f>
        <v xml:space="preserve"> </v>
      </c>
      <c r="AA1154" s="108">
        <f t="shared" si="144"/>
        <v>88</v>
      </c>
      <c r="AB1154" s="108">
        <f ca="1">COUNTBLANK(OFFSET(INDEX($1:$1048576,2,4),AA1154*WellsInPlate,0,WellsInPlate,1))</f>
        <v>86</v>
      </c>
      <c r="AC1154" s="108">
        <f t="shared" ca="1" si="145"/>
        <v>0</v>
      </c>
      <c r="AE1154" s="108" t="b">
        <f>IF(COUNTBLANK(D1154)=0,A1154)</f>
        <v>0</v>
      </c>
    </row>
    <row r="1155" spans="1:31" ht="12.75" x14ac:dyDescent="0.2">
      <c r="A1155" s="94" t="str">
        <f>IF(D1155="","",CONCATENATE('Address and samples info'!$B$8," #",'Samples 96'!C1155))</f>
        <v/>
      </c>
      <c r="B1155" s="95" t="s">
        <v>29</v>
      </c>
      <c r="C1155" s="150">
        <v>14</v>
      </c>
      <c r="D1155" s="5"/>
      <c r="E1155" s="98">
        <v>0.01</v>
      </c>
      <c r="F1155" s="53"/>
      <c r="G1155" s="59"/>
      <c r="H1155" s="104"/>
      <c r="I1155" s="57"/>
      <c r="J1155" s="57"/>
      <c r="K1155" s="57"/>
      <c r="L1155" s="57"/>
      <c r="M1155" s="57"/>
      <c r="N1155" s="57"/>
      <c r="O1155" s="57"/>
      <c r="P1155" s="57"/>
      <c r="Q1155" s="57"/>
      <c r="R1155" s="57"/>
      <c r="S1155" s="57"/>
      <c r="T1155" s="57"/>
      <c r="Z1155" s="108" t="str">
        <f>IF(LEN(INDEX($1:$1048576,ROW(),4))&gt;0,INDEX($1:$1048576,ROW(),4)," ")</f>
        <v xml:space="preserve"> </v>
      </c>
      <c r="AA1155" s="108">
        <f t="shared" si="144"/>
        <v>88</v>
      </c>
      <c r="AB1155" s="108">
        <f ca="1">COUNTBLANK(OFFSET(INDEX($1:$1048576,2,4),AA1155*WellsInPlate,0,WellsInPlate,1))</f>
        <v>86</v>
      </c>
      <c r="AC1155" s="108">
        <f t="shared" ca="1" si="145"/>
        <v>0</v>
      </c>
      <c r="AE1155" s="108" t="b">
        <f>IF(COUNTBLANK(D1155)=0,A1155)</f>
        <v>0</v>
      </c>
    </row>
    <row r="1156" spans="1:31" ht="12.75" x14ac:dyDescent="0.2">
      <c r="A1156" s="94" t="str">
        <f>IF(D1156="","",CONCATENATE('Address and samples info'!$B$8," #",'Samples 96'!C1156))</f>
        <v/>
      </c>
      <c r="B1156" s="95" t="s">
        <v>40</v>
      </c>
      <c r="C1156" s="150">
        <v>14</v>
      </c>
      <c r="D1156" s="5"/>
      <c r="E1156" s="98">
        <v>0.01</v>
      </c>
      <c r="F1156" s="53"/>
      <c r="G1156" s="59"/>
      <c r="H1156" s="104"/>
      <c r="I1156" s="57"/>
      <c r="J1156" s="57"/>
      <c r="K1156" s="57"/>
      <c r="L1156" s="57"/>
      <c r="M1156" s="57"/>
      <c r="N1156" s="57"/>
      <c r="O1156" s="57"/>
      <c r="P1156" s="57"/>
      <c r="Q1156" s="57"/>
      <c r="R1156" s="57"/>
      <c r="S1156" s="57"/>
      <c r="T1156" s="57"/>
      <c r="Z1156" s="108" t="str">
        <f>IF(LEN(INDEX($1:$1048576,ROW(),4))&gt;0,INDEX($1:$1048576,ROW(),4)," ")</f>
        <v xml:space="preserve"> </v>
      </c>
      <c r="AA1156" s="108">
        <f t="shared" si="144"/>
        <v>88</v>
      </c>
      <c r="AB1156" s="108">
        <f ca="1">COUNTBLANK(OFFSET(INDEX($1:$1048576,2,4),AA1156*WellsInPlate,0,WellsInPlate,1))</f>
        <v>86</v>
      </c>
      <c r="AC1156" s="108">
        <f t="shared" ca="1" si="145"/>
        <v>0</v>
      </c>
      <c r="AE1156" s="108" t="b">
        <f>IF(COUNTBLANK(D1156)=0,A1156)</f>
        <v>0</v>
      </c>
    </row>
    <row r="1157" spans="1:31" ht="12.75" x14ac:dyDescent="0.2">
      <c r="A1157" s="94" t="str">
        <f>IF(D1157="","",CONCATENATE('Address and samples info'!$B$8," #",'Samples 96'!C1157))</f>
        <v/>
      </c>
      <c r="B1157" s="95" t="s">
        <v>51</v>
      </c>
      <c r="C1157" s="150">
        <v>14</v>
      </c>
      <c r="D1157" s="5"/>
      <c r="E1157" s="98">
        <v>0.01</v>
      </c>
      <c r="F1157" s="53"/>
      <c r="G1157" s="59"/>
      <c r="Z1157" s="108" t="str">
        <f>IF(LEN(INDEX($1:$1048576,ROW(),4))&gt;0,INDEX($1:$1048576,ROW(),4)," ")</f>
        <v xml:space="preserve"> </v>
      </c>
      <c r="AA1157" s="108">
        <f t="shared" ref="AA1157" si="146">CEILING((ROW()-StartRow+1)/PanelHeight,1)-1</f>
        <v>88</v>
      </c>
      <c r="AB1157" s="108">
        <f ca="1">COUNTBLANK(OFFSET(INDEX($1:$1048576,2,4),AA1157*WellsInPlate,0,WellsInPlate,1))</f>
        <v>86</v>
      </c>
      <c r="AC1157" s="108">
        <f t="shared" ref="AC1157" ca="1" si="147">IF(AB1157=WellsInPlate,0,1)</f>
        <v>0</v>
      </c>
      <c r="AE1157" s="108" t="b">
        <f>IF(COUNTBLANK(D1157)=0,A1157)</f>
        <v>0</v>
      </c>
    </row>
    <row r="1158" spans="1:31" ht="12.75" x14ac:dyDescent="0.2">
      <c r="A1158" s="94" t="str">
        <f>IF(D1158="","",CONCATENATE('Address and samples info'!$B$8," #",'Samples 96'!C1158))</f>
        <v/>
      </c>
      <c r="B1158" s="95" t="s">
        <v>62</v>
      </c>
      <c r="C1158" s="150">
        <v>14</v>
      </c>
      <c r="D1158" s="5"/>
      <c r="E1158" s="98">
        <v>0.01</v>
      </c>
      <c r="F1158" s="53"/>
      <c r="G1158" s="59"/>
      <c r="Z1158" s="108" t="str">
        <f>IF(LEN(INDEX($1:$1048576,ROW(),4))&gt;0,INDEX($1:$1048576,ROW(),4)," ")</f>
        <v xml:space="preserve"> </v>
      </c>
      <c r="AA1158" s="108">
        <f t="shared" ref="AA1158:AA1189" si="148">CEILING((ROW()-StartRow+1)/PanelHeight,1)-1</f>
        <v>88</v>
      </c>
      <c r="AB1158" s="108">
        <f ca="1">COUNTBLANK(OFFSET(INDEX($1:$1048576,2,4),AA1158*WellsInPlate,0,WellsInPlate,1))</f>
        <v>86</v>
      </c>
      <c r="AC1158" s="108">
        <f t="shared" ref="AC1158:AC1189" ca="1" si="149">IF(AB1158=WellsInPlate,0,1)</f>
        <v>0</v>
      </c>
      <c r="AE1158" s="108" t="b">
        <f>IF(COUNTBLANK(D1158)=0,A1158)</f>
        <v>0</v>
      </c>
    </row>
    <row r="1159" spans="1:31" ht="12.75" x14ac:dyDescent="0.2">
      <c r="A1159" s="94" t="str">
        <f>IF(D1159="","",CONCATENATE('Address and samples info'!$B$8," #",'Samples 96'!C1159))</f>
        <v/>
      </c>
      <c r="B1159" s="95" t="s">
        <v>73</v>
      </c>
      <c r="C1159" s="150">
        <v>14</v>
      </c>
      <c r="D1159" s="5"/>
      <c r="E1159" s="98">
        <v>0.01</v>
      </c>
      <c r="F1159" s="53"/>
      <c r="G1159" s="59"/>
      <c r="Z1159" s="108" t="str">
        <f>IF(LEN(INDEX($1:$1048576,ROW(),4))&gt;0,INDEX($1:$1048576,ROW(),4)," ")</f>
        <v xml:space="preserve"> </v>
      </c>
      <c r="AA1159" s="108">
        <f t="shared" si="148"/>
        <v>88</v>
      </c>
      <c r="AB1159" s="108">
        <f ca="1">COUNTBLANK(OFFSET(INDEX($1:$1048576,2,4),AA1159*WellsInPlate,0,WellsInPlate,1))</f>
        <v>86</v>
      </c>
      <c r="AC1159" s="108">
        <f t="shared" ca="1" si="149"/>
        <v>0</v>
      </c>
      <c r="AE1159" s="108" t="b">
        <f>IF(COUNTBLANK(D1159)=0,A1159)</f>
        <v>0</v>
      </c>
    </row>
    <row r="1160" spans="1:31" ht="12.75" x14ac:dyDescent="0.2">
      <c r="A1160" s="94" t="str">
        <f>IF(D1160="","",CONCATENATE('Address and samples info'!$B$8," #",'Samples 96'!C1160))</f>
        <v/>
      </c>
      <c r="B1160" s="95" t="s">
        <v>83</v>
      </c>
      <c r="C1160" s="150">
        <v>14</v>
      </c>
      <c r="D1160" s="5"/>
      <c r="E1160" s="98">
        <v>0.01</v>
      </c>
      <c r="F1160" s="53"/>
      <c r="G1160" s="59"/>
      <c r="I1160" s="55"/>
      <c r="Z1160" s="108" t="str">
        <f>IF(LEN(INDEX($1:$1048576,ROW(),4))&gt;0,INDEX($1:$1048576,ROW(),4)," ")</f>
        <v xml:space="preserve"> </v>
      </c>
      <c r="AA1160" s="108">
        <f t="shared" si="148"/>
        <v>88</v>
      </c>
      <c r="AB1160" s="108">
        <f ca="1">COUNTBLANK(OFFSET(INDEX($1:$1048576,2,4),AA1160*WellsInPlate,0,WellsInPlate,1))</f>
        <v>86</v>
      </c>
      <c r="AC1160" s="108">
        <f t="shared" ca="1" si="149"/>
        <v>0</v>
      </c>
      <c r="AE1160" s="108" t="b">
        <f>IF(COUNTBLANK(D1160)=0,A1160)</f>
        <v>0</v>
      </c>
    </row>
    <row r="1161" spans="1:31" ht="12.75" x14ac:dyDescent="0.2">
      <c r="A1161" s="94" t="str">
        <f>IF(D1161="","",CONCATENATE('Address and samples info'!$B$8," #",'Samples 96'!C1161))</f>
        <v/>
      </c>
      <c r="B1161" s="95" t="s">
        <v>8</v>
      </c>
      <c r="C1161" s="150">
        <v>14</v>
      </c>
      <c r="D1161" s="5"/>
      <c r="E1161" s="98">
        <v>0.01</v>
      </c>
      <c r="F1161" s="53"/>
      <c r="G1161" s="59"/>
      <c r="H1161" s="106"/>
      <c r="I1161" s="56"/>
      <c r="J1161" s="56"/>
      <c r="K1161" s="56"/>
      <c r="L1161" s="56"/>
      <c r="M1161" s="56"/>
      <c r="N1161" s="56"/>
      <c r="O1161" s="56"/>
      <c r="P1161" s="56"/>
      <c r="Q1161" s="56"/>
      <c r="R1161" s="56"/>
      <c r="S1161" s="56"/>
      <c r="T1161" s="56"/>
      <c r="Z1161" s="108" t="str">
        <f>IF(LEN(INDEX($1:$1048576,ROW(),4))&gt;0,INDEX($1:$1048576,ROW(),4)," ")</f>
        <v xml:space="preserve"> </v>
      </c>
      <c r="AA1161" s="108">
        <f t="shared" si="148"/>
        <v>89</v>
      </c>
      <c r="AB1161" s="108">
        <f ca="1">COUNTBLANK(OFFSET(INDEX($1:$1048576,2,4),AA1161*WellsInPlate,0,WellsInPlate,1))</f>
        <v>86</v>
      </c>
      <c r="AC1161" s="108">
        <f t="shared" ca="1" si="149"/>
        <v>0</v>
      </c>
      <c r="AE1161" s="108" t="b">
        <f>IF(COUNTBLANK(D1161)=0,A1161)</f>
        <v>0</v>
      </c>
    </row>
    <row r="1162" spans="1:31" ht="12.75" x14ac:dyDescent="0.2">
      <c r="A1162" s="94" t="str">
        <f>IF(D1162="","",CONCATENATE('Address and samples info'!$B$8," #",'Samples 96'!C1162))</f>
        <v/>
      </c>
      <c r="B1162" s="95" t="s">
        <v>19</v>
      </c>
      <c r="C1162" s="150">
        <v>14</v>
      </c>
      <c r="D1162" s="5"/>
      <c r="E1162" s="98">
        <v>0.01</v>
      </c>
      <c r="F1162" s="53"/>
      <c r="G1162" s="59"/>
      <c r="H1162" s="104"/>
      <c r="I1162" s="57"/>
      <c r="J1162" s="57"/>
      <c r="K1162" s="57"/>
      <c r="L1162" s="57"/>
      <c r="M1162" s="57"/>
      <c r="N1162" s="57"/>
      <c r="O1162" s="57"/>
      <c r="P1162" s="57"/>
      <c r="Q1162" s="57"/>
      <c r="R1162" s="57"/>
      <c r="S1162" s="57"/>
      <c r="T1162" s="58"/>
      <c r="Z1162" s="108" t="str">
        <f>IF(LEN(INDEX($1:$1048576,ROW(),4))&gt;0,INDEX($1:$1048576,ROW(),4)," ")</f>
        <v xml:space="preserve"> </v>
      </c>
      <c r="AA1162" s="108">
        <f t="shared" si="148"/>
        <v>89</v>
      </c>
      <c r="AB1162" s="108">
        <f ca="1">COUNTBLANK(OFFSET(INDEX($1:$1048576,2,4),AA1162*WellsInPlate,0,WellsInPlate,1))</f>
        <v>86</v>
      </c>
      <c r="AC1162" s="108">
        <f t="shared" ca="1" si="149"/>
        <v>0</v>
      </c>
      <c r="AE1162" s="108" t="b">
        <f>IF(COUNTBLANK(D1162)=0,A1162)</f>
        <v>0</v>
      </c>
    </row>
    <row r="1163" spans="1:31" ht="12.75" x14ac:dyDescent="0.2">
      <c r="A1163" s="94" t="str">
        <f>IF(D1163="","",CONCATENATE('Address and samples info'!$B$8," #",'Samples 96'!C1163))</f>
        <v/>
      </c>
      <c r="B1163" s="95" t="s">
        <v>30</v>
      </c>
      <c r="C1163" s="150">
        <v>14</v>
      </c>
      <c r="D1163" s="5"/>
      <c r="E1163" s="98">
        <v>0.01</v>
      </c>
      <c r="F1163" s="53"/>
      <c r="G1163" s="59"/>
      <c r="H1163" s="104"/>
      <c r="I1163" s="57"/>
      <c r="J1163" s="57"/>
      <c r="K1163" s="57"/>
      <c r="L1163" s="57"/>
      <c r="M1163" s="57"/>
      <c r="N1163" s="57"/>
      <c r="O1163" s="57"/>
      <c r="P1163" s="57"/>
      <c r="Q1163" s="57"/>
      <c r="R1163" s="57"/>
      <c r="S1163" s="57"/>
      <c r="T1163" s="57"/>
      <c r="Z1163" s="108" t="str">
        <f>IF(LEN(INDEX($1:$1048576,ROW(),4))&gt;0,INDEX($1:$1048576,ROW(),4)," ")</f>
        <v xml:space="preserve"> </v>
      </c>
      <c r="AA1163" s="108">
        <f t="shared" si="148"/>
        <v>89</v>
      </c>
      <c r="AB1163" s="108">
        <f ca="1">COUNTBLANK(OFFSET(INDEX($1:$1048576,2,4),AA1163*WellsInPlate,0,WellsInPlate,1))</f>
        <v>86</v>
      </c>
      <c r="AC1163" s="108">
        <f t="shared" ca="1" si="149"/>
        <v>0</v>
      </c>
      <c r="AE1163" s="108" t="b">
        <f>IF(COUNTBLANK(D1163)=0,A1163)</f>
        <v>0</v>
      </c>
    </row>
    <row r="1164" spans="1:31" ht="12.75" x14ac:dyDescent="0.2">
      <c r="A1164" s="94" t="str">
        <f>IF(D1164="","",CONCATENATE('Address and samples info'!$B$8," #",'Samples 96'!C1164))</f>
        <v/>
      </c>
      <c r="B1164" s="95" t="s">
        <v>41</v>
      </c>
      <c r="C1164" s="150">
        <v>14</v>
      </c>
      <c r="D1164" s="5"/>
      <c r="E1164" s="98">
        <v>0.01</v>
      </c>
      <c r="F1164" s="53"/>
      <c r="G1164" s="59"/>
      <c r="H1164" s="104"/>
      <c r="I1164" s="57"/>
      <c r="J1164" s="57"/>
      <c r="K1164" s="57"/>
      <c r="L1164" s="57"/>
      <c r="M1164" s="57"/>
      <c r="N1164" s="57"/>
      <c r="O1164" s="57"/>
      <c r="P1164" s="57"/>
      <c r="Q1164" s="57"/>
      <c r="R1164" s="57"/>
      <c r="S1164" s="57"/>
      <c r="T1164" s="57"/>
      <c r="Z1164" s="108" t="str">
        <f>IF(LEN(INDEX($1:$1048576,ROW(),4))&gt;0,INDEX($1:$1048576,ROW(),4)," ")</f>
        <v xml:space="preserve"> </v>
      </c>
      <c r="AA1164" s="108">
        <f t="shared" si="148"/>
        <v>89</v>
      </c>
      <c r="AB1164" s="108">
        <f ca="1">COUNTBLANK(OFFSET(INDEX($1:$1048576,2,4),AA1164*WellsInPlate,0,WellsInPlate,1))</f>
        <v>86</v>
      </c>
      <c r="AC1164" s="108">
        <f t="shared" ca="1" si="149"/>
        <v>0</v>
      </c>
      <c r="AE1164" s="108" t="b">
        <f>IF(COUNTBLANK(D1164)=0,A1164)</f>
        <v>0</v>
      </c>
    </row>
    <row r="1165" spans="1:31" ht="12.75" x14ac:dyDescent="0.2">
      <c r="A1165" s="94" t="str">
        <f>IF(D1165="","",CONCATENATE('Address and samples info'!$B$8," #",'Samples 96'!C1165))</f>
        <v/>
      </c>
      <c r="B1165" s="95" t="s">
        <v>52</v>
      </c>
      <c r="C1165" s="150">
        <v>14</v>
      </c>
      <c r="D1165" s="5"/>
      <c r="E1165" s="98">
        <v>0.01</v>
      </c>
      <c r="F1165" s="53"/>
      <c r="G1165" s="59"/>
      <c r="H1165" s="104"/>
      <c r="I1165" s="57"/>
      <c r="J1165" s="57"/>
      <c r="K1165" s="57"/>
      <c r="L1165" s="57"/>
      <c r="M1165" s="57"/>
      <c r="N1165" s="57"/>
      <c r="O1165" s="57"/>
      <c r="P1165" s="57"/>
      <c r="Q1165" s="57"/>
      <c r="R1165" s="57"/>
      <c r="S1165" s="57"/>
      <c r="T1165" s="57"/>
      <c r="Z1165" s="108" t="str">
        <f>IF(LEN(INDEX($1:$1048576,ROW(),4))&gt;0,INDEX($1:$1048576,ROW(),4)," ")</f>
        <v xml:space="preserve"> </v>
      </c>
      <c r="AA1165" s="108">
        <f t="shared" si="148"/>
        <v>89</v>
      </c>
      <c r="AB1165" s="108">
        <f ca="1">COUNTBLANK(OFFSET(INDEX($1:$1048576,2,4),AA1165*WellsInPlate,0,WellsInPlate,1))</f>
        <v>86</v>
      </c>
      <c r="AC1165" s="108">
        <f t="shared" ca="1" si="149"/>
        <v>0</v>
      </c>
      <c r="AE1165" s="108" t="b">
        <f>IF(COUNTBLANK(D1165)=0,A1165)</f>
        <v>0</v>
      </c>
    </row>
    <row r="1166" spans="1:31" ht="12.75" x14ac:dyDescent="0.2">
      <c r="A1166" s="94" t="str">
        <f>IF(D1166="","",CONCATENATE('Address and samples info'!$B$8," #",'Samples 96'!C1166))</f>
        <v/>
      </c>
      <c r="B1166" s="95" t="s">
        <v>63</v>
      </c>
      <c r="C1166" s="150">
        <v>14</v>
      </c>
      <c r="D1166" s="5"/>
      <c r="E1166" s="98">
        <v>0.01</v>
      </c>
      <c r="F1166" s="53"/>
      <c r="G1166" s="59"/>
      <c r="H1166" s="104"/>
      <c r="I1166" s="57"/>
      <c r="J1166" s="57"/>
      <c r="K1166" s="57"/>
      <c r="L1166" s="57"/>
      <c r="M1166" s="57"/>
      <c r="N1166" s="57"/>
      <c r="O1166" s="57"/>
      <c r="P1166" s="57"/>
      <c r="Q1166" s="57"/>
      <c r="R1166" s="57"/>
      <c r="S1166" s="57"/>
      <c r="T1166" s="57"/>
      <c r="Z1166" s="108" t="str">
        <f>IF(LEN(INDEX($1:$1048576,ROW(),4))&gt;0,INDEX($1:$1048576,ROW(),4)," ")</f>
        <v xml:space="preserve"> </v>
      </c>
      <c r="AA1166" s="108">
        <f t="shared" si="148"/>
        <v>89</v>
      </c>
      <c r="AB1166" s="108">
        <f ca="1">COUNTBLANK(OFFSET(INDEX($1:$1048576,2,4),AA1166*WellsInPlate,0,WellsInPlate,1))</f>
        <v>86</v>
      </c>
      <c r="AC1166" s="108">
        <f t="shared" ca="1" si="149"/>
        <v>0</v>
      </c>
      <c r="AE1166" s="108" t="b">
        <f>IF(COUNTBLANK(D1166)=0,A1166)</f>
        <v>0</v>
      </c>
    </row>
    <row r="1167" spans="1:31" ht="12.75" x14ac:dyDescent="0.2">
      <c r="A1167" s="94" t="str">
        <f>IF(D1167="","",CONCATENATE('Address and samples info'!$B$8," #",'Samples 96'!C1167))</f>
        <v/>
      </c>
      <c r="B1167" s="95" t="s">
        <v>74</v>
      </c>
      <c r="C1167" s="150">
        <v>14</v>
      </c>
      <c r="D1167" s="5"/>
      <c r="E1167" s="98">
        <v>0.01</v>
      </c>
      <c r="F1167" s="53"/>
      <c r="G1167" s="59"/>
      <c r="H1167" s="104"/>
      <c r="I1167" s="57"/>
      <c r="J1167" s="57"/>
      <c r="K1167" s="57"/>
      <c r="L1167" s="57"/>
      <c r="M1167" s="57"/>
      <c r="N1167" s="57"/>
      <c r="O1167" s="57"/>
      <c r="P1167" s="57"/>
      <c r="Q1167" s="57"/>
      <c r="R1167" s="57"/>
      <c r="S1167" s="57"/>
      <c r="T1167" s="57"/>
      <c r="Z1167" s="108" t="str">
        <f>IF(LEN(INDEX($1:$1048576,ROW(),4))&gt;0,INDEX($1:$1048576,ROW(),4)," ")</f>
        <v xml:space="preserve"> </v>
      </c>
      <c r="AA1167" s="108">
        <f t="shared" si="148"/>
        <v>89</v>
      </c>
      <c r="AB1167" s="108">
        <f ca="1">COUNTBLANK(OFFSET(INDEX($1:$1048576,2,4),AA1167*WellsInPlate,0,WellsInPlate,1))</f>
        <v>86</v>
      </c>
      <c r="AC1167" s="108">
        <f t="shared" ca="1" si="149"/>
        <v>0</v>
      </c>
      <c r="AE1167" s="108" t="b">
        <f>IF(COUNTBLANK(D1167)=0,A1167)</f>
        <v>0</v>
      </c>
    </row>
    <row r="1168" spans="1:31" ht="12.75" x14ac:dyDescent="0.2">
      <c r="A1168" s="94" t="str">
        <f>IF(D1168="","",CONCATENATE('Address and samples info'!$B$8," #",'Samples 96'!C1168))</f>
        <v/>
      </c>
      <c r="B1168" s="95" t="s">
        <v>84</v>
      </c>
      <c r="C1168" s="150">
        <v>14</v>
      </c>
      <c r="D1168" s="5"/>
      <c r="E1168" s="98">
        <v>0.01</v>
      </c>
      <c r="F1168" s="53"/>
      <c r="G1168" s="59"/>
      <c r="H1168" s="104"/>
      <c r="I1168" s="57"/>
      <c r="J1168" s="57"/>
      <c r="K1168" s="57"/>
      <c r="L1168" s="57"/>
      <c r="M1168" s="57"/>
      <c r="N1168" s="57"/>
      <c r="O1168" s="57"/>
      <c r="P1168" s="57"/>
      <c r="Q1168" s="57"/>
      <c r="R1168" s="57"/>
      <c r="S1168" s="57"/>
      <c r="T1168" s="57"/>
      <c r="Z1168" s="108" t="str">
        <f>IF(LEN(INDEX($1:$1048576,ROW(),4))&gt;0,INDEX($1:$1048576,ROW(),4)," ")</f>
        <v xml:space="preserve"> </v>
      </c>
      <c r="AA1168" s="108">
        <f t="shared" si="148"/>
        <v>89</v>
      </c>
      <c r="AB1168" s="108">
        <f ca="1">COUNTBLANK(OFFSET(INDEX($1:$1048576,2,4),AA1168*WellsInPlate,0,WellsInPlate,1))</f>
        <v>86</v>
      </c>
      <c r="AC1168" s="108">
        <f t="shared" ca="1" si="149"/>
        <v>0</v>
      </c>
      <c r="AE1168" s="108" t="b">
        <f>IF(COUNTBLANK(D1168)=0,A1168)</f>
        <v>0</v>
      </c>
    </row>
    <row r="1169" spans="1:31" ht="12.75" x14ac:dyDescent="0.2">
      <c r="A1169" s="94" t="str">
        <f>IF(D1169="","",CONCATENATE('Address and samples info'!$B$8," #",'Samples 96'!C1169))</f>
        <v/>
      </c>
      <c r="B1169" s="95" t="s">
        <v>9</v>
      </c>
      <c r="C1169" s="150">
        <v>14</v>
      </c>
      <c r="D1169" s="5"/>
      <c r="E1169" s="98">
        <v>0.01</v>
      </c>
      <c r="F1169" s="53"/>
      <c r="G1169" s="59"/>
      <c r="H1169" s="104"/>
      <c r="I1169" s="57"/>
      <c r="J1169" s="57"/>
      <c r="K1169" s="57"/>
      <c r="L1169" s="57"/>
      <c r="M1169" s="57"/>
      <c r="N1169" s="57"/>
      <c r="O1169" s="57"/>
      <c r="P1169" s="57"/>
      <c r="Q1169" s="57"/>
      <c r="R1169" s="57"/>
      <c r="S1169" s="57"/>
      <c r="T1169" s="57"/>
      <c r="Z1169" s="108" t="str">
        <f>IF(LEN(INDEX($1:$1048576,ROW(),4))&gt;0,INDEX($1:$1048576,ROW(),4)," ")</f>
        <v xml:space="preserve"> </v>
      </c>
      <c r="AA1169" s="108">
        <f t="shared" si="148"/>
        <v>89</v>
      </c>
      <c r="AB1169" s="108">
        <f ca="1">COUNTBLANK(OFFSET(INDEX($1:$1048576,2,4),AA1169*WellsInPlate,0,WellsInPlate,1))</f>
        <v>86</v>
      </c>
      <c r="AC1169" s="108">
        <f t="shared" ca="1" si="149"/>
        <v>0</v>
      </c>
      <c r="AE1169" s="108" t="b">
        <f>IF(COUNTBLANK(D1169)=0,A1169)</f>
        <v>0</v>
      </c>
    </row>
    <row r="1170" spans="1:31" ht="12.75" x14ac:dyDescent="0.2">
      <c r="A1170" s="94" t="str">
        <f>IF(D1170="","",CONCATENATE('Address and samples info'!$B$8," #",'Samples 96'!C1170))</f>
        <v/>
      </c>
      <c r="B1170" s="95" t="s">
        <v>20</v>
      </c>
      <c r="C1170" s="150">
        <v>14</v>
      </c>
      <c r="D1170" s="5"/>
      <c r="E1170" s="98">
        <v>0.01</v>
      </c>
      <c r="F1170" s="53"/>
      <c r="G1170" s="59"/>
      <c r="Z1170" s="108" t="str">
        <f>IF(LEN(INDEX($1:$1048576,ROW(),4))&gt;0,INDEX($1:$1048576,ROW(),4)," ")</f>
        <v xml:space="preserve"> </v>
      </c>
      <c r="AA1170" s="108">
        <f t="shared" si="148"/>
        <v>89</v>
      </c>
      <c r="AB1170" s="108">
        <f ca="1">COUNTBLANK(OFFSET(INDEX($1:$1048576,2,4),AA1170*WellsInPlate,0,WellsInPlate,1))</f>
        <v>86</v>
      </c>
      <c r="AC1170" s="108">
        <f t="shared" ca="1" si="149"/>
        <v>0</v>
      </c>
      <c r="AE1170" s="108" t="b">
        <f>IF(COUNTBLANK(D1170)=0,A1170)</f>
        <v>0</v>
      </c>
    </row>
    <row r="1171" spans="1:31" ht="12.75" x14ac:dyDescent="0.2">
      <c r="A1171" s="94" t="str">
        <f>IF(D1171="","",CONCATENATE('Address and samples info'!$B$8," #",'Samples 96'!C1171))</f>
        <v/>
      </c>
      <c r="B1171" s="95" t="s">
        <v>31</v>
      </c>
      <c r="C1171" s="150">
        <v>14</v>
      </c>
      <c r="D1171" s="5"/>
      <c r="E1171" s="98">
        <v>0.01</v>
      </c>
      <c r="F1171" s="53"/>
      <c r="G1171" s="59"/>
      <c r="Z1171" s="108" t="str">
        <f>IF(LEN(INDEX($1:$1048576,ROW(),4))&gt;0,INDEX($1:$1048576,ROW(),4)," ")</f>
        <v xml:space="preserve"> </v>
      </c>
      <c r="AA1171" s="108">
        <f t="shared" si="148"/>
        <v>89</v>
      </c>
      <c r="AB1171" s="108">
        <f ca="1">COUNTBLANK(OFFSET(INDEX($1:$1048576,2,4),AA1171*WellsInPlate,0,WellsInPlate,1))</f>
        <v>86</v>
      </c>
      <c r="AC1171" s="108">
        <f t="shared" ca="1" si="149"/>
        <v>0</v>
      </c>
      <c r="AE1171" s="108" t="b">
        <f>IF(COUNTBLANK(D1171)=0,A1171)</f>
        <v>0</v>
      </c>
    </row>
    <row r="1172" spans="1:31" ht="12.75" x14ac:dyDescent="0.2">
      <c r="A1172" s="94" t="str">
        <f>IF(D1172="","",CONCATENATE('Address and samples info'!$B$8," #",'Samples 96'!C1172))</f>
        <v/>
      </c>
      <c r="B1172" s="95" t="s">
        <v>42</v>
      </c>
      <c r="C1172" s="150">
        <v>14</v>
      </c>
      <c r="D1172" s="5"/>
      <c r="E1172" s="98">
        <v>0.01</v>
      </c>
      <c r="F1172" s="53"/>
      <c r="G1172" s="59"/>
      <c r="Z1172" s="108" t="str">
        <f>IF(LEN(INDEX($1:$1048576,ROW(),4))&gt;0,INDEX($1:$1048576,ROW(),4)," ")</f>
        <v xml:space="preserve"> </v>
      </c>
      <c r="AA1172" s="108">
        <f t="shared" si="148"/>
        <v>89</v>
      </c>
      <c r="AB1172" s="108">
        <f ca="1">COUNTBLANK(OFFSET(INDEX($1:$1048576,2,4),AA1172*WellsInPlate,0,WellsInPlate,1))</f>
        <v>86</v>
      </c>
      <c r="AC1172" s="108">
        <f t="shared" ca="1" si="149"/>
        <v>0</v>
      </c>
      <c r="AE1172" s="108" t="b">
        <f>IF(COUNTBLANK(D1172)=0,A1172)</f>
        <v>0</v>
      </c>
    </row>
    <row r="1173" spans="1:31" ht="12.75" x14ac:dyDescent="0.2">
      <c r="A1173" s="94" t="str">
        <f>IF(D1173="","",CONCATENATE('Address and samples info'!$B$8," #",'Samples 96'!C1173))</f>
        <v/>
      </c>
      <c r="B1173" s="95" t="s">
        <v>53</v>
      </c>
      <c r="C1173" s="150">
        <v>14</v>
      </c>
      <c r="D1173" s="5"/>
      <c r="E1173" s="98">
        <v>0.01</v>
      </c>
      <c r="F1173" s="53"/>
      <c r="G1173" s="59"/>
      <c r="I1173" s="55"/>
      <c r="Z1173" s="108" t="str">
        <f>IF(LEN(INDEX($1:$1048576,ROW(),4))&gt;0,INDEX($1:$1048576,ROW(),4)," ")</f>
        <v xml:space="preserve"> </v>
      </c>
      <c r="AA1173" s="108">
        <f t="shared" si="148"/>
        <v>89</v>
      </c>
      <c r="AB1173" s="108">
        <f ca="1">COUNTBLANK(OFFSET(INDEX($1:$1048576,2,4),AA1173*WellsInPlate,0,WellsInPlate,1))</f>
        <v>86</v>
      </c>
      <c r="AC1173" s="108">
        <f t="shared" ca="1" si="149"/>
        <v>0</v>
      </c>
      <c r="AE1173" s="108" t="b">
        <f>IF(COUNTBLANK(D1173)=0,A1173)</f>
        <v>0</v>
      </c>
    </row>
    <row r="1174" spans="1:31" ht="12.75" x14ac:dyDescent="0.2">
      <c r="A1174" s="94" t="str">
        <f>IF(D1174="","",CONCATENATE('Address and samples info'!$B$8," #",'Samples 96'!C1174))</f>
        <v/>
      </c>
      <c r="B1174" s="95" t="s">
        <v>64</v>
      </c>
      <c r="C1174" s="150">
        <v>14</v>
      </c>
      <c r="D1174" s="5"/>
      <c r="E1174" s="98">
        <v>0.01</v>
      </c>
      <c r="F1174" s="53"/>
      <c r="G1174" s="59"/>
      <c r="H1174" s="106"/>
      <c r="I1174" s="56"/>
      <c r="J1174" s="56"/>
      <c r="K1174" s="56"/>
      <c r="L1174" s="56"/>
      <c r="M1174" s="56"/>
      <c r="N1174" s="56"/>
      <c r="O1174" s="56"/>
      <c r="P1174" s="56"/>
      <c r="Q1174" s="56"/>
      <c r="R1174" s="56"/>
      <c r="S1174" s="56"/>
      <c r="T1174" s="56"/>
      <c r="Z1174" s="108" t="str">
        <f>IF(LEN(INDEX($1:$1048576,ROW(),4))&gt;0,INDEX($1:$1048576,ROW(),4)," ")</f>
        <v xml:space="preserve"> </v>
      </c>
      <c r="AA1174" s="108">
        <f t="shared" si="148"/>
        <v>90</v>
      </c>
      <c r="AB1174" s="108">
        <f ca="1">COUNTBLANK(OFFSET(INDEX($1:$1048576,2,4),AA1174*WellsInPlate,0,WellsInPlate,1))</f>
        <v>86</v>
      </c>
      <c r="AC1174" s="108">
        <f t="shared" ca="1" si="149"/>
        <v>0</v>
      </c>
      <c r="AE1174" s="108" t="b">
        <f>IF(COUNTBLANK(D1174)=0,A1174)</f>
        <v>0</v>
      </c>
    </row>
    <row r="1175" spans="1:31" ht="12.75" x14ac:dyDescent="0.2">
      <c r="A1175" s="94" t="str">
        <f>IF(D1175="","",CONCATENATE('Address and samples info'!$B$8," #",'Samples 96'!C1175))</f>
        <v/>
      </c>
      <c r="B1175" s="95" t="s">
        <v>75</v>
      </c>
      <c r="C1175" s="150">
        <v>14</v>
      </c>
      <c r="D1175" s="5"/>
      <c r="E1175" s="98">
        <v>0.01</v>
      </c>
      <c r="F1175" s="53"/>
      <c r="G1175" s="59"/>
      <c r="H1175" s="104"/>
      <c r="I1175" s="57"/>
      <c r="J1175" s="57"/>
      <c r="K1175" s="57"/>
      <c r="L1175" s="57"/>
      <c r="M1175" s="57"/>
      <c r="N1175" s="57"/>
      <c r="O1175" s="57"/>
      <c r="P1175" s="57"/>
      <c r="Q1175" s="57"/>
      <c r="R1175" s="57"/>
      <c r="S1175" s="57"/>
      <c r="T1175" s="58"/>
      <c r="Z1175" s="108" t="str">
        <f>IF(LEN(INDEX($1:$1048576,ROW(),4))&gt;0,INDEX($1:$1048576,ROW(),4)," ")</f>
        <v xml:space="preserve"> </v>
      </c>
      <c r="AA1175" s="108">
        <f t="shared" si="148"/>
        <v>90</v>
      </c>
      <c r="AB1175" s="108">
        <f ca="1">COUNTBLANK(OFFSET(INDEX($1:$1048576,2,4),AA1175*WellsInPlate,0,WellsInPlate,1))</f>
        <v>86</v>
      </c>
      <c r="AC1175" s="108">
        <f t="shared" ca="1" si="149"/>
        <v>0</v>
      </c>
      <c r="AE1175" s="108" t="b">
        <f>IF(COUNTBLANK(D1175)=0,A1175)</f>
        <v>0</v>
      </c>
    </row>
    <row r="1176" spans="1:31" ht="12.75" x14ac:dyDescent="0.2">
      <c r="A1176" s="94" t="str">
        <f>IF(D1176="","",CONCATENATE('Address and samples info'!$B$8," #",'Samples 96'!C1176))</f>
        <v/>
      </c>
      <c r="B1176" s="95" t="s">
        <v>85</v>
      </c>
      <c r="C1176" s="150">
        <v>14</v>
      </c>
      <c r="D1176" s="5"/>
      <c r="E1176" s="98">
        <v>0.01</v>
      </c>
      <c r="F1176" s="53"/>
      <c r="G1176" s="59"/>
      <c r="H1176" s="104"/>
      <c r="I1176" s="57"/>
      <c r="J1176" s="57"/>
      <c r="K1176" s="57"/>
      <c r="L1176" s="57"/>
      <c r="M1176" s="57"/>
      <c r="N1176" s="57"/>
      <c r="O1176" s="57"/>
      <c r="P1176" s="57"/>
      <c r="Q1176" s="57"/>
      <c r="R1176" s="57"/>
      <c r="S1176" s="57"/>
      <c r="T1176" s="57"/>
      <c r="Z1176" s="108" t="str">
        <f>IF(LEN(INDEX($1:$1048576,ROW(),4))&gt;0,INDEX($1:$1048576,ROW(),4)," ")</f>
        <v xml:space="preserve"> </v>
      </c>
      <c r="AA1176" s="108">
        <f t="shared" si="148"/>
        <v>90</v>
      </c>
      <c r="AB1176" s="108">
        <f ca="1">COUNTBLANK(OFFSET(INDEX($1:$1048576,2,4),AA1176*WellsInPlate,0,WellsInPlate,1))</f>
        <v>86</v>
      </c>
      <c r="AC1176" s="108">
        <f t="shared" ca="1" si="149"/>
        <v>0</v>
      </c>
      <c r="AE1176" s="108" t="b">
        <f>IF(COUNTBLANK(D1176)=0,A1176)</f>
        <v>0</v>
      </c>
    </row>
    <row r="1177" spans="1:31" ht="12.75" x14ac:dyDescent="0.2">
      <c r="A1177" s="94" t="str">
        <f>IF(D1177="","",CONCATENATE('Address and samples info'!$B$8," #",'Samples 96'!C1177))</f>
        <v/>
      </c>
      <c r="B1177" s="95" t="s">
        <v>10</v>
      </c>
      <c r="C1177" s="150">
        <v>14</v>
      </c>
      <c r="D1177" s="5"/>
      <c r="E1177" s="98">
        <v>0.01</v>
      </c>
      <c r="F1177" s="53"/>
      <c r="G1177" s="59"/>
      <c r="H1177" s="104"/>
      <c r="I1177" s="57"/>
      <c r="J1177" s="57"/>
      <c r="K1177" s="57"/>
      <c r="L1177" s="57"/>
      <c r="M1177" s="57"/>
      <c r="N1177" s="57"/>
      <c r="O1177" s="57"/>
      <c r="P1177" s="57"/>
      <c r="Q1177" s="57"/>
      <c r="R1177" s="57"/>
      <c r="S1177" s="57"/>
      <c r="T1177" s="57"/>
      <c r="Z1177" s="108" t="str">
        <f>IF(LEN(INDEX($1:$1048576,ROW(),4))&gt;0,INDEX($1:$1048576,ROW(),4)," ")</f>
        <v xml:space="preserve"> </v>
      </c>
      <c r="AA1177" s="108">
        <f t="shared" si="148"/>
        <v>90</v>
      </c>
      <c r="AB1177" s="108">
        <f ca="1">COUNTBLANK(OFFSET(INDEX($1:$1048576,2,4),AA1177*WellsInPlate,0,WellsInPlate,1))</f>
        <v>86</v>
      </c>
      <c r="AC1177" s="108">
        <f t="shared" ca="1" si="149"/>
        <v>0</v>
      </c>
      <c r="AE1177" s="108" t="b">
        <f>IF(COUNTBLANK(D1177)=0,A1177)</f>
        <v>0</v>
      </c>
    </row>
    <row r="1178" spans="1:31" ht="12.75" x14ac:dyDescent="0.2">
      <c r="A1178" s="94" t="str">
        <f>IF(D1178="","",CONCATENATE('Address and samples info'!$B$8," #",'Samples 96'!C1178))</f>
        <v/>
      </c>
      <c r="B1178" s="95" t="s">
        <v>21</v>
      </c>
      <c r="C1178" s="150">
        <v>14</v>
      </c>
      <c r="D1178" s="5"/>
      <c r="E1178" s="98">
        <v>0.01</v>
      </c>
      <c r="F1178" s="53"/>
      <c r="G1178" s="59"/>
      <c r="H1178" s="104"/>
      <c r="I1178" s="57"/>
      <c r="J1178" s="57"/>
      <c r="K1178" s="57"/>
      <c r="L1178" s="57"/>
      <c r="M1178" s="57"/>
      <c r="N1178" s="57"/>
      <c r="O1178" s="57"/>
      <c r="P1178" s="57"/>
      <c r="Q1178" s="57"/>
      <c r="R1178" s="57"/>
      <c r="S1178" s="57"/>
      <c r="T1178" s="57"/>
      <c r="Z1178" s="108" t="str">
        <f>IF(LEN(INDEX($1:$1048576,ROW(),4))&gt;0,INDEX($1:$1048576,ROW(),4)," ")</f>
        <v xml:space="preserve"> </v>
      </c>
      <c r="AA1178" s="108">
        <f t="shared" si="148"/>
        <v>90</v>
      </c>
      <c r="AB1178" s="108">
        <f ca="1">COUNTBLANK(OFFSET(INDEX($1:$1048576,2,4),AA1178*WellsInPlate,0,WellsInPlate,1))</f>
        <v>86</v>
      </c>
      <c r="AC1178" s="108">
        <f t="shared" ca="1" si="149"/>
        <v>0</v>
      </c>
      <c r="AE1178" s="108" t="b">
        <f>IF(COUNTBLANK(D1178)=0,A1178)</f>
        <v>0</v>
      </c>
    </row>
    <row r="1179" spans="1:31" ht="12.75" x14ac:dyDescent="0.2">
      <c r="A1179" s="94" t="str">
        <f>IF(D1179="","",CONCATENATE('Address and samples info'!$B$8," #",'Samples 96'!C1179))</f>
        <v/>
      </c>
      <c r="B1179" s="95" t="s">
        <v>32</v>
      </c>
      <c r="C1179" s="150">
        <v>14</v>
      </c>
      <c r="D1179" s="5"/>
      <c r="E1179" s="98">
        <v>0.01</v>
      </c>
      <c r="F1179" s="53"/>
      <c r="G1179" s="59"/>
      <c r="H1179" s="104"/>
      <c r="I1179" s="57"/>
      <c r="J1179" s="57"/>
      <c r="K1179" s="57"/>
      <c r="L1179" s="57"/>
      <c r="M1179" s="57"/>
      <c r="N1179" s="57"/>
      <c r="O1179" s="57"/>
      <c r="P1179" s="57"/>
      <c r="Q1179" s="57"/>
      <c r="R1179" s="57"/>
      <c r="S1179" s="57"/>
      <c r="T1179" s="57"/>
      <c r="Z1179" s="108" t="str">
        <f>IF(LEN(INDEX($1:$1048576,ROW(),4))&gt;0,INDEX($1:$1048576,ROW(),4)," ")</f>
        <v xml:space="preserve"> </v>
      </c>
      <c r="AA1179" s="108">
        <f t="shared" si="148"/>
        <v>90</v>
      </c>
      <c r="AB1179" s="108">
        <f ca="1">COUNTBLANK(OFFSET(INDEX($1:$1048576,2,4),AA1179*WellsInPlate,0,WellsInPlate,1))</f>
        <v>86</v>
      </c>
      <c r="AC1179" s="108">
        <f t="shared" ca="1" si="149"/>
        <v>0</v>
      </c>
      <c r="AE1179" s="108" t="b">
        <f>IF(COUNTBLANK(D1179)=0,A1179)</f>
        <v>0</v>
      </c>
    </row>
    <row r="1180" spans="1:31" ht="12.75" x14ac:dyDescent="0.2">
      <c r="A1180" s="94" t="str">
        <f>IF(D1180="","",CONCATENATE('Address and samples info'!$B$8," #",'Samples 96'!C1180))</f>
        <v/>
      </c>
      <c r="B1180" s="95" t="s">
        <v>43</v>
      </c>
      <c r="C1180" s="150">
        <v>14</v>
      </c>
      <c r="D1180" s="5"/>
      <c r="E1180" s="98">
        <v>0.01</v>
      </c>
      <c r="F1180" s="53"/>
      <c r="G1180" s="59"/>
      <c r="H1180" s="104"/>
      <c r="I1180" s="57"/>
      <c r="J1180" s="57"/>
      <c r="K1180" s="57"/>
      <c r="L1180" s="57"/>
      <c r="M1180" s="57"/>
      <c r="N1180" s="57"/>
      <c r="O1180" s="57"/>
      <c r="P1180" s="57"/>
      <c r="Q1180" s="57"/>
      <c r="R1180" s="57"/>
      <c r="S1180" s="57"/>
      <c r="T1180" s="57"/>
      <c r="Z1180" s="108" t="str">
        <f>IF(LEN(INDEX($1:$1048576,ROW(),4))&gt;0,INDEX($1:$1048576,ROW(),4)," ")</f>
        <v xml:space="preserve"> </v>
      </c>
      <c r="AA1180" s="108">
        <f t="shared" si="148"/>
        <v>90</v>
      </c>
      <c r="AB1180" s="108">
        <f ca="1">COUNTBLANK(OFFSET(INDEX($1:$1048576,2,4),AA1180*WellsInPlate,0,WellsInPlate,1))</f>
        <v>86</v>
      </c>
      <c r="AC1180" s="108">
        <f t="shared" ca="1" si="149"/>
        <v>0</v>
      </c>
      <c r="AE1180" s="108" t="b">
        <f>IF(COUNTBLANK(D1180)=0,A1180)</f>
        <v>0</v>
      </c>
    </row>
    <row r="1181" spans="1:31" ht="12.75" x14ac:dyDescent="0.2">
      <c r="A1181" s="94" t="str">
        <f>IF(D1181="","",CONCATENATE('Address and samples info'!$B$8," #",'Samples 96'!C1181))</f>
        <v/>
      </c>
      <c r="B1181" s="95" t="s">
        <v>54</v>
      </c>
      <c r="C1181" s="150">
        <v>14</v>
      </c>
      <c r="D1181" s="5"/>
      <c r="E1181" s="98">
        <v>0.01</v>
      </c>
      <c r="F1181" s="53"/>
      <c r="G1181" s="59"/>
      <c r="H1181" s="104"/>
      <c r="I1181" s="57"/>
      <c r="J1181" s="57"/>
      <c r="K1181" s="57"/>
      <c r="L1181" s="57"/>
      <c r="M1181" s="57"/>
      <c r="N1181" s="57"/>
      <c r="O1181" s="57"/>
      <c r="P1181" s="57"/>
      <c r="Q1181" s="57"/>
      <c r="R1181" s="57"/>
      <c r="S1181" s="57"/>
      <c r="T1181" s="57"/>
      <c r="Z1181" s="108" t="str">
        <f>IF(LEN(INDEX($1:$1048576,ROW(),4))&gt;0,INDEX($1:$1048576,ROW(),4)," ")</f>
        <v xml:space="preserve"> </v>
      </c>
      <c r="AA1181" s="108">
        <f t="shared" si="148"/>
        <v>90</v>
      </c>
      <c r="AB1181" s="108">
        <f ca="1">COUNTBLANK(OFFSET(INDEX($1:$1048576,2,4),AA1181*WellsInPlate,0,WellsInPlate,1))</f>
        <v>86</v>
      </c>
      <c r="AC1181" s="108">
        <f t="shared" ca="1" si="149"/>
        <v>0</v>
      </c>
      <c r="AE1181" s="108" t="b">
        <f>IF(COUNTBLANK(D1181)=0,A1181)</f>
        <v>0</v>
      </c>
    </row>
    <row r="1182" spans="1:31" ht="12.75" x14ac:dyDescent="0.2">
      <c r="A1182" s="94" t="str">
        <f>IF(D1182="","",CONCATENATE('Address and samples info'!$B$8," #",'Samples 96'!C1182))</f>
        <v/>
      </c>
      <c r="B1182" s="95" t="s">
        <v>65</v>
      </c>
      <c r="C1182" s="150">
        <v>14</v>
      </c>
      <c r="D1182" s="5"/>
      <c r="E1182" s="98">
        <v>0.01</v>
      </c>
      <c r="F1182" s="53"/>
      <c r="G1182" s="59"/>
      <c r="H1182" s="104"/>
      <c r="I1182" s="57"/>
      <c r="J1182" s="57"/>
      <c r="K1182" s="57"/>
      <c r="L1182" s="57"/>
      <c r="M1182" s="57"/>
      <c r="N1182" s="57"/>
      <c r="O1182" s="57"/>
      <c r="P1182" s="57"/>
      <c r="Q1182" s="57"/>
      <c r="R1182" s="57"/>
      <c r="S1182" s="57"/>
      <c r="T1182" s="57"/>
      <c r="Z1182" s="108" t="str">
        <f>IF(LEN(INDEX($1:$1048576,ROW(),4))&gt;0,INDEX($1:$1048576,ROW(),4)," ")</f>
        <v xml:space="preserve"> </v>
      </c>
      <c r="AA1182" s="108">
        <f t="shared" si="148"/>
        <v>90</v>
      </c>
      <c r="AB1182" s="108">
        <f ca="1">COUNTBLANK(OFFSET(INDEX($1:$1048576,2,4),AA1182*WellsInPlate,0,WellsInPlate,1))</f>
        <v>86</v>
      </c>
      <c r="AC1182" s="108">
        <f t="shared" ca="1" si="149"/>
        <v>0</v>
      </c>
      <c r="AE1182" s="108" t="b">
        <f>IF(COUNTBLANK(D1182)=0,A1182)</f>
        <v>0</v>
      </c>
    </row>
    <row r="1183" spans="1:31" ht="12.75" x14ac:dyDescent="0.2">
      <c r="A1183" s="94" t="str">
        <f>IF(D1183="","",CONCATENATE('Address and samples info'!$B$8," #",'Samples 96'!C1183))</f>
        <v/>
      </c>
      <c r="B1183" s="95" t="s">
        <v>76</v>
      </c>
      <c r="C1183" s="150">
        <v>14</v>
      </c>
      <c r="D1183" s="5"/>
      <c r="E1183" s="98">
        <v>0.01</v>
      </c>
      <c r="F1183" s="53"/>
      <c r="G1183" s="59"/>
      <c r="Z1183" s="108" t="str">
        <f>IF(LEN(INDEX($1:$1048576,ROW(),4))&gt;0,INDEX($1:$1048576,ROW(),4)," ")</f>
        <v xml:space="preserve"> </v>
      </c>
      <c r="AA1183" s="108">
        <f t="shared" si="148"/>
        <v>90</v>
      </c>
      <c r="AB1183" s="108">
        <f ca="1">COUNTBLANK(OFFSET(INDEX($1:$1048576,2,4),AA1183*WellsInPlate,0,WellsInPlate,1))</f>
        <v>86</v>
      </c>
      <c r="AC1183" s="108">
        <f t="shared" ca="1" si="149"/>
        <v>0</v>
      </c>
      <c r="AE1183" s="108" t="b">
        <f>IF(COUNTBLANK(D1183)=0,A1183)</f>
        <v>0</v>
      </c>
    </row>
    <row r="1184" spans="1:31" ht="12.75" x14ac:dyDescent="0.2">
      <c r="A1184" s="94" t="str">
        <f>IF(D1184="","",CONCATENATE('Address and samples info'!$B$8," #",'Samples 96'!C1184))</f>
        <v/>
      </c>
      <c r="B1184" s="95" t="s">
        <v>86</v>
      </c>
      <c r="C1184" s="150">
        <v>14</v>
      </c>
      <c r="D1184" s="5"/>
      <c r="E1184" s="98">
        <v>0.01</v>
      </c>
      <c r="F1184" s="53"/>
      <c r="G1184" s="59"/>
      <c r="Z1184" s="108" t="str">
        <f>IF(LEN(INDEX($1:$1048576,ROW(),4))&gt;0,INDEX($1:$1048576,ROW(),4)," ")</f>
        <v xml:space="preserve"> </v>
      </c>
      <c r="AA1184" s="108">
        <f t="shared" si="148"/>
        <v>90</v>
      </c>
      <c r="AB1184" s="108">
        <f ca="1">COUNTBLANK(OFFSET(INDEX($1:$1048576,2,4),AA1184*WellsInPlate,0,WellsInPlate,1))</f>
        <v>86</v>
      </c>
      <c r="AC1184" s="108">
        <f t="shared" ca="1" si="149"/>
        <v>0</v>
      </c>
      <c r="AE1184" s="108" t="b">
        <f>IF(COUNTBLANK(D1184)=0,A1184)</f>
        <v>0</v>
      </c>
    </row>
    <row r="1185" spans="1:31" ht="12.75" x14ac:dyDescent="0.2">
      <c r="A1185" s="94" t="str">
        <f>IF(D1185="","",CONCATENATE('Address and samples info'!$B$8," #",'Samples 96'!C1185))</f>
        <v/>
      </c>
      <c r="B1185" s="95" t="s">
        <v>11</v>
      </c>
      <c r="C1185" s="150">
        <v>14</v>
      </c>
      <c r="D1185" s="5"/>
      <c r="E1185" s="98">
        <v>0.01</v>
      </c>
      <c r="F1185" s="53"/>
      <c r="G1185" s="59"/>
      <c r="Z1185" s="108" t="str">
        <f>IF(LEN(INDEX($1:$1048576,ROW(),4))&gt;0,INDEX($1:$1048576,ROW(),4)," ")</f>
        <v xml:space="preserve"> </v>
      </c>
      <c r="AA1185" s="108">
        <f t="shared" si="148"/>
        <v>90</v>
      </c>
      <c r="AB1185" s="108">
        <f ca="1">COUNTBLANK(OFFSET(INDEX($1:$1048576,2,4),AA1185*WellsInPlate,0,WellsInPlate,1))</f>
        <v>86</v>
      </c>
      <c r="AC1185" s="108">
        <f t="shared" ca="1" si="149"/>
        <v>0</v>
      </c>
      <c r="AE1185" s="108" t="b">
        <f>IF(COUNTBLANK(D1185)=0,A1185)</f>
        <v>0</v>
      </c>
    </row>
    <row r="1186" spans="1:31" ht="12.75" x14ac:dyDescent="0.2">
      <c r="A1186" s="94" t="str">
        <f>IF(D1186="","",CONCATENATE('Address and samples info'!$B$8," #",'Samples 96'!C1186))</f>
        <v/>
      </c>
      <c r="B1186" s="95" t="s">
        <v>22</v>
      </c>
      <c r="C1186" s="150">
        <v>14</v>
      </c>
      <c r="D1186" s="5"/>
      <c r="E1186" s="98">
        <v>0.01</v>
      </c>
      <c r="F1186" s="53"/>
      <c r="G1186" s="59"/>
      <c r="I1186" s="55"/>
      <c r="Z1186" s="108" t="str">
        <f>IF(LEN(INDEX($1:$1048576,ROW(),4))&gt;0,INDEX($1:$1048576,ROW(),4)," ")</f>
        <v xml:space="preserve"> </v>
      </c>
      <c r="AA1186" s="108">
        <f t="shared" si="148"/>
        <v>90</v>
      </c>
      <c r="AB1186" s="108">
        <f ca="1">COUNTBLANK(OFFSET(INDEX($1:$1048576,2,4),AA1186*WellsInPlate,0,WellsInPlate,1))</f>
        <v>86</v>
      </c>
      <c r="AC1186" s="108">
        <f t="shared" ca="1" si="149"/>
        <v>0</v>
      </c>
      <c r="AE1186" s="108" t="b">
        <f>IF(COUNTBLANK(D1186)=0,A1186)</f>
        <v>0</v>
      </c>
    </row>
    <row r="1187" spans="1:31" ht="12.75" x14ac:dyDescent="0.2">
      <c r="A1187" s="94" t="str">
        <f>IF(D1187="","",CONCATENATE('Address and samples info'!$B$8," #",'Samples 96'!C1187))</f>
        <v/>
      </c>
      <c r="B1187" s="95" t="s">
        <v>33</v>
      </c>
      <c r="C1187" s="150">
        <v>14</v>
      </c>
      <c r="D1187" s="5"/>
      <c r="E1187" s="98">
        <v>0.01</v>
      </c>
      <c r="F1187" s="53"/>
      <c r="G1187" s="59"/>
      <c r="H1187" s="106"/>
      <c r="I1187" s="56"/>
      <c r="J1187" s="56"/>
      <c r="K1187" s="56"/>
      <c r="L1187" s="56"/>
      <c r="M1187" s="56"/>
      <c r="N1187" s="56"/>
      <c r="O1187" s="56"/>
      <c r="P1187" s="56"/>
      <c r="Q1187" s="56"/>
      <c r="R1187" s="56"/>
      <c r="S1187" s="56"/>
      <c r="T1187" s="56"/>
      <c r="Z1187" s="108" t="str">
        <f>IF(LEN(INDEX($1:$1048576,ROW(),4))&gt;0,INDEX($1:$1048576,ROW(),4)," ")</f>
        <v xml:space="preserve"> </v>
      </c>
      <c r="AA1187" s="108">
        <f t="shared" si="148"/>
        <v>91</v>
      </c>
      <c r="AB1187" s="108">
        <f ca="1">COUNTBLANK(OFFSET(INDEX($1:$1048576,2,4),AA1187*WellsInPlate,0,WellsInPlate,1))</f>
        <v>86</v>
      </c>
      <c r="AC1187" s="108">
        <f t="shared" ca="1" si="149"/>
        <v>0</v>
      </c>
      <c r="AE1187" s="108" t="b">
        <f>IF(COUNTBLANK(D1187)=0,A1187)</f>
        <v>0</v>
      </c>
    </row>
    <row r="1188" spans="1:31" ht="12.75" x14ac:dyDescent="0.2">
      <c r="A1188" s="94" t="str">
        <f>IF(D1188="","",CONCATENATE('Address and samples info'!$B$8," #",'Samples 96'!C1188))</f>
        <v/>
      </c>
      <c r="B1188" s="95" t="s">
        <v>44</v>
      </c>
      <c r="C1188" s="150">
        <v>14</v>
      </c>
      <c r="D1188" s="5"/>
      <c r="E1188" s="98">
        <v>0.01</v>
      </c>
      <c r="F1188" s="53"/>
      <c r="G1188" s="59"/>
      <c r="H1188" s="104"/>
      <c r="I1188" s="57"/>
      <c r="J1188" s="57"/>
      <c r="K1188" s="57"/>
      <c r="L1188" s="57"/>
      <c r="M1188" s="57"/>
      <c r="N1188" s="57"/>
      <c r="O1188" s="57"/>
      <c r="P1188" s="57"/>
      <c r="Q1188" s="57"/>
      <c r="R1188" s="57"/>
      <c r="S1188" s="57"/>
      <c r="T1188" s="58"/>
      <c r="Z1188" s="108" t="str">
        <f>IF(LEN(INDEX($1:$1048576,ROW(),4))&gt;0,INDEX($1:$1048576,ROW(),4)," ")</f>
        <v xml:space="preserve"> </v>
      </c>
      <c r="AA1188" s="108">
        <f t="shared" si="148"/>
        <v>91</v>
      </c>
      <c r="AB1188" s="108">
        <f ca="1">COUNTBLANK(OFFSET(INDEX($1:$1048576,2,4),AA1188*WellsInPlate,0,WellsInPlate,1))</f>
        <v>86</v>
      </c>
      <c r="AC1188" s="108">
        <f t="shared" ca="1" si="149"/>
        <v>0</v>
      </c>
      <c r="AE1188" s="108" t="b">
        <f>IF(COUNTBLANK(D1188)=0,A1188)</f>
        <v>0</v>
      </c>
    </row>
    <row r="1189" spans="1:31" ht="12.75" x14ac:dyDescent="0.2">
      <c r="A1189" s="94" t="str">
        <f>IF(D1189="","",CONCATENATE('Address and samples info'!$B$8," #",'Samples 96'!C1189))</f>
        <v/>
      </c>
      <c r="B1189" s="95" t="s">
        <v>55</v>
      </c>
      <c r="C1189" s="150">
        <v>14</v>
      </c>
      <c r="D1189" s="5"/>
      <c r="E1189" s="98">
        <v>0.01</v>
      </c>
      <c r="F1189" s="53"/>
      <c r="G1189" s="59"/>
      <c r="H1189" s="104"/>
      <c r="I1189" s="57"/>
      <c r="J1189" s="57"/>
      <c r="K1189" s="57"/>
      <c r="L1189" s="57"/>
      <c r="M1189" s="57"/>
      <c r="N1189" s="57"/>
      <c r="O1189" s="57"/>
      <c r="P1189" s="57"/>
      <c r="Q1189" s="57"/>
      <c r="R1189" s="57"/>
      <c r="S1189" s="57"/>
      <c r="T1189" s="57"/>
      <c r="Z1189" s="108" t="str">
        <f>IF(LEN(INDEX($1:$1048576,ROW(),4))&gt;0,INDEX($1:$1048576,ROW(),4)," ")</f>
        <v xml:space="preserve"> </v>
      </c>
      <c r="AA1189" s="108">
        <f t="shared" si="148"/>
        <v>91</v>
      </c>
      <c r="AB1189" s="108">
        <f ca="1">COUNTBLANK(OFFSET(INDEX($1:$1048576,2,4),AA1189*WellsInPlate,0,WellsInPlate,1))</f>
        <v>86</v>
      </c>
      <c r="AC1189" s="108">
        <f t="shared" ca="1" si="149"/>
        <v>0</v>
      </c>
      <c r="AE1189" s="108" t="b">
        <f>IF(COUNTBLANK(D1189)=0,A1189)</f>
        <v>0</v>
      </c>
    </row>
    <row r="1190" spans="1:31" ht="12.75" x14ac:dyDescent="0.2">
      <c r="A1190" s="94" t="str">
        <f>IF(D1190="","",CONCATENATE('Address and samples info'!$B$8," #",'Samples 96'!C1190))</f>
        <v/>
      </c>
      <c r="B1190" s="95" t="s">
        <v>66</v>
      </c>
      <c r="C1190" s="150">
        <v>14</v>
      </c>
      <c r="D1190" s="5"/>
      <c r="E1190" s="98">
        <v>0.01</v>
      </c>
      <c r="F1190" s="53"/>
      <c r="G1190" s="59"/>
      <c r="H1190" s="104"/>
      <c r="I1190" s="57"/>
      <c r="J1190" s="57"/>
      <c r="K1190" s="57"/>
      <c r="L1190" s="57"/>
      <c r="M1190" s="57"/>
      <c r="N1190" s="57"/>
      <c r="O1190" s="57"/>
      <c r="P1190" s="57"/>
      <c r="Q1190" s="57"/>
      <c r="R1190" s="57"/>
      <c r="S1190" s="57"/>
      <c r="T1190" s="57"/>
      <c r="Z1190" s="108" t="str">
        <f>IF(LEN(INDEX($1:$1048576,ROW(),4))&gt;0,INDEX($1:$1048576,ROW(),4)," ")</f>
        <v xml:space="preserve"> </v>
      </c>
      <c r="AA1190" s="108">
        <f t="shared" ref="AA1190:AA1220" si="150">CEILING((ROW()-StartRow+1)/PanelHeight,1)-1</f>
        <v>91</v>
      </c>
      <c r="AB1190" s="108">
        <f ca="1">COUNTBLANK(OFFSET(INDEX($1:$1048576,2,4),AA1190*WellsInPlate,0,WellsInPlate,1))</f>
        <v>86</v>
      </c>
      <c r="AC1190" s="108">
        <f t="shared" ref="AC1190:AC1220" ca="1" si="151">IF(AB1190=WellsInPlate,0,1)</f>
        <v>0</v>
      </c>
      <c r="AE1190" s="108" t="b">
        <f>IF(COUNTBLANK(D1190)=0,A1190)</f>
        <v>0</v>
      </c>
    </row>
    <row r="1191" spans="1:31" ht="12.75" x14ac:dyDescent="0.2">
      <c r="A1191" s="94" t="str">
        <f>IF(D1191="","",CONCATENATE('Address and samples info'!$B$8," #",'Samples 96'!C1191))</f>
        <v/>
      </c>
      <c r="B1191" s="95" t="s">
        <v>77</v>
      </c>
      <c r="C1191" s="150">
        <v>14</v>
      </c>
      <c r="D1191" s="5"/>
      <c r="E1191" s="98">
        <v>0.01</v>
      </c>
      <c r="F1191" s="53"/>
      <c r="G1191" s="59"/>
      <c r="H1191" s="104"/>
      <c r="I1191" s="57"/>
      <c r="J1191" s="57"/>
      <c r="K1191" s="57"/>
      <c r="L1191" s="57"/>
      <c r="M1191" s="57"/>
      <c r="N1191" s="57"/>
      <c r="O1191" s="57"/>
      <c r="P1191" s="57"/>
      <c r="Q1191" s="57"/>
      <c r="R1191" s="57"/>
      <c r="S1191" s="57"/>
      <c r="T1191" s="57"/>
      <c r="Z1191" s="108" t="str">
        <f>IF(LEN(INDEX($1:$1048576,ROW(),4))&gt;0,INDEX($1:$1048576,ROW(),4)," ")</f>
        <v xml:space="preserve"> </v>
      </c>
      <c r="AA1191" s="108">
        <f t="shared" si="150"/>
        <v>91</v>
      </c>
      <c r="AB1191" s="108">
        <f ca="1">COUNTBLANK(OFFSET(INDEX($1:$1048576,2,4),AA1191*WellsInPlate,0,WellsInPlate,1))</f>
        <v>86</v>
      </c>
      <c r="AC1191" s="108">
        <f t="shared" ca="1" si="151"/>
        <v>0</v>
      </c>
      <c r="AE1191" s="108" t="b">
        <f>IF(COUNTBLANK(D1191)=0,A1191)</f>
        <v>0</v>
      </c>
    </row>
    <row r="1192" spans="1:31" ht="12.75" x14ac:dyDescent="0.2">
      <c r="A1192" s="94" t="str">
        <f>IF(D1192="","",CONCATENATE('Address and samples info'!$B$8," #",'Samples 96'!C1192))</f>
        <v/>
      </c>
      <c r="B1192" s="95" t="s">
        <v>87</v>
      </c>
      <c r="C1192" s="150">
        <v>14</v>
      </c>
      <c r="D1192" s="5"/>
      <c r="E1192" s="98">
        <v>0.01</v>
      </c>
      <c r="F1192" s="53"/>
      <c r="G1192" s="59"/>
      <c r="H1192" s="104"/>
      <c r="I1192" s="57"/>
      <c r="J1192" s="57"/>
      <c r="K1192" s="57"/>
      <c r="L1192" s="57"/>
      <c r="M1192" s="57"/>
      <c r="N1192" s="57"/>
      <c r="O1192" s="57"/>
      <c r="P1192" s="57"/>
      <c r="Q1192" s="57"/>
      <c r="R1192" s="57"/>
      <c r="S1192" s="57"/>
      <c r="T1192" s="57"/>
      <c r="Z1192" s="108" t="str">
        <f>IF(LEN(INDEX($1:$1048576,ROW(),4))&gt;0,INDEX($1:$1048576,ROW(),4)," ")</f>
        <v xml:space="preserve"> </v>
      </c>
      <c r="AA1192" s="108">
        <f t="shared" si="150"/>
        <v>91</v>
      </c>
      <c r="AB1192" s="108">
        <f ca="1">COUNTBLANK(OFFSET(INDEX($1:$1048576,2,4),AA1192*WellsInPlate,0,WellsInPlate,1))</f>
        <v>86</v>
      </c>
      <c r="AC1192" s="108">
        <f t="shared" ca="1" si="151"/>
        <v>0</v>
      </c>
      <c r="AE1192" s="108" t="b">
        <f>IF(COUNTBLANK(D1192)=0,A1192)</f>
        <v>0</v>
      </c>
    </row>
    <row r="1193" spans="1:31" ht="12.75" x14ac:dyDescent="0.2">
      <c r="A1193" s="94" t="str">
        <f>IF(D1193="","",CONCATENATE('Address and samples info'!$B$8," #",'Samples 96'!C1193))</f>
        <v/>
      </c>
      <c r="B1193" s="95" t="s">
        <v>12</v>
      </c>
      <c r="C1193" s="150">
        <v>14</v>
      </c>
      <c r="D1193" s="5"/>
      <c r="E1193" s="98">
        <v>0.01</v>
      </c>
      <c r="F1193" s="53"/>
      <c r="G1193" s="59"/>
      <c r="H1193" s="104"/>
      <c r="I1193" s="57"/>
      <c r="J1193" s="57"/>
      <c r="K1193" s="57"/>
      <c r="L1193" s="57"/>
      <c r="M1193" s="57"/>
      <c r="N1193" s="57"/>
      <c r="O1193" s="57"/>
      <c r="P1193" s="57"/>
      <c r="Q1193" s="57"/>
      <c r="R1193" s="57"/>
      <c r="S1193" s="57"/>
      <c r="T1193" s="57"/>
      <c r="Z1193" s="108" t="str">
        <f>IF(LEN(INDEX($1:$1048576,ROW(),4))&gt;0,INDEX($1:$1048576,ROW(),4)," ")</f>
        <v xml:space="preserve"> </v>
      </c>
      <c r="AA1193" s="108">
        <f t="shared" si="150"/>
        <v>91</v>
      </c>
      <c r="AB1193" s="108">
        <f ca="1">COUNTBLANK(OFFSET(INDEX($1:$1048576,2,4),AA1193*WellsInPlate,0,WellsInPlate,1))</f>
        <v>86</v>
      </c>
      <c r="AC1193" s="108">
        <f t="shared" ca="1" si="151"/>
        <v>0</v>
      </c>
      <c r="AE1193" s="108" t="b">
        <f>IF(COUNTBLANK(D1193)=0,A1193)</f>
        <v>0</v>
      </c>
    </row>
    <row r="1194" spans="1:31" ht="12.75" x14ac:dyDescent="0.2">
      <c r="A1194" s="94" t="str">
        <f>IF(D1194="","",CONCATENATE('Address and samples info'!$B$8," #",'Samples 96'!C1194))</f>
        <v/>
      </c>
      <c r="B1194" s="95" t="s">
        <v>23</v>
      </c>
      <c r="C1194" s="150">
        <v>14</v>
      </c>
      <c r="D1194" s="5"/>
      <c r="E1194" s="98">
        <v>0.01</v>
      </c>
      <c r="F1194" s="53"/>
      <c r="G1194" s="59"/>
      <c r="H1194" s="104"/>
      <c r="I1194" s="57"/>
      <c r="J1194" s="57"/>
      <c r="K1194" s="57"/>
      <c r="L1194" s="57"/>
      <c r="M1194" s="57"/>
      <c r="N1194" s="57"/>
      <c r="O1194" s="57"/>
      <c r="P1194" s="57"/>
      <c r="Q1194" s="57"/>
      <c r="R1194" s="57"/>
      <c r="S1194" s="57"/>
      <c r="T1194" s="57"/>
      <c r="Z1194" s="108" t="str">
        <f>IF(LEN(INDEX($1:$1048576,ROW(),4))&gt;0,INDEX($1:$1048576,ROW(),4)," ")</f>
        <v xml:space="preserve"> </v>
      </c>
      <c r="AA1194" s="108">
        <f t="shared" si="150"/>
        <v>91</v>
      </c>
      <c r="AB1194" s="108">
        <f ca="1">COUNTBLANK(OFFSET(INDEX($1:$1048576,2,4),AA1194*WellsInPlate,0,WellsInPlate,1))</f>
        <v>86</v>
      </c>
      <c r="AC1194" s="108">
        <f t="shared" ca="1" si="151"/>
        <v>0</v>
      </c>
      <c r="AE1194" s="108" t="b">
        <f>IF(COUNTBLANK(D1194)=0,A1194)</f>
        <v>0</v>
      </c>
    </row>
    <row r="1195" spans="1:31" ht="12.75" x14ac:dyDescent="0.2">
      <c r="A1195" s="94" t="str">
        <f>IF(D1195="","",CONCATENATE('Address and samples info'!$B$8," #",'Samples 96'!C1195))</f>
        <v/>
      </c>
      <c r="B1195" s="95" t="s">
        <v>34</v>
      </c>
      <c r="C1195" s="150">
        <v>14</v>
      </c>
      <c r="D1195" s="5"/>
      <c r="E1195" s="98">
        <v>0.01</v>
      </c>
      <c r="F1195" s="53"/>
      <c r="G1195" s="59"/>
      <c r="H1195" s="104"/>
      <c r="I1195" s="57"/>
      <c r="J1195" s="57"/>
      <c r="K1195" s="57"/>
      <c r="L1195" s="57"/>
      <c r="M1195" s="57"/>
      <c r="N1195" s="57"/>
      <c r="O1195" s="57"/>
      <c r="P1195" s="57"/>
      <c r="Q1195" s="57"/>
      <c r="R1195" s="57"/>
      <c r="S1195" s="57"/>
      <c r="T1195" s="57"/>
      <c r="Z1195" s="108" t="str">
        <f>IF(LEN(INDEX($1:$1048576,ROW(),4))&gt;0,INDEX($1:$1048576,ROW(),4)," ")</f>
        <v xml:space="preserve"> </v>
      </c>
      <c r="AA1195" s="108">
        <f t="shared" si="150"/>
        <v>91</v>
      </c>
      <c r="AB1195" s="108">
        <f ca="1">COUNTBLANK(OFFSET(INDEX($1:$1048576,2,4),AA1195*WellsInPlate,0,WellsInPlate,1))</f>
        <v>86</v>
      </c>
      <c r="AC1195" s="108">
        <f t="shared" ca="1" si="151"/>
        <v>0</v>
      </c>
      <c r="AE1195" s="108" t="b">
        <f>IF(COUNTBLANK(D1195)=0,A1195)</f>
        <v>0</v>
      </c>
    </row>
    <row r="1196" spans="1:31" ht="12.75" x14ac:dyDescent="0.2">
      <c r="A1196" s="94" t="str">
        <f>IF(D1196="","",CONCATENATE('Address and samples info'!$B$8," #",'Samples 96'!C1196))</f>
        <v/>
      </c>
      <c r="B1196" s="95" t="s">
        <v>45</v>
      </c>
      <c r="C1196" s="150">
        <v>14</v>
      </c>
      <c r="D1196" s="5"/>
      <c r="E1196" s="98">
        <v>0.01</v>
      </c>
      <c r="F1196" s="53"/>
      <c r="G1196" s="59"/>
      <c r="Z1196" s="108" t="str">
        <f>IF(LEN(INDEX($1:$1048576,ROW(),4))&gt;0,INDEX($1:$1048576,ROW(),4)," ")</f>
        <v xml:space="preserve"> </v>
      </c>
      <c r="AA1196" s="108">
        <f t="shared" si="150"/>
        <v>91</v>
      </c>
      <c r="AB1196" s="108">
        <f ca="1">COUNTBLANK(OFFSET(INDEX($1:$1048576,2,4),AA1196*WellsInPlate,0,WellsInPlate,1))</f>
        <v>86</v>
      </c>
      <c r="AC1196" s="108">
        <f t="shared" ca="1" si="151"/>
        <v>0</v>
      </c>
      <c r="AE1196" s="108" t="b">
        <f>IF(COUNTBLANK(D1196)=0,A1196)</f>
        <v>0</v>
      </c>
    </row>
    <row r="1197" spans="1:31" ht="12.75" x14ac:dyDescent="0.2">
      <c r="A1197" s="94" t="str">
        <f>IF(D1197="","",CONCATENATE('Address and samples info'!$B$8," #",'Samples 96'!C1197))</f>
        <v/>
      </c>
      <c r="B1197" s="95" t="s">
        <v>56</v>
      </c>
      <c r="C1197" s="150">
        <v>14</v>
      </c>
      <c r="D1197" s="5"/>
      <c r="E1197" s="98">
        <v>0.01</v>
      </c>
      <c r="F1197" s="53"/>
      <c r="G1197" s="59"/>
      <c r="Z1197" s="108" t="str">
        <f>IF(LEN(INDEX($1:$1048576,ROW(),4))&gt;0,INDEX($1:$1048576,ROW(),4)," ")</f>
        <v xml:space="preserve"> </v>
      </c>
      <c r="AA1197" s="108">
        <f t="shared" si="150"/>
        <v>91</v>
      </c>
      <c r="AB1197" s="108">
        <f ca="1">COUNTBLANK(OFFSET(INDEX($1:$1048576,2,4),AA1197*WellsInPlate,0,WellsInPlate,1))</f>
        <v>86</v>
      </c>
      <c r="AC1197" s="108">
        <f t="shared" ca="1" si="151"/>
        <v>0</v>
      </c>
      <c r="AE1197" s="108" t="b">
        <f>IF(COUNTBLANK(D1197)=0,A1197)</f>
        <v>0</v>
      </c>
    </row>
    <row r="1198" spans="1:31" ht="12.75" x14ac:dyDescent="0.2">
      <c r="A1198" s="94" t="str">
        <f>IF(D1198="","",CONCATENATE('Address and samples info'!$B$8," #",'Samples 96'!C1198))</f>
        <v/>
      </c>
      <c r="B1198" s="95" t="s">
        <v>67</v>
      </c>
      <c r="C1198" s="150">
        <v>14</v>
      </c>
      <c r="D1198" s="5"/>
      <c r="E1198" s="98">
        <v>0.01</v>
      </c>
      <c r="F1198" s="53"/>
      <c r="G1198" s="59"/>
      <c r="Z1198" s="108" t="str">
        <f>IF(LEN(INDEX($1:$1048576,ROW(),4))&gt;0,INDEX($1:$1048576,ROW(),4)," ")</f>
        <v xml:space="preserve"> </v>
      </c>
      <c r="AA1198" s="108">
        <f t="shared" si="150"/>
        <v>91</v>
      </c>
      <c r="AB1198" s="108">
        <f ca="1">COUNTBLANK(OFFSET(INDEX($1:$1048576,2,4),AA1198*WellsInPlate,0,WellsInPlate,1))</f>
        <v>86</v>
      </c>
      <c r="AC1198" s="108">
        <f t="shared" ca="1" si="151"/>
        <v>0</v>
      </c>
      <c r="AE1198" s="108" t="b">
        <f>IF(COUNTBLANK(D1198)=0,A1198)</f>
        <v>0</v>
      </c>
    </row>
    <row r="1199" spans="1:31" ht="12.75" x14ac:dyDescent="0.2">
      <c r="A1199" s="94" t="str">
        <f>IF(D1199="","",CONCATENATE('Address and samples info'!$B$8," #",'Samples 96'!C1199))</f>
        <v/>
      </c>
      <c r="B1199" s="95" t="s">
        <v>78</v>
      </c>
      <c r="C1199" s="150">
        <v>14</v>
      </c>
      <c r="D1199" s="5"/>
      <c r="E1199" s="98">
        <v>0.01</v>
      </c>
      <c r="F1199" s="53"/>
      <c r="G1199" s="59"/>
      <c r="I1199" s="55"/>
      <c r="Z1199" s="108" t="str">
        <f>IF(LEN(INDEX($1:$1048576,ROW(),4))&gt;0,INDEX($1:$1048576,ROW(),4)," ")</f>
        <v xml:space="preserve"> </v>
      </c>
      <c r="AA1199" s="108">
        <f t="shared" si="150"/>
        <v>91</v>
      </c>
      <c r="AB1199" s="108">
        <f ca="1">COUNTBLANK(OFFSET(INDEX($1:$1048576,2,4),AA1199*WellsInPlate,0,WellsInPlate,1))</f>
        <v>86</v>
      </c>
      <c r="AC1199" s="108">
        <f t="shared" ca="1" si="151"/>
        <v>0</v>
      </c>
      <c r="AE1199" s="108" t="b">
        <f>IF(COUNTBLANK(D1199)=0,A1199)</f>
        <v>0</v>
      </c>
    </row>
    <row r="1200" spans="1:31" ht="12.75" x14ac:dyDescent="0.2">
      <c r="A1200" s="94" t="str">
        <f>IF(D1200="","",CONCATENATE('Address and samples info'!$B$8," #",'Samples 96'!C1200))</f>
        <v/>
      </c>
      <c r="B1200" s="95" t="s">
        <v>88</v>
      </c>
      <c r="C1200" s="150">
        <v>14</v>
      </c>
      <c r="D1200" s="5"/>
      <c r="E1200" s="98">
        <v>0.01</v>
      </c>
      <c r="F1200" s="53"/>
      <c r="G1200" s="59"/>
      <c r="H1200" s="106"/>
      <c r="I1200" s="56"/>
      <c r="J1200" s="56"/>
      <c r="K1200" s="56"/>
      <c r="L1200" s="56"/>
      <c r="M1200" s="56"/>
      <c r="N1200" s="56"/>
      <c r="O1200" s="56"/>
      <c r="P1200" s="56"/>
      <c r="Q1200" s="56"/>
      <c r="R1200" s="56"/>
      <c r="S1200" s="56"/>
      <c r="T1200" s="56"/>
      <c r="Z1200" s="108" t="str">
        <f>IF(LEN(INDEX($1:$1048576,ROW(),4))&gt;0,INDEX($1:$1048576,ROW(),4)," ")</f>
        <v xml:space="preserve"> </v>
      </c>
      <c r="AA1200" s="108">
        <f t="shared" si="150"/>
        <v>92</v>
      </c>
      <c r="AB1200" s="108">
        <f ca="1">COUNTBLANK(OFFSET(INDEX($1:$1048576,2,4),AA1200*WellsInPlate,0,WellsInPlate,1))</f>
        <v>86</v>
      </c>
      <c r="AC1200" s="108">
        <f t="shared" ca="1" si="151"/>
        <v>0</v>
      </c>
      <c r="AE1200" s="108" t="b">
        <f>IF(COUNTBLANK(D1200)=0,A1200)</f>
        <v>0</v>
      </c>
    </row>
    <row r="1201" spans="1:31" ht="12.75" x14ac:dyDescent="0.2">
      <c r="A1201" s="94" t="str">
        <f>IF(D1201="","",CONCATENATE('Address and samples info'!$B$8," #",'Samples 96'!C1201))</f>
        <v/>
      </c>
      <c r="B1201" s="95" t="s">
        <v>13</v>
      </c>
      <c r="C1201" s="150">
        <v>14</v>
      </c>
      <c r="D1201" s="5"/>
      <c r="E1201" s="98">
        <v>0.01</v>
      </c>
      <c r="F1201" s="53"/>
      <c r="G1201" s="59"/>
      <c r="H1201" s="104"/>
      <c r="I1201" s="57"/>
      <c r="J1201" s="57"/>
      <c r="K1201" s="57"/>
      <c r="L1201" s="57"/>
      <c r="M1201" s="57"/>
      <c r="N1201" s="57"/>
      <c r="O1201" s="57"/>
      <c r="P1201" s="57"/>
      <c r="Q1201" s="57"/>
      <c r="R1201" s="57"/>
      <c r="S1201" s="57"/>
      <c r="T1201" s="58"/>
      <c r="Z1201" s="108" t="str">
        <f>IF(LEN(INDEX($1:$1048576,ROW(),4))&gt;0,INDEX($1:$1048576,ROW(),4)," ")</f>
        <v xml:space="preserve"> </v>
      </c>
      <c r="AA1201" s="108">
        <f t="shared" si="150"/>
        <v>92</v>
      </c>
      <c r="AB1201" s="108">
        <f ca="1">COUNTBLANK(OFFSET(INDEX($1:$1048576,2,4),AA1201*WellsInPlate,0,WellsInPlate,1))</f>
        <v>86</v>
      </c>
      <c r="AC1201" s="108">
        <f t="shared" ca="1" si="151"/>
        <v>0</v>
      </c>
      <c r="AE1201" s="108" t="b">
        <f>IF(COUNTBLANK(D1201)=0,A1201)</f>
        <v>0</v>
      </c>
    </row>
    <row r="1202" spans="1:31" ht="12.75" x14ac:dyDescent="0.2">
      <c r="A1202" s="94" t="str">
        <f>IF(D1202="","",CONCATENATE('Address and samples info'!$B$8," #",'Samples 96'!C1202))</f>
        <v/>
      </c>
      <c r="B1202" s="95" t="s">
        <v>24</v>
      </c>
      <c r="C1202" s="150">
        <v>14</v>
      </c>
      <c r="D1202" s="5"/>
      <c r="E1202" s="98">
        <v>0.01</v>
      </c>
      <c r="F1202" s="53"/>
      <c r="G1202" s="59"/>
      <c r="H1202" s="104"/>
      <c r="I1202" s="57"/>
      <c r="J1202" s="57"/>
      <c r="K1202" s="57"/>
      <c r="L1202" s="57"/>
      <c r="M1202" s="57"/>
      <c r="N1202" s="57"/>
      <c r="O1202" s="57"/>
      <c r="P1202" s="57"/>
      <c r="Q1202" s="57"/>
      <c r="R1202" s="57"/>
      <c r="S1202" s="57"/>
      <c r="T1202" s="57"/>
      <c r="Z1202" s="108" t="str">
        <f>IF(LEN(INDEX($1:$1048576,ROW(),4))&gt;0,INDEX($1:$1048576,ROW(),4)," ")</f>
        <v xml:space="preserve"> </v>
      </c>
      <c r="AA1202" s="108">
        <f t="shared" si="150"/>
        <v>92</v>
      </c>
      <c r="AB1202" s="108">
        <f ca="1">COUNTBLANK(OFFSET(INDEX($1:$1048576,2,4),AA1202*WellsInPlate,0,WellsInPlate,1))</f>
        <v>86</v>
      </c>
      <c r="AC1202" s="108">
        <f t="shared" ca="1" si="151"/>
        <v>0</v>
      </c>
      <c r="AE1202" s="108" t="b">
        <f>IF(COUNTBLANK(D1202)=0,A1202)</f>
        <v>0</v>
      </c>
    </row>
    <row r="1203" spans="1:31" ht="12.75" x14ac:dyDescent="0.2">
      <c r="A1203" s="94" t="str">
        <f>IF(D1203="","",CONCATENATE('Address and samples info'!$B$8," #",'Samples 96'!C1203))</f>
        <v/>
      </c>
      <c r="B1203" s="95" t="s">
        <v>35</v>
      </c>
      <c r="C1203" s="150">
        <v>14</v>
      </c>
      <c r="D1203" s="5"/>
      <c r="E1203" s="98">
        <v>0.01</v>
      </c>
      <c r="F1203" s="53"/>
      <c r="G1203" s="59"/>
      <c r="H1203" s="104"/>
      <c r="I1203" s="57"/>
      <c r="J1203" s="57"/>
      <c r="K1203" s="57"/>
      <c r="L1203" s="57"/>
      <c r="M1203" s="57"/>
      <c r="N1203" s="57"/>
      <c r="O1203" s="57"/>
      <c r="P1203" s="57"/>
      <c r="Q1203" s="57"/>
      <c r="R1203" s="57"/>
      <c r="S1203" s="57"/>
      <c r="T1203" s="57"/>
      <c r="Z1203" s="108" t="str">
        <f>IF(LEN(INDEX($1:$1048576,ROW(),4))&gt;0,INDEX($1:$1048576,ROW(),4)," ")</f>
        <v xml:space="preserve"> </v>
      </c>
      <c r="AA1203" s="108">
        <f t="shared" si="150"/>
        <v>92</v>
      </c>
      <c r="AB1203" s="108">
        <f ca="1">COUNTBLANK(OFFSET(INDEX($1:$1048576,2,4),AA1203*WellsInPlate,0,WellsInPlate,1))</f>
        <v>86</v>
      </c>
      <c r="AC1203" s="108">
        <f t="shared" ca="1" si="151"/>
        <v>0</v>
      </c>
      <c r="AE1203" s="108" t="b">
        <f>IF(COUNTBLANK(D1203)=0,A1203)</f>
        <v>0</v>
      </c>
    </row>
    <row r="1204" spans="1:31" ht="12.75" x14ac:dyDescent="0.2">
      <c r="A1204" s="94" t="str">
        <f>IF(D1204="","",CONCATENATE('Address and samples info'!$B$8," #",'Samples 96'!C1204))</f>
        <v/>
      </c>
      <c r="B1204" s="95" t="s">
        <v>46</v>
      </c>
      <c r="C1204" s="150">
        <v>14</v>
      </c>
      <c r="D1204" s="5"/>
      <c r="E1204" s="98">
        <v>0.01</v>
      </c>
      <c r="F1204" s="53"/>
      <c r="G1204" s="59"/>
      <c r="H1204" s="104"/>
      <c r="I1204" s="57"/>
      <c r="J1204" s="57"/>
      <c r="K1204" s="57"/>
      <c r="L1204" s="57"/>
      <c r="M1204" s="57"/>
      <c r="N1204" s="57"/>
      <c r="O1204" s="57"/>
      <c r="P1204" s="57"/>
      <c r="Q1204" s="57"/>
      <c r="R1204" s="57"/>
      <c r="S1204" s="57"/>
      <c r="T1204" s="57"/>
      <c r="Z1204" s="108" t="str">
        <f>IF(LEN(INDEX($1:$1048576,ROW(),4))&gt;0,INDEX($1:$1048576,ROW(),4)," ")</f>
        <v xml:space="preserve"> </v>
      </c>
      <c r="AA1204" s="108">
        <f t="shared" si="150"/>
        <v>92</v>
      </c>
      <c r="AB1204" s="108">
        <f ca="1">COUNTBLANK(OFFSET(INDEX($1:$1048576,2,4),AA1204*WellsInPlate,0,WellsInPlate,1))</f>
        <v>86</v>
      </c>
      <c r="AC1204" s="108">
        <f t="shared" ca="1" si="151"/>
        <v>0</v>
      </c>
      <c r="AE1204" s="108" t="b">
        <f>IF(COUNTBLANK(D1204)=0,A1204)</f>
        <v>0</v>
      </c>
    </row>
    <row r="1205" spans="1:31" ht="12.75" x14ac:dyDescent="0.2">
      <c r="A1205" s="94" t="str">
        <f>IF(D1205="","",CONCATENATE('Address and samples info'!$B$8," #",'Samples 96'!C1205))</f>
        <v/>
      </c>
      <c r="B1205" s="95" t="s">
        <v>57</v>
      </c>
      <c r="C1205" s="150">
        <v>14</v>
      </c>
      <c r="D1205" s="5"/>
      <c r="E1205" s="98">
        <v>0.01</v>
      </c>
      <c r="F1205" s="53"/>
      <c r="G1205" s="59"/>
      <c r="H1205" s="104"/>
      <c r="I1205" s="57"/>
      <c r="J1205" s="57"/>
      <c r="K1205" s="57"/>
      <c r="L1205" s="57"/>
      <c r="M1205" s="57"/>
      <c r="N1205" s="57"/>
      <c r="O1205" s="57"/>
      <c r="P1205" s="57"/>
      <c r="Q1205" s="57"/>
      <c r="R1205" s="57"/>
      <c r="S1205" s="57"/>
      <c r="T1205" s="57"/>
      <c r="Z1205" s="108" t="str">
        <f>IF(LEN(INDEX($1:$1048576,ROW(),4))&gt;0,INDEX($1:$1048576,ROW(),4)," ")</f>
        <v xml:space="preserve"> </v>
      </c>
      <c r="AA1205" s="108">
        <f t="shared" si="150"/>
        <v>92</v>
      </c>
      <c r="AB1205" s="108">
        <f ca="1">COUNTBLANK(OFFSET(INDEX($1:$1048576,2,4),AA1205*WellsInPlate,0,WellsInPlate,1))</f>
        <v>86</v>
      </c>
      <c r="AC1205" s="108">
        <f t="shared" ca="1" si="151"/>
        <v>0</v>
      </c>
      <c r="AE1205" s="108" t="b">
        <f>IF(COUNTBLANK(D1205)=0,A1205)</f>
        <v>0</v>
      </c>
    </row>
    <row r="1206" spans="1:31" ht="12.75" x14ac:dyDescent="0.2">
      <c r="A1206" s="94" t="str">
        <f>IF(D1206="","",CONCATENATE('Address and samples info'!$B$8," #",'Samples 96'!C1206))</f>
        <v/>
      </c>
      <c r="B1206" s="95" t="s">
        <v>68</v>
      </c>
      <c r="C1206" s="150">
        <v>14</v>
      </c>
      <c r="D1206" s="5"/>
      <c r="E1206" s="98">
        <v>0.01</v>
      </c>
      <c r="F1206" s="53"/>
      <c r="G1206" s="59"/>
      <c r="H1206" s="104"/>
      <c r="I1206" s="57"/>
      <c r="J1206" s="57"/>
      <c r="K1206" s="57"/>
      <c r="L1206" s="57"/>
      <c r="M1206" s="57"/>
      <c r="N1206" s="57"/>
      <c r="O1206" s="57"/>
      <c r="P1206" s="57"/>
      <c r="Q1206" s="57"/>
      <c r="R1206" s="57"/>
      <c r="S1206" s="57"/>
      <c r="T1206" s="57"/>
      <c r="Z1206" s="108" t="str">
        <f>IF(LEN(INDEX($1:$1048576,ROW(),4))&gt;0,INDEX($1:$1048576,ROW(),4)," ")</f>
        <v xml:space="preserve"> </v>
      </c>
      <c r="AA1206" s="108">
        <f t="shared" si="150"/>
        <v>92</v>
      </c>
      <c r="AB1206" s="108">
        <f ca="1">COUNTBLANK(OFFSET(INDEX($1:$1048576,2,4),AA1206*WellsInPlate,0,WellsInPlate,1))</f>
        <v>86</v>
      </c>
      <c r="AC1206" s="108">
        <f t="shared" ca="1" si="151"/>
        <v>0</v>
      </c>
      <c r="AE1206" s="108" t="b">
        <f>IF(COUNTBLANK(D1206)=0,A1206)</f>
        <v>0</v>
      </c>
    </row>
    <row r="1207" spans="1:31" ht="12.75" x14ac:dyDescent="0.2">
      <c r="A1207" s="94" t="str">
        <f>IF(D1207="","",CONCATENATE('Address and samples info'!$B$8," #",'Samples 96'!C1207))</f>
        <v/>
      </c>
      <c r="B1207" s="95" t="s">
        <v>3</v>
      </c>
      <c r="C1207" s="150">
        <v>15</v>
      </c>
      <c r="D1207" s="5"/>
      <c r="E1207" s="98">
        <v>0.01</v>
      </c>
      <c r="F1207" s="53"/>
      <c r="G1207" s="59"/>
      <c r="H1207" s="104"/>
      <c r="I1207" s="57"/>
      <c r="J1207" s="57"/>
      <c r="K1207" s="57"/>
      <c r="L1207" s="57"/>
      <c r="M1207" s="57"/>
      <c r="N1207" s="57"/>
      <c r="O1207" s="57"/>
      <c r="P1207" s="57"/>
      <c r="Q1207" s="57"/>
      <c r="R1207" s="57"/>
      <c r="S1207" s="57"/>
      <c r="T1207" s="57"/>
      <c r="Z1207" s="108" t="str">
        <f>IF(LEN(INDEX($1:$1048576,ROW(),4))&gt;0,INDEX($1:$1048576,ROW(),4)," ")</f>
        <v xml:space="preserve"> </v>
      </c>
      <c r="AA1207" s="108">
        <f t="shared" si="150"/>
        <v>92</v>
      </c>
      <c r="AB1207" s="108">
        <f ca="1">COUNTBLANK(OFFSET(INDEX($1:$1048576,2,4),AA1207*WellsInPlate,0,WellsInPlate,1))</f>
        <v>86</v>
      </c>
      <c r="AC1207" s="108">
        <f t="shared" ca="1" si="151"/>
        <v>0</v>
      </c>
      <c r="AE1207" s="108" t="b">
        <f>IF(COUNTBLANK(D1207)=0,A1207)</f>
        <v>0</v>
      </c>
    </row>
    <row r="1208" spans="1:31" ht="12.75" x14ac:dyDescent="0.2">
      <c r="A1208" s="94" t="str">
        <f>IF(D1208="","",CONCATENATE('Address and samples info'!$B$8," #",'Samples 96'!C1208))</f>
        <v/>
      </c>
      <c r="B1208" s="95" t="s">
        <v>14</v>
      </c>
      <c r="C1208" s="150">
        <v>15</v>
      </c>
      <c r="D1208" s="5"/>
      <c r="E1208" s="98">
        <v>0.01</v>
      </c>
      <c r="F1208" s="53"/>
      <c r="G1208" s="59"/>
      <c r="H1208" s="104"/>
      <c r="I1208" s="57"/>
      <c r="J1208" s="57"/>
      <c r="K1208" s="57"/>
      <c r="L1208" s="57"/>
      <c r="M1208" s="57"/>
      <c r="N1208" s="57"/>
      <c r="O1208" s="57"/>
      <c r="P1208" s="57"/>
      <c r="Q1208" s="57"/>
      <c r="R1208" s="57"/>
      <c r="S1208" s="57"/>
      <c r="T1208" s="57"/>
      <c r="Z1208" s="108" t="str">
        <f>IF(LEN(INDEX($1:$1048576,ROW(),4))&gt;0,INDEX($1:$1048576,ROW(),4)," ")</f>
        <v xml:space="preserve"> </v>
      </c>
      <c r="AA1208" s="108">
        <f t="shared" si="150"/>
        <v>92</v>
      </c>
      <c r="AB1208" s="108">
        <f ca="1">COUNTBLANK(OFFSET(INDEX($1:$1048576,2,4),AA1208*WellsInPlate,0,WellsInPlate,1))</f>
        <v>86</v>
      </c>
      <c r="AC1208" s="108">
        <f t="shared" ca="1" si="151"/>
        <v>0</v>
      </c>
      <c r="AE1208" s="108" t="b">
        <f>IF(COUNTBLANK(D1208)=0,A1208)</f>
        <v>0</v>
      </c>
    </row>
    <row r="1209" spans="1:31" ht="12.75" x14ac:dyDescent="0.2">
      <c r="A1209" s="94" t="str">
        <f>IF(D1209="","",CONCATENATE('Address and samples info'!$B$8," #",'Samples 96'!C1209))</f>
        <v/>
      </c>
      <c r="B1209" s="95" t="s">
        <v>25</v>
      </c>
      <c r="C1209" s="150">
        <v>15</v>
      </c>
      <c r="D1209" s="5"/>
      <c r="E1209" s="98">
        <v>0.01</v>
      </c>
      <c r="F1209" s="53"/>
      <c r="G1209" s="59"/>
      <c r="Z1209" s="108" t="str">
        <f>IF(LEN(INDEX($1:$1048576,ROW(),4))&gt;0,INDEX($1:$1048576,ROW(),4)," ")</f>
        <v xml:space="preserve"> </v>
      </c>
      <c r="AA1209" s="108">
        <f t="shared" si="150"/>
        <v>92</v>
      </c>
      <c r="AB1209" s="108">
        <f ca="1">COUNTBLANK(OFFSET(INDEX($1:$1048576,2,4),AA1209*WellsInPlate,0,WellsInPlate,1))</f>
        <v>86</v>
      </c>
      <c r="AC1209" s="108">
        <f t="shared" ca="1" si="151"/>
        <v>0</v>
      </c>
      <c r="AE1209" s="108" t="b">
        <f>IF(COUNTBLANK(D1209)=0,A1209)</f>
        <v>0</v>
      </c>
    </row>
    <row r="1210" spans="1:31" ht="12.75" x14ac:dyDescent="0.2">
      <c r="A1210" s="94" t="str">
        <f>IF(D1210="","",CONCATENATE('Address and samples info'!$B$8," #",'Samples 96'!C1210))</f>
        <v/>
      </c>
      <c r="B1210" s="95" t="s">
        <v>36</v>
      </c>
      <c r="C1210" s="150">
        <v>15</v>
      </c>
      <c r="D1210" s="5"/>
      <c r="E1210" s="98">
        <v>0.01</v>
      </c>
      <c r="F1210" s="53"/>
      <c r="G1210" s="59"/>
      <c r="Z1210" s="108" t="str">
        <f>IF(LEN(INDEX($1:$1048576,ROW(),4))&gt;0,INDEX($1:$1048576,ROW(),4)," ")</f>
        <v xml:space="preserve"> </v>
      </c>
      <c r="AA1210" s="108">
        <f t="shared" si="150"/>
        <v>92</v>
      </c>
      <c r="AB1210" s="108">
        <f ca="1">COUNTBLANK(OFFSET(INDEX($1:$1048576,2,4),AA1210*WellsInPlate,0,WellsInPlate,1))</f>
        <v>86</v>
      </c>
      <c r="AC1210" s="108">
        <f t="shared" ca="1" si="151"/>
        <v>0</v>
      </c>
      <c r="AE1210" s="108" t="b">
        <f>IF(COUNTBLANK(D1210)=0,A1210)</f>
        <v>0</v>
      </c>
    </row>
    <row r="1211" spans="1:31" ht="12.75" x14ac:dyDescent="0.2">
      <c r="A1211" s="94" t="str">
        <f>IF(D1211="","",CONCATENATE('Address and samples info'!$B$8," #",'Samples 96'!C1211))</f>
        <v/>
      </c>
      <c r="B1211" s="95" t="s">
        <v>47</v>
      </c>
      <c r="C1211" s="150">
        <v>15</v>
      </c>
      <c r="D1211" s="5"/>
      <c r="E1211" s="98">
        <v>0.01</v>
      </c>
      <c r="F1211" s="53"/>
      <c r="G1211" s="59"/>
      <c r="Z1211" s="108" t="str">
        <f>IF(LEN(INDEX($1:$1048576,ROW(),4))&gt;0,INDEX($1:$1048576,ROW(),4)," ")</f>
        <v xml:space="preserve"> </v>
      </c>
      <c r="AA1211" s="108">
        <f t="shared" si="150"/>
        <v>92</v>
      </c>
      <c r="AB1211" s="108">
        <f ca="1">COUNTBLANK(OFFSET(INDEX($1:$1048576,2,4),AA1211*WellsInPlate,0,WellsInPlate,1))</f>
        <v>86</v>
      </c>
      <c r="AC1211" s="108">
        <f t="shared" ca="1" si="151"/>
        <v>0</v>
      </c>
      <c r="AE1211" s="108" t="b">
        <f>IF(COUNTBLANK(D1211)=0,A1211)</f>
        <v>0</v>
      </c>
    </row>
    <row r="1212" spans="1:31" ht="12.75" x14ac:dyDescent="0.2">
      <c r="A1212" s="94" t="str">
        <f>IF(D1212="","",CONCATENATE('Address and samples info'!$B$8," #",'Samples 96'!C1212))</f>
        <v/>
      </c>
      <c r="B1212" s="95" t="s">
        <v>58</v>
      </c>
      <c r="C1212" s="150">
        <v>15</v>
      </c>
      <c r="D1212" s="5"/>
      <c r="E1212" s="98">
        <v>0.01</v>
      </c>
      <c r="F1212" s="53"/>
      <c r="G1212" s="59"/>
      <c r="I1212" s="55"/>
      <c r="Z1212" s="108" t="str">
        <f>IF(LEN(INDEX($1:$1048576,ROW(),4))&gt;0,INDEX($1:$1048576,ROW(),4)," ")</f>
        <v xml:space="preserve"> </v>
      </c>
      <c r="AA1212" s="108">
        <f t="shared" si="150"/>
        <v>92</v>
      </c>
      <c r="AB1212" s="108">
        <f ca="1">COUNTBLANK(OFFSET(INDEX($1:$1048576,2,4),AA1212*WellsInPlate,0,WellsInPlate,1))</f>
        <v>86</v>
      </c>
      <c r="AC1212" s="108">
        <f t="shared" ca="1" si="151"/>
        <v>0</v>
      </c>
      <c r="AE1212" s="108" t="b">
        <f>IF(COUNTBLANK(D1212)=0,A1212)</f>
        <v>0</v>
      </c>
    </row>
    <row r="1213" spans="1:31" ht="12.75" x14ac:dyDescent="0.2">
      <c r="A1213" s="94" t="str">
        <f>IF(D1213="","",CONCATENATE('Address and samples info'!$B$8," #",'Samples 96'!C1213))</f>
        <v/>
      </c>
      <c r="B1213" s="95" t="s">
        <v>69</v>
      </c>
      <c r="C1213" s="150">
        <v>15</v>
      </c>
      <c r="D1213" s="5"/>
      <c r="E1213" s="98">
        <v>0.01</v>
      </c>
      <c r="F1213" s="53"/>
      <c r="G1213" s="59"/>
      <c r="H1213" s="106"/>
      <c r="I1213" s="56"/>
      <c r="J1213" s="56"/>
      <c r="K1213" s="56"/>
      <c r="L1213" s="56"/>
      <c r="M1213" s="56"/>
      <c r="N1213" s="56"/>
      <c r="O1213" s="56"/>
      <c r="P1213" s="56"/>
      <c r="Q1213" s="56"/>
      <c r="R1213" s="56"/>
      <c r="S1213" s="56"/>
      <c r="T1213" s="56"/>
      <c r="Z1213" s="108" t="str">
        <f>IF(LEN(INDEX($1:$1048576,ROW(),4))&gt;0,INDEX($1:$1048576,ROW(),4)," ")</f>
        <v xml:space="preserve"> </v>
      </c>
      <c r="AA1213" s="108">
        <f t="shared" si="150"/>
        <v>93</v>
      </c>
      <c r="AB1213" s="108">
        <f ca="1">COUNTBLANK(OFFSET(INDEX($1:$1048576,2,4),AA1213*WellsInPlate,0,WellsInPlate,1))</f>
        <v>86</v>
      </c>
      <c r="AC1213" s="108">
        <f t="shared" ca="1" si="151"/>
        <v>0</v>
      </c>
      <c r="AE1213" s="108" t="b">
        <f>IF(COUNTBLANK(D1213)=0,A1213)</f>
        <v>0</v>
      </c>
    </row>
    <row r="1214" spans="1:31" ht="12.75" x14ac:dyDescent="0.2">
      <c r="A1214" s="94" t="str">
        <f>IF(D1214="","",CONCATENATE('Address and samples info'!$B$8," #",'Samples 96'!C1214))</f>
        <v/>
      </c>
      <c r="B1214" s="95" t="s">
        <v>79</v>
      </c>
      <c r="C1214" s="150">
        <v>15</v>
      </c>
      <c r="D1214" s="5"/>
      <c r="E1214" s="98">
        <v>0.01</v>
      </c>
      <c r="F1214" s="53"/>
      <c r="G1214" s="59"/>
      <c r="H1214" s="104"/>
      <c r="I1214" s="57"/>
      <c r="J1214" s="57"/>
      <c r="K1214" s="57"/>
      <c r="L1214" s="57"/>
      <c r="M1214" s="57"/>
      <c r="N1214" s="57"/>
      <c r="O1214" s="57"/>
      <c r="P1214" s="57"/>
      <c r="Q1214" s="57"/>
      <c r="R1214" s="57"/>
      <c r="S1214" s="57"/>
      <c r="T1214" s="58"/>
      <c r="Z1214" s="108" t="str">
        <f>IF(LEN(INDEX($1:$1048576,ROW(),4))&gt;0,INDEX($1:$1048576,ROW(),4)," ")</f>
        <v xml:space="preserve"> </v>
      </c>
      <c r="AA1214" s="108">
        <f t="shared" si="150"/>
        <v>93</v>
      </c>
      <c r="AB1214" s="108">
        <f ca="1">COUNTBLANK(OFFSET(INDEX($1:$1048576,2,4),AA1214*WellsInPlate,0,WellsInPlate,1))</f>
        <v>86</v>
      </c>
      <c r="AC1214" s="108">
        <f t="shared" ca="1" si="151"/>
        <v>0</v>
      </c>
      <c r="AE1214" s="108" t="b">
        <f>IF(COUNTBLANK(D1214)=0,A1214)</f>
        <v>0</v>
      </c>
    </row>
    <row r="1215" spans="1:31" ht="12.75" x14ac:dyDescent="0.2">
      <c r="A1215" s="94" t="str">
        <f>IF(D1215="","",CONCATENATE('Address and samples info'!$B$8," #",'Samples 96'!C1215))</f>
        <v/>
      </c>
      <c r="B1215" s="95" t="s">
        <v>4</v>
      </c>
      <c r="C1215" s="150">
        <v>15</v>
      </c>
      <c r="D1215" s="5"/>
      <c r="E1215" s="98">
        <v>0.01</v>
      </c>
      <c r="F1215" s="53"/>
      <c r="G1215" s="59"/>
      <c r="H1215" s="104"/>
      <c r="I1215" s="57"/>
      <c r="J1215" s="57"/>
      <c r="K1215" s="57"/>
      <c r="L1215" s="57"/>
      <c r="M1215" s="57"/>
      <c r="N1215" s="57"/>
      <c r="O1215" s="57"/>
      <c r="P1215" s="57"/>
      <c r="Q1215" s="57"/>
      <c r="R1215" s="57"/>
      <c r="S1215" s="57"/>
      <c r="T1215" s="57"/>
      <c r="Z1215" s="108" t="str">
        <f>IF(LEN(INDEX($1:$1048576,ROW(),4))&gt;0,INDEX($1:$1048576,ROW(),4)," ")</f>
        <v xml:space="preserve"> </v>
      </c>
      <c r="AA1215" s="108">
        <f t="shared" si="150"/>
        <v>93</v>
      </c>
      <c r="AB1215" s="108">
        <f ca="1">COUNTBLANK(OFFSET(INDEX($1:$1048576,2,4),AA1215*WellsInPlate,0,WellsInPlate,1))</f>
        <v>86</v>
      </c>
      <c r="AC1215" s="108">
        <f t="shared" ca="1" si="151"/>
        <v>0</v>
      </c>
      <c r="AE1215" s="108" t="b">
        <f>IF(COUNTBLANK(D1215)=0,A1215)</f>
        <v>0</v>
      </c>
    </row>
    <row r="1216" spans="1:31" ht="12.75" x14ac:dyDescent="0.2">
      <c r="A1216" s="94" t="str">
        <f>IF(D1216="","",CONCATENATE('Address and samples info'!$B$8," #",'Samples 96'!C1216))</f>
        <v/>
      </c>
      <c r="B1216" s="95" t="s">
        <v>15</v>
      </c>
      <c r="C1216" s="150">
        <v>15</v>
      </c>
      <c r="D1216" s="5"/>
      <c r="E1216" s="98">
        <v>0.01</v>
      </c>
      <c r="F1216" s="53"/>
      <c r="G1216" s="59"/>
      <c r="H1216" s="104"/>
      <c r="I1216" s="57"/>
      <c r="J1216" s="57"/>
      <c r="K1216" s="57"/>
      <c r="L1216" s="57"/>
      <c r="M1216" s="57"/>
      <c r="N1216" s="57"/>
      <c r="O1216" s="57"/>
      <c r="P1216" s="57"/>
      <c r="Q1216" s="57"/>
      <c r="R1216" s="57"/>
      <c r="S1216" s="57"/>
      <c r="T1216" s="57"/>
      <c r="Z1216" s="108" t="str">
        <f>IF(LEN(INDEX($1:$1048576,ROW(),4))&gt;0,INDEX($1:$1048576,ROW(),4)," ")</f>
        <v xml:space="preserve"> </v>
      </c>
      <c r="AA1216" s="108">
        <f t="shared" si="150"/>
        <v>93</v>
      </c>
      <c r="AB1216" s="108">
        <f ca="1">COUNTBLANK(OFFSET(INDEX($1:$1048576,2,4),AA1216*WellsInPlate,0,WellsInPlate,1))</f>
        <v>86</v>
      </c>
      <c r="AC1216" s="108">
        <f t="shared" ca="1" si="151"/>
        <v>0</v>
      </c>
      <c r="AE1216" s="108" t="b">
        <f>IF(COUNTBLANK(D1216)=0,A1216)</f>
        <v>0</v>
      </c>
    </row>
    <row r="1217" spans="1:31" ht="12.75" x14ac:dyDescent="0.2">
      <c r="A1217" s="94" t="str">
        <f>IF(D1217="","",CONCATENATE('Address and samples info'!$B$8," #",'Samples 96'!C1217))</f>
        <v/>
      </c>
      <c r="B1217" s="95" t="s">
        <v>26</v>
      </c>
      <c r="C1217" s="150">
        <v>15</v>
      </c>
      <c r="D1217" s="5"/>
      <c r="E1217" s="98">
        <v>0.01</v>
      </c>
      <c r="F1217" s="53"/>
      <c r="G1217" s="59"/>
      <c r="H1217" s="104"/>
      <c r="I1217" s="57"/>
      <c r="J1217" s="57"/>
      <c r="K1217" s="57"/>
      <c r="L1217" s="57"/>
      <c r="M1217" s="57"/>
      <c r="N1217" s="57"/>
      <c r="O1217" s="57"/>
      <c r="P1217" s="57"/>
      <c r="Q1217" s="57"/>
      <c r="R1217" s="57"/>
      <c r="S1217" s="57"/>
      <c r="T1217" s="57"/>
      <c r="Z1217" s="108" t="str">
        <f>IF(LEN(INDEX($1:$1048576,ROW(),4))&gt;0,INDEX($1:$1048576,ROW(),4)," ")</f>
        <v xml:space="preserve"> </v>
      </c>
      <c r="AA1217" s="108">
        <f t="shared" si="150"/>
        <v>93</v>
      </c>
      <c r="AB1217" s="108">
        <f ca="1">COUNTBLANK(OFFSET(INDEX($1:$1048576,2,4),AA1217*WellsInPlate,0,WellsInPlate,1))</f>
        <v>86</v>
      </c>
      <c r="AC1217" s="108">
        <f t="shared" ca="1" si="151"/>
        <v>0</v>
      </c>
      <c r="AE1217" s="108" t="b">
        <f>IF(COUNTBLANK(D1217)=0,A1217)</f>
        <v>0</v>
      </c>
    </row>
    <row r="1218" spans="1:31" ht="12.75" x14ac:dyDescent="0.2">
      <c r="A1218" s="94" t="str">
        <f>IF(D1218="","",CONCATENATE('Address and samples info'!$B$8," #",'Samples 96'!C1218))</f>
        <v/>
      </c>
      <c r="B1218" s="95" t="s">
        <v>37</v>
      </c>
      <c r="C1218" s="150">
        <v>15</v>
      </c>
      <c r="D1218" s="5"/>
      <c r="E1218" s="98">
        <v>0.01</v>
      </c>
      <c r="F1218" s="53"/>
      <c r="G1218" s="59"/>
      <c r="H1218" s="104"/>
      <c r="I1218" s="57"/>
      <c r="J1218" s="57"/>
      <c r="K1218" s="57"/>
      <c r="L1218" s="57"/>
      <c r="M1218" s="57"/>
      <c r="N1218" s="57"/>
      <c r="O1218" s="57"/>
      <c r="P1218" s="57"/>
      <c r="Q1218" s="57"/>
      <c r="R1218" s="57"/>
      <c r="S1218" s="57"/>
      <c r="T1218" s="57"/>
      <c r="Z1218" s="108" t="str">
        <f>IF(LEN(INDEX($1:$1048576,ROW(),4))&gt;0,INDEX($1:$1048576,ROW(),4)," ")</f>
        <v xml:space="preserve"> </v>
      </c>
      <c r="AA1218" s="108">
        <f t="shared" si="150"/>
        <v>93</v>
      </c>
      <c r="AB1218" s="108">
        <f ca="1">COUNTBLANK(OFFSET(INDEX($1:$1048576,2,4),AA1218*WellsInPlate,0,WellsInPlate,1))</f>
        <v>86</v>
      </c>
      <c r="AC1218" s="108">
        <f t="shared" ca="1" si="151"/>
        <v>0</v>
      </c>
      <c r="AE1218" s="108" t="b">
        <f>IF(COUNTBLANK(D1218)=0,A1218)</f>
        <v>0</v>
      </c>
    </row>
    <row r="1219" spans="1:31" ht="12.75" x14ac:dyDescent="0.2">
      <c r="A1219" s="94" t="str">
        <f>IF(D1219="","",CONCATENATE('Address and samples info'!$B$8," #",'Samples 96'!C1219))</f>
        <v/>
      </c>
      <c r="B1219" s="95" t="s">
        <v>48</v>
      </c>
      <c r="C1219" s="150">
        <v>15</v>
      </c>
      <c r="D1219" s="5"/>
      <c r="E1219" s="98">
        <v>0.01</v>
      </c>
      <c r="F1219" s="53"/>
      <c r="G1219" s="59"/>
      <c r="H1219" s="104"/>
      <c r="I1219" s="57"/>
      <c r="J1219" s="57"/>
      <c r="K1219" s="57"/>
      <c r="L1219" s="57"/>
      <c r="M1219" s="57"/>
      <c r="N1219" s="57"/>
      <c r="O1219" s="57"/>
      <c r="P1219" s="57"/>
      <c r="Q1219" s="57"/>
      <c r="R1219" s="57"/>
      <c r="S1219" s="57"/>
      <c r="T1219" s="57"/>
      <c r="Z1219" s="108" t="str">
        <f>IF(LEN(INDEX($1:$1048576,ROW(),4))&gt;0,INDEX($1:$1048576,ROW(),4)," ")</f>
        <v xml:space="preserve"> </v>
      </c>
      <c r="AA1219" s="108">
        <f t="shared" si="150"/>
        <v>93</v>
      </c>
      <c r="AB1219" s="108">
        <f ca="1">COUNTBLANK(OFFSET(INDEX($1:$1048576,2,4),AA1219*WellsInPlate,0,WellsInPlate,1))</f>
        <v>86</v>
      </c>
      <c r="AC1219" s="108">
        <f t="shared" ca="1" si="151"/>
        <v>0</v>
      </c>
      <c r="AE1219" s="108" t="b">
        <f>IF(COUNTBLANK(D1219)=0,A1219)</f>
        <v>0</v>
      </c>
    </row>
    <row r="1220" spans="1:31" ht="12.75" x14ac:dyDescent="0.2">
      <c r="A1220" s="94" t="str">
        <f>IF(D1220="","",CONCATENATE('Address and samples info'!$B$8," #",'Samples 96'!C1220))</f>
        <v/>
      </c>
      <c r="B1220" s="95" t="s">
        <v>59</v>
      </c>
      <c r="C1220" s="150">
        <v>15</v>
      </c>
      <c r="D1220" s="5"/>
      <c r="E1220" s="98">
        <v>0.01</v>
      </c>
      <c r="F1220" s="53"/>
      <c r="G1220" s="59"/>
      <c r="H1220" s="104"/>
      <c r="I1220" s="57"/>
      <c r="J1220" s="57"/>
      <c r="K1220" s="57"/>
      <c r="L1220" s="57"/>
      <c r="M1220" s="57"/>
      <c r="N1220" s="57"/>
      <c r="O1220" s="57"/>
      <c r="P1220" s="57"/>
      <c r="Q1220" s="57"/>
      <c r="R1220" s="57"/>
      <c r="S1220" s="57"/>
      <c r="T1220" s="57"/>
      <c r="Z1220" s="108" t="str">
        <f>IF(LEN(INDEX($1:$1048576,ROW(),4))&gt;0,INDEX($1:$1048576,ROW(),4)," ")</f>
        <v xml:space="preserve"> </v>
      </c>
      <c r="AA1220" s="108">
        <f t="shared" si="150"/>
        <v>93</v>
      </c>
      <c r="AB1220" s="108">
        <f ca="1">COUNTBLANK(OFFSET(INDEX($1:$1048576,2,4),AA1220*WellsInPlate,0,WellsInPlate,1))</f>
        <v>86</v>
      </c>
      <c r="AC1220" s="108">
        <f t="shared" ca="1" si="151"/>
        <v>0</v>
      </c>
      <c r="AE1220" s="108" t="b">
        <f>IF(COUNTBLANK(D1220)=0,A1220)</f>
        <v>0</v>
      </c>
    </row>
    <row r="1221" spans="1:31" ht="12.75" x14ac:dyDescent="0.2">
      <c r="A1221" s="94" t="str">
        <f>IF(D1221="","",CONCATENATE('Address and samples info'!$B$8," #",'Samples 96'!C1221))</f>
        <v/>
      </c>
      <c r="B1221" s="95" t="s">
        <v>70</v>
      </c>
      <c r="C1221" s="150">
        <v>15</v>
      </c>
      <c r="D1221" s="5"/>
      <c r="E1221" s="98">
        <v>0.01</v>
      </c>
      <c r="F1221" s="53"/>
      <c r="G1221" s="59"/>
      <c r="H1221" s="104"/>
      <c r="I1221" s="57"/>
      <c r="J1221" s="57"/>
      <c r="K1221" s="57"/>
      <c r="L1221" s="57"/>
      <c r="M1221" s="57"/>
      <c r="N1221" s="57"/>
      <c r="O1221" s="57"/>
      <c r="P1221" s="57"/>
      <c r="Q1221" s="57"/>
      <c r="R1221" s="57"/>
      <c r="S1221" s="57"/>
      <c r="T1221" s="57"/>
      <c r="Z1221" s="108" t="str">
        <f>IF(LEN(INDEX($1:$1048576,ROW(),4))&gt;0,INDEX($1:$1048576,ROW(),4)," ")</f>
        <v xml:space="preserve"> </v>
      </c>
      <c r="AA1221" s="108">
        <f t="shared" ref="AA1221" si="152">CEILING((ROW()-StartRow+1)/PanelHeight,1)-1</f>
        <v>93</v>
      </c>
      <c r="AB1221" s="108">
        <f ca="1">COUNTBLANK(OFFSET(INDEX($1:$1048576,2,4),AA1221*WellsInPlate,0,WellsInPlate,1))</f>
        <v>86</v>
      </c>
      <c r="AC1221" s="108">
        <f t="shared" ref="AC1221" ca="1" si="153">IF(AB1221=WellsInPlate,0,1)</f>
        <v>0</v>
      </c>
      <c r="AE1221" s="108" t="b">
        <f>IF(COUNTBLANK(D1221)=0,A1221)</f>
        <v>0</v>
      </c>
    </row>
    <row r="1222" spans="1:31" ht="12.75" x14ac:dyDescent="0.2">
      <c r="A1222" s="94" t="str">
        <f>IF(D1222="","",CONCATENATE('Address and samples info'!$B$8," #",'Samples 96'!C1222))</f>
        <v/>
      </c>
      <c r="B1222" s="95" t="s">
        <v>80</v>
      </c>
      <c r="C1222" s="150">
        <v>15</v>
      </c>
      <c r="D1222" s="5"/>
      <c r="E1222" s="98">
        <v>0.01</v>
      </c>
      <c r="F1222" s="53"/>
      <c r="G1222" s="59"/>
      <c r="Z1222" s="108" t="str">
        <f>IF(LEN(INDEX($1:$1048576,ROW(),4))&gt;0,INDEX($1:$1048576,ROW(),4)," ")</f>
        <v xml:space="preserve"> </v>
      </c>
      <c r="AA1222" s="108">
        <f t="shared" ref="AA1222:AA1253" si="154">CEILING((ROW()-StartRow+1)/PanelHeight,1)-1</f>
        <v>93</v>
      </c>
      <c r="AB1222" s="108">
        <f ca="1">COUNTBLANK(OFFSET(INDEX($1:$1048576,2,4),AA1222*WellsInPlate,0,WellsInPlate,1))</f>
        <v>86</v>
      </c>
      <c r="AC1222" s="108">
        <f t="shared" ref="AC1222:AC1253" ca="1" si="155">IF(AB1222=WellsInPlate,0,1)</f>
        <v>0</v>
      </c>
      <c r="AE1222" s="108" t="b">
        <f>IF(COUNTBLANK(D1222)=0,A1222)</f>
        <v>0</v>
      </c>
    </row>
    <row r="1223" spans="1:31" ht="12.75" x14ac:dyDescent="0.2">
      <c r="A1223" s="94" t="str">
        <f>IF(D1223="","",CONCATENATE('Address and samples info'!$B$8," #",'Samples 96'!C1223))</f>
        <v/>
      </c>
      <c r="B1223" s="95" t="s">
        <v>5</v>
      </c>
      <c r="C1223" s="150">
        <v>15</v>
      </c>
      <c r="D1223" s="5"/>
      <c r="E1223" s="98">
        <v>0.01</v>
      </c>
      <c r="F1223" s="53"/>
      <c r="G1223" s="59"/>
      <c r="Z1223" s="108" t="str">
        <f>IF(LEN(INDEX($1:$1048576,ROW(),4))&gt;0,INDEX($1:$1048576,ROW(),4)," ")</f>
        <v xml:space="preserve"> </v>
      </c>
      <c r="AA1223" s="108">
        <f t="shared" si="154"/>
        <v>93</v>
      </c>
      <c r="AB1223" s="108">
        <f ca="1">COUNTBLANK(OFFSET(INDEX($1:$1048576,2,4),AA1223*WellsInPlate,0,WellsInPlate,1))</f>
        <v>86</v>
      </c>
      <c r="AC1223" s="108">
        <f t="shared" ca="1" si="155"/>
        <v>0</v>
      </c>
      <c r="AE1223" s="108" t="b">
        <f>IF(COUNTBLANK(D1223)=0,A1223)</f>
        <v>0</v>
      </c>
    </row>
    <row r="1224" spans="1:31" ht="12.75" x14ac:dyDescent="0.2">
      <c r="A1224" s="94" t="str">
        <f>IF(D1224="","",CONCATENATE('Address and samples info'!$B$8," #",'Samples 96'!C1224))</f>
        <v/>
      </c>
      <c r="B1224" s="95" t="s">
        <v>16</v>
      </c>
      <c r="C1224" s="150">
        <v>15</v>
      </c>
      <c r="D1224" s="5"/>
      <c r="E1224" s="98">
        <v>0.01</v>
      </c>
      <c r="F1224" s="53"/>
      <c r="G1224" s="59"/>
      <c r="Z1224" s="108" t="str">
        <f>IF(LEN(INDEX($1:$1048576,ROW(),4))&gt;0,INDEX($1:$1048576,ROW(),4)," ")</f>
        <v xml:space="preserve"> </v>
      </c>
      <c r="AA1224" s="108">
        <f t="shared" si="154"/>
        <v>93</v>
      </c>
      <c r="AB1224" s="108">
        <f ca="1">COUNTBLANK(OFFSET(INDEX($1:$1048576,2,4),AA1224*WellsInPlate,0,WellsInPlate,1))</f>
        <v>86</v>
      </c>
      <c r="AC1224" s="108">
        <f t="shared" ca="1" si="155"/>
        <v>0</v>
      </c>
      <c r="AE1224" s="108" t="b">
        <f>IF(COUNTBLANK(D1224)=0,A1224)</f>
        <v>0</v>
      </c>
    </row>
    <row r="1225" spans="1:31" ht="12.75" x14ac:dyDescent="0.2">
      <c r="A1225" s="94" t="str">
        <f>IF(D1225="","",CONCATENATE('Address and samples info'!$B$8," #",'Samples 96'!C1225))</f>
        <v/>
      </c>
      <c r="B1225" s="95" t="s">
        <v>27</v>
      </c>
      <c r="C1225" s="150">
        <v>15</v>
      </c>
      <c r="D1225" s="5"/>
      <c r="E1225" s="98">
        <v>0.01</v>
      </c>
      <c r="F1225" s="53"/>
      <c r="G1225" s="59"/>
      <c r="I1225" s="55"/>
      <c r="Z1225" s="108" t="str">
        <f>IF(LEN(INDEX($1:$1048576,ROW(),4))&gt;0,INDEX($1:$1048576,ROW(),4)," ")</f>
        <v xml:space="preserve"> </v>
      </c>
      <c r="AA1225" s="108">
        <f t="shared" si="154"/>
        <v>93</v>
      </c>
      <c r="AB1225" s="108">
        <f ca="1">COUNTBLANK(OFFSET(INDEX($1:$1048576,2,4),AA1225*WellsInPlate,0,WellsInPlate,1))</f>
        <v>86</v>
      </c>
      <c r="AC1225" s="108">
        <f t="shared" ca="1" si="155"/>
        <v>0</v>
      </c>
      <c r="AE1225" s="108" t="b">
        <f>IF(COUNTBLANK(D1225)=0,A1225)</f>
        <v>0</v>
      </c>
    </row>
    <row r="1226" spans="1:31" ht="12.75" x14ac:dyDescent="0.2">
      <c r="A1226" s="94" t="str">
        <f>IF(D1226="","",CONCATENATE('Address and samples info'!$B$8," #",'Samples 96'!C1226))</f>
        <v/>
      </c>
      <c r="B1226" s="95" t="s">
        <v>38</v>
      </c>
      <c r="C1226" s="150">
        <v>15</v>
      </c>
      <c r="D1226" s="5"/>
      <c r="E1226" s="98">
        <v>0.01</v>
      </c>
      <c r="F1226" s="53"/>
      <c r="G1226" s="59"/>
      <c r="H1226" s="106"/>
      <c r="I1226" s="56"/>
      <c r="J1226" s="56"/>
      <c r="K1226" s="56"/>
      <c r="L1226" s="56"/>
      <c r="M1226" s="56"/>
      <c r="N1226" s="56"/>
      <c r="O1226" s="56"/>
      <c r="P1226" s="56"/>
      <c r="Q1226" s="56"/>
      <c r="R1226" s="56"/>
      <c r="S1226" s="56"/>
      <c r="T1226" s="56"/>
      <c r="Z1226" s="108" t="str">
        <f>IF(LEN(INDEX($1:$1048576,ROW(),4))&gt;0,INDEX($1:$1048576,ROW(),4)," ")</f>
        <v xml:space="preserve"> </v>
      </c>
      <c r="AA1226" s="108">
        <f t="shared" si="154"/>
        <v>94</v>
      </c>
      <c r="AB1226" s="108">
        <f ca="1">COUNTBLANK(OFFSET(INDEX($1:$1048576,2,4),AA1226*WellsInPlate,0,WellsInPlate,1))</f>
        <v>86</v>
      </c>
      <c r="AC1226" s="108">
        <f t="shared" ca="1" si="155"/>
        <v>0</v>
      </c>
      <c r="AE1226" s="108" t="b">
        <f>IF(COUNTBLANK(D1226)=0,A1226)</f>
        <v>0</v>
      </c>
    </row>
    <row r="1227" spans="1:31" ht="12.75" x14ac:dyDescent="0.2">
      <c r="A1227" s="94" t="str">
        <f>IF(D1227="","",CONCATENATE('Address and samples info'!$B$8," #",'Samples 96'!C1227))</f>
        <v/>
      </c>
      <c r="B1227" s="95" t="s">
        <v>49</v>
      </c>
      <c r="C1227" s="150">
        <v>15</v>
      </c>
      <c r="D1227" s="5"/>
      <c r="E1227" s="98">
        <v>0.01</v>
      </c>
      <c r="F1227" s="53"/>
      <c r="G1227" s="59"/>
      <c r="H1227" s="104"/>
      <c r="I1227" s="57"/>
      <c r="J1227" s="57"/>
      <c r="K1227" s="57"/>
      <c r="L1227" s="57"/>
      <c r="M1227" s="57"/>
      <c r="N1227" s="57"/>
      <c r="O1227" s="57"/>
      <c r="P1227" s="57"/>
      <c r="Q1227" s="57"/>
      <c r="R1227" s="57"/>
      <c r="S1227" s="57"/>
      <c r="T1227" s="58"/>
      <c r="Z1227" s="108" t="str">
        <f>IF(LEN(INDEX($1:$1048576,ROW(),4))&gt;0,INDEX($1:$1048576,ROW(),4)," ")</f>
        <v xml:space="preserve"> </v>
      </c>
      <c r="AA1227" s="108">
        <f t="shared" si="154"/>
        <v>94</v>
      </c>
      <c r="AB1227" s="108">
        <f ca="1">COUNTBLANK(OFFSET(INDEX($1:$1048576,2,4),AA1227*WellsInPlate,0,WellsInPlate,1))</f>
        <v>86</v>
      </c>
      <c r="AC1227" s="108">
        <f t="shared" ca="1" si="155"/>
        <v>0</v>
      </c>
      <c r="AE1227" s="108" t="b">
        <f>IF(COUNTBLANK(D1227)=0,A1227)</f>
        <v>0</v>
      </c>
    </row>
    <row r="1228" spans="1:31" ht="12.75" x14ac:dyDescent="0.2">
      <c r="A1228" s="94" t="str">
        <f>IF(D1228="","",CONCATENATE('Address and samples info'!$B$8," #",'Samples 96'!C1228))</f>
        <v/>
      </c>
      <c r="B1228" s="95" t="s">
        <v>60</v>
      </c>
      <c r="C1228" s="150">
        <v>15</v>
      </c>
      <c r="D1228" s="5"/>
      <c r="E1228" s="98">
        <v>0.01</v>
      </c>
      <c r="F1228" s="53"/>
      <c r="G1228" s="59"/>
      <c r="H1228" s="104"/>
      <c r="I1228" s="57"/>
      <c r="J1228" s="57"/>
      <c r="K1228" s="57"/>
      <c r="L1228" s="57"/>
      <c r="M1228" s="57"/>
      <c r="N1228" s="57"/>
      <c r="O1228" s="57"/>
      <c r="P1228" s="57"/>
      <c r="Q1228" s="57"/>
      <c r="R1228" s="57"/>
      <c r="S1228" s="57"/>
      <c r="T1228" s="57"/>
      <c r="Z1228" s="108" t="str">
        <f>IF(LEN(INDEX($1:$1048576,ROW(),4))&gt;0,INDEX($1:$1048576,ROW(),4)," ")</f>
        <v xml:space="preserve"> </v>
      </c>
      <c r="AA1228" s="108">
        <f t="shared" si="154"/>
        <v>94</v>
      </c>
      <c r="AB1228" s="108">
        <f ca="1">COUNTBLANK(OFFSET(INDEX($1:$1048576,2,4),AA1228*WellsInPlate,0,WellsInPlate,1))</f>
        <v>86</v>
      </c>
      <c r="AC1228" s="108">
        <f t="shared" ca="1" si="155"/>
        <v>0</v>
      </c>
      <c r="AE1228" s="108" t="b">
        <f>IF(COUNTBLANK(D1228)=0,A1228)</f>
        <v>0</v>
      </c>
    </row>
    <row r="1229" spans="1:31" ht="12.75" x14ac:dyDescent="0.2">
      <c r="A1229" s="94" t="str">
        <f>IF(D1229="","",CONCATENATE('Address and samples info'!$B$8," #",'Samples 96'!C1229))</f>
        <v/>
      </c>
      <c r="B1229" s="95" t="s">
        <v>71</v>
      </c>
      <c r="C1229" s="150">
        <v>15</v>
      </c>
      <c r="D1229" s="5"/>
      <c r="E1229" s="98">
        <v>0.01</v>
      </c>
      <c r="F1229" s="53"/>
      <c r="G1229" s="59"/>
      <c r="H1229" s="104"/>
      <c r="I1229" s="57"/>
      <c r="J1229" s="57"/>
      <c r="K1229" s="57"/>
      <c r="L1229" s="57"/>
      <c r="M1229" s="57"/>
      <c r="N1229" s="57"/>
      <c r="O1229" s="57"/>
      <c r="P1229" s="57"/>
      <c r="Q1229" s="57"/>
      <c r="R1229" s="57"/>
      <c r="S1229" s="57"/>
      <c r="T1229" s="57"/>
      <c r="Z1229" s="108" t="str">
        <f>IF(LEN(INDEX($1:$1048576,ROW(),4))&gt;0,INDEX($1:$1048576,ROW(),4)," ")</f>
        <v xml:space="preserve"> </v>
      </c>
      <c r="AA1229" s="108">
        <f t="shared" si="154"/>
        <v>94</v>
      </c>
      <c r="AB1229" s="108">
        <f ca="1">COUNTBLANK(OFFSET(INDEX($1:$1048576,2,4),AA1229*WellsInPlate,0,WellsInPlate,1))</f>
        <v>86</v>
      </c>
      <c r="AC1229" s="108">
        <f t="shared" ca="1" si="155"/>
        <v>0</v>
      </c>
      <c r="AE1229" s="108" t="b">
        <f>IF(COUNTBLANK(D1229)=0,A1229)</f>
        <v>0</v>
      </c>
    </row>
    <row r="1230" spans="1:31" ht="12.75" x14ac:dyDescent="0.2">
      <c r="A1230" s="94" t="str">
        <f>IF(D1230="","",CONCATENATE('Address and samples info'!$B$8," #",'Samples 96'!C1230))</f>
        <v/>
      </c>
      <c r="B1230" s="95" t="s">
        <v>81</v>
      </c>
      <c r="C1230" s="150">
        <v>15</v>
      </c>
      <c r="D1230" s="5"/>
      <c r="E1230" s="98">
        <v>0.01</v>
      </c>
      <c r="F1230" s="53"/>
      <c r="G1230" s="59"/>
      <c r="H1230" s="104"/>
      <c r="I1230" s="57"/>
      <c r="J1230" s="57"/>
      <c r="K1230" s="57"/>
      <c r="L1230" s="57"/>
      <c r="M1230" s="57"/>
      <c r="N1230" s="57"/>
      <c r="O1230" s="57"/>
      <c r="P1230" s="57"/>
      <c r="Q1230" s="57"/>
      <c r="R1230" s="57"/>
      <c r="S1230" s="57"/>
      <c r="T1230" s="57"/>
      <c r="Z1230" s="108" t="str">
        <f>IF(LEN(INDEX($1:$1048576,ROW(),4))&gt;0,INDEX($1:$1048576,ROW(),4)," ")</f>
        <v xml:space="preserve"> </v>
      </c>
      <c r="AA1230" s="108">
        <f t="shared" si="154"/>
        <v>94</v>
      </c>
      <c r="AB1230" s="108">
        <f ca="1">COUNTBLANK(OFFSET(INDEX($1:$1048576,2,4),AA1230*WellsInPlate,0,WellsInPlate,1))</f>
        <v>86</v>
      </c>
      <c r="AC1230" s="108">
        <f t="shared" ca="1" si="155"/>
        <v>0</v>
      </c>
      <c r="AE1230" s="108" t="b">
        <f>IF(COUNTBLANK(D1230)=0,A1230)</f>
        <v>0</v>
      </c>
    </row>
    <row r="1231" spans="1:31" ht="12.75" x14ac:dyDescent="0.2">
      <c r="A1231" s="94" t="str">
        <f>IF(D1231="","",CONCATENATE('Address and samples info'!$B$8," #",'Samples 96'!C1231))</f>
        <v/>
      </c>
      <c r="B1231" s="95" t="s">
        <v>6</v>
      </c>
      <c r="C1231" s="150">
        <v>15</v>
      </c>
      <c r="D1231" s="5"/>
      <c r="E1231" s="98">
        <v>0.01</v>
      </c>
      <c r="F1231" s="53"/>
      <c r="G1231" s="59"/>
      <c r="H1231" s="104"/>
      <c r="I1231" s="57"/>
      <c r="J1231" s="57"/>
      <c r="K1231" s="57"/>
      <c r="L1231" s="57"/>
      <c r="M1231" s="57"/>
      <c r="N1231" s="57"/>
      <c r="O1231" s="57"/>
      <c r="P1231" s="57"/>
      <c r="Q1231" s="57"/>
      <c r="R1231" s="57"/>
      <c r="S1231" s="57"/>
      <c r="T1231" s="57"/>
      <c r="Z1231" s="108" t="str">
        <f>IF(LEN(INDEX($1:$1048576,ROW(),4))&gt;0,INDEX($1:$1048576,ROW(),4)," ")</f>
        <v xml:space="preserve"> </v>
      </c>
      <c r="AA1231" s="108">
        <f t="shared" si="154"/>
        <v>94</v>
      </c>
      <c r="AB1231" s="108">
        <f ca="1">COUNTBLANK(OFFSET(INDEX($1:$1048576,2,4),AA1231*WellsInPlate,0,WellsInPlate,1))</f>
        <v>86</v>
      </c>
      <c r="AC1231" s="108">
        <f t="shared" ca="1" si="155"/>
        <v>0</v>
      </c>
      <c r="AE1231" s="108" t="b">
        <f>IF(COUNTBLANK(D1231)=0,A1231)</f>
        <v>0</v>
      </c>
    </row>
    <row r="1232" spans="1:31" ht="12.75" x14ac:dyDescent="0.2">
      <c r="A1232" s="94" t="str">
        <f>IF(D1232="","",CONCATENATE('Address and samples info'!$B$8," #",'Samples 96'!C1232))</f>
        <v/>
      </c>
      <c r="B1232" s="95" t="s">
        <v>17</v>
      </c>
      <c r="C1232" s="150">
        <v>15</v>
      </c>
      <c r="D1232" s="5"/>
      <c r="E1232" s="98">
        <v>0.01</v>
      </c>
      <c r="F1232" s="53"/>
      <c r="G1232" s="59"/>
      <c r="H1232" s="104"/>
      <c r="I1232" s="57"/>
      <c r="J1232" s="57"/>
      <c r="K1232" s="57"/>
      <c r="L1232" s="57"/>
      <c r="M1232" s="57"/>
      <c r="N1232" s="57"/>
      <c r="O1232" s="57"/>
      <c r="P1232" s="57"/>
      <c r="Q1232" s="57"/>
      <c r="R1232" s="57"/>
      <c r="S1232" s="57"/>
      <c r="T1232" s="57"/>
      <c r="Z1232" s="108" t="str">
        <f>IF(LEN(INDEX($1:$1048576,ROW(),4))&gt;0,INDEX($1:$1048576,ROW(),4)," ")</f>
        <v xml:space="preserve"> </v>
      </c>
      <c r="AA1232" s="108">
        <f t="shared" si="154"/>
        <v>94</v>
      </c>
      <c r="AB1232" s="108">
        <f ca="1">COUNTBLANK(OFFSET(INDEX($1:$1048576,2,4),AA1232*WellsInPlate,0,WellsInPlate,1))</f>
        <v>86</v>
      </c>
      <c r="AC1232" s="108">
        <f t="shared" ca="1" si="155"/>
        <v>0</v>
      </c>
      <c r="AE1232" s="108" t="b">
        <f>IF(COUNTBLANK(D1232)=0,A1232)</f>
        <v>0</v>
      </c>
    </row>
    <row r="1233" spans="1:31" ht="12.75" x14ac:dyDescent="0.2">
      <c r="A1233" s="94" t="str">
        <f>IF(D1233="","",CONCATENATE('Address and samples info'!$B$8," #",'Samples 96'!C1233))</f>
        <v/>
      </c>
      <c r="B1233" s="95" t="s">
        <v>28</v>
      </c>
      <c r="C1233" s="150">
        <v>15</v>
      </c>
      <c r="D1233" s="5"/>
      <c r="E1233" s="98">
        <v>0.01</v>
      </c>
      <c r="F1233" s="53"/>
      <c r="G1233" s="59"/>
      <c r="H1233" s="104"/>
      <c r="I1233" s="57"/>
      <c r="J1233" s="57"/>
      <c r="K1233" s="57"/>
      <c r="L1233" s="57"/>
      <c r="M1233" s="57"/>
      <c r="N1233" s="57"/>
      <c r="O1233" s="57"/>
      <c r="P1233" s="57"/>
      <c r="Q1233" s="57"/>
      <c r="R1233" s="57"/>
      <c r="S1233" s="57"/>
      <c r="T1233" s="57"/>
      <c r="Z1233" s="108" t="str">
        <f>IF(LEN(INDEX($1:$1048576,ROW(),4))&gt;0,INDEX($1:$1048576,ROW(),4)," ")</f>
        <v xml:space="preserve"> </v>
      </c>
      <c r="AA1233" s="108">
        <f t="shared" si="154"/>
        <v>94</v>
      </c>
      <c r="AB1233" s="108">
        <f ca="1">COUNTBLANK(OFFSET(INDEX($1:$1048576,2,4),AA1233*WellsInPlate,0,WellsInPlate,1))</f>
        <v>86</v>
      </c>
      <c r="AC1233" s="108">
        <f t="shared" ca="1" si="155"/>
        <v>0</v>
      </c>
      <c r="AE1233" s="108" t="b">
        <f>IF(COUNTBLANK(D1233)=0,A1233)</f>
        <v>0</v>
      </c>
    </row>
    <row r="1234" spans="1:31" ht="12.75" x14ac:dyDescent="0.2">
      <c r="A1234" s="94" t="str">
        <f>IF(D1234="","",CONCATENATE('Address and samples info'!$B$8," #",'Samples 96'!C1234))</f>
        <v/>
      </c>
      <c r="B1234" s="95" t="s">
        <v>39</v>
      </c>
      <c r="C1234" s="150">
        <v>15</v>
      </c>
      <c r="D1234" s="5"/>
      <c r="E1234" s="98">
        <v>0.01</v>
      </c>
      <c r="F1234" s="53"/>
      <c r="G1234" s="59"/>
      <c r="H1234" s="104"/>
      <c r="I1234" s="57"/>
      <c r="J1234" s="57"/>
      <c r="K1234" s="57"/>
      <c r="L1234" s="57"/>
      <c r="M1234" s="57"/>
      <c r="N1234" s="57"/>
      <c r="O1234" s="57"/>
      <c r="P1234" s="57"/>
      <c r="Q1234" s="57"/>
      <c r="R1234" s="57"/>
      <c r="S1234" s="57"/>
      <c r="T1234" s="57"/>
      <c r="Z1234" s="108" t="str">
        <f>IF(LEN(INDEX($1:$1048576,ROW(),4))&gt;0,INDEX($1:$1048576,ROW(),4)," ")</f>
        <v xml:space="preserve"> </v>
      </c>
      <c r="AA1234" s="108">
        <f t="shared" si="154"/>
        <v>94</v>
      </c>
      <c r="AB1234" s="108">
        <f ca="1">COUNTBLANK(OFFSET(INDEX($1:$1048576,2,4),AA1234*WellsInPlate,0,WellsInPlate,1))</f>
        <v>86</v>
      </c>
      <c r="AC1234" s="108">
        <f t="shared" ca="1" si="155"/>
        <v>0</v>
      </c>
      <c r="AE1234" s="108" t="b">
        <f>IF(COUNTBLANK(D1234)=0,A1234)</f>
        <v>0</v>
      </c>
    </row>
    <row r="1235" spans="1:31" ht="12.75" x14ac:dyDescent="0.2">
      <c r="A1235" s="94" t="str">
        <f>IF(D1235="","",CONCATENATE('Address and samples info'!$B$8," #",'Samples 96'!C1235))</f>
        <v/>
      </c>
      <c r="B1235" s="95" t="s">
        <v>50</v>
      </c>
      <c r="C1235" s="150">
        <v>15</v>
      </c>
      <c r="D1235" s="5"/>
      <c r="E1235" s="98">
        <v>0.01</v>
      </c>
      <c r="F1235" s="53"/>
      <c r="G1235" s="59"/>
      <c r="Z1235" s="108" t="str">
        <f>IF(LEN(INDEX($1:$1048576,ROW(),4))&gt;0,INDEX($1:$1048576,ROW(),4)," ")</f>
        <v xml:space="preserve"> </v>
      </c>
      <c r="AA1235" s="108">
        <f t="shared" si="154"/>
        <v>94</v>
      </c>
      <c r="AB1235" s="108">
        <f ca="1">COUNTBLANK(OFFSET(INDEX($1:$1048576,2,4),AA1235*WellsInPlate,0,WellsInPlate,1))</f>
        <v>86</v>
      </c>
      <c r="AC1235" s="108">
        <f t="shared" ca="1" si="155"/>
        <v>0</v>
      </c>
      <c r="AE1235" s="108" t="b">
        <f>IF(COUNTBLANK(D1235)=0,A1235)</f>
        <v>0</v>
      </c>
    </row>
    <row r="1236" spans="1:31" ht="12.75" x14ac:dyDescent="0.2">
      <c r="A1236" s="94" t="str">
        <f>IF(D1236="","",CONCATENATE('Address and samples info'!$B$8," #",'Samples 96'!C1236))</f>
        <v/>
      </c>
      <c r="B1236" s="95" t="s">
        <v>61</v>
      </c>
      <c r="C1236" s="150">
        <v>15</v>
      </c>
      <c r="D1236" s="5"/>
      <c r="E1236" s="98">
        <v>0.01</v>
      </c>
      <c r="F1236" s="53"/>
      <c r="G1236" s="59"/>
      <c r="Z1236" s="108" t="str">
        <f>IF(LEN(INDEX($1:$1048576,ROW(),4))&gt;0,INDEX($1:$1048576,ROW(),4)," ")</f>
        <v xml:space="preserve"> </v>
      </c>
      <c r="AA1236" s="108">
        <f t="shared" si="154"/>
        <v>94</v>
      </c>
      <c r="AB1236" s="108">
        <f ca="1">COUNTBLANK(OFFSET(INDEX($1:$1048576,2,4),AA1236*WellsInPlate,0,WellsInPlate,1))</f>
        <v>86</v>
      </c>
      <c r="AC1236" s="108">
        <f t="shared" ca="1" si="155"/>
        <v>0</v>
      </c>
      <c r="AE1236" s="108" t="b">
        <f>IF(COUNTBLANK(D1236)=0,A1236)</f>
        <v>0</v>
      </c>
    </row>
    <row r="1237" spans="1:31" ht="12.75" x14ac:dyDescent="0.2">
      <c r="A1237" s="94" t="str">
        <f>IF(D1237="","",CONCATENATE('Address and samples info'!$B$8," #",'Samples 96'!C1237))</f>
        <v/>
      </c>
      <c r="B1237" s="95" t="s">
        <v>72</v>
      </c>
      <c r="C1237" s="150">
        <v>15</v>
      </c>
      <c r="D1237" s="5"/>
      <c r="E1237" s="98">
        <v>0.01</v>
      </c>
      <c r="F1237" s="53"/>
      <c r="G1237" s="59"/>
      <c r="Z1237" s="108" t="str">
        <f>IF(LEN(INDEX($1:$1048576,ROW(),4))&gt;0,INDEX($1:$1048576,ROW(),4)," ")</f>
        <v xml:space="preserve"> </v>
      </c>
      <c r="AA1237" s="108">
        <f t="shared" si="154"/>
        <v>94</v>
      </c>
      <c r="AB1237" s="108">
        <f ca="1">COUNTBLANK(OFFSET(INDEX($1:$1048576,2,4),AA1237*WellsInPlate,0,WellsInPlate,1))</f>
        <v>86</v>
      </c>
      <c r="AC1237" s="108">
        <f t="shared" ca="1" si="155"/>
        <v>0</v>
      </c>
      <c r="AE1237" s="108" t="b">
        <f>IF(COUNTBLANK(D1237)=0,A1237)</f>
        <v>0</v>
      </c>
    </row>
    <row r="1238" spans="1:31" ht="12.75" x14ac:dyDescent="0.2">
      <c r="A1238" s="94" t="str">
        <f>IF(D1238="","",CONCATENATE('Address and samples info'!$B$8," #",'Samples 96'!C1238))</f>
        <v/>
      </c>
      <c r="B1238" s="95" t="s">
        <v>82</v>
      </c>
      <c r="C1238" s="150">
        <v>15</v>
      </c>
      <c r="D1238" s="5"/>
      <c r="E1238" s="98">
        <v>0.01</v>
      </c>
      <c r="F1238" s="53"/>
      <c r="G1238" s="59"/>
      <c r="I1238" s="55"/>
      <c r="Z1238" s="108" t="str">
        <f>IF(LEN(INDEX($1:$1048576,ROW(),4))&gt;0,INDEX($1:$1048576,ROW(),4)," ")</f>
        <v xml:space="preserve"> </v>
      </c>
      <c r="AA1238" s="108">
        <f t="shared" si="154"/>
        <v>94</v>
      </c>
      <c r="AB1238" s="108">
        <f ca="1">COUNTBLANK(OFFSET(INDEX($1:$1048576,2,4),AA1238*WellsInPlate,0,WellsInPlate,1))</f>
        <v>86</v>
      </c>
      <c r="AC1238" s="108">
        <f t="shared" ca="1" si="155"/>
        <v>0</v>
      </c>
      <c r="AE1238" s="108" t="b">
        <f>IF(COUNTBLANK(D1238)=0,A1238)</f>
        <v>0</v>
      </c>
    </row>
    <row r="1239" spans="1:31" ht="12.75" x14ac:dyDescent="0.2">
      <c r="A1239" s="94" t="str">
        <f>IF(D1239="","",CONCATENATE('Address and samples info'!$B$8," #",'Samples 96'!C1239))</f>
        <v/>
      </c>
      <c r="B1239" s="95" t="s">
        <v>7</v>
      </c>
      <c r="C1239" s="150">
        <v>15</v>
      </c>
      <c r="D1239" s="5"/>
      <c r="E1239" s="98">
        <v>0.01</v>
      </c>
      <c r="F1239" s="53"/>
      <c r="G1239" s="59"/>
      <c r="H1239" s="106"/>
      <c r="I1239" s="56"/>
      <c r="J1239" s="56"/>
      <c r="K1239" s="56"/>
      <c r="L1239" s="56"/>
      <c r="M1239" s="56"/>
      <c r="N1239" s="56"/>
      <c r="O1239" s="56"/>
      <c r="P1239" s="56"/>
      <c r="Q1239" s="56"/>
      <c r="R1239" s="56"/>
      <c r="S1239" s="56"/>
      <c r="T1239" s="56"/>
      <c r="Z1239" s="108" t="str">
        <f>IF(LEN(INDEX($1:$1048576,ROW(),4))&gt;0,INDEX($1:$1048576,ROW(),4)," ")</f>
        <v xml:space="preserve"> </v>
      </c>
      <c r="AA1239" s="108">
        <f t="shared" si="154"/>
        <v>95</v>
      </c>
      <c r="AB1239" s="108">
        <f ca="1">COUNTBLANK(OFFSET(INDEX($1:$1048576,2,4),AA1239*WellsInPlate,0,WellsInPlate,1))</f>
        <v>86</v>
      </c>
      <c r="AC1239" s="108">
        <f t="shared" ca="1" si="155"/>
        <v>0</v>
      </c>
      <c r="AE1239" s="108" t="b">
        <f>IF(COUNTBLANK(D1239)=0,A1239)</f>
        <v>0</v>
      </c>
    </row>
    <row r="1240" spans="1:31" ht="12.75" x14ac:dyDescent="0.2">
      <c r="A1240" s="94" t="str">
        <f>IF(D1240="","",CONCATENATE('Address and samples info'!$B$8," #",'Samples 96'!C1240))</f>
        <v/>
      </c>
      <c r="B1240" s="95" t="s">
        <v>18</v>
      </c>
      <c r="C1240" s="150">
        <v>15</v>
      </c>
      <c r="D1240" s="5"/>
      <c r="E1240" s="98">
        <v>0.01</v>
      </c>
      <c r="F1240" s="53"/>
      <c r="G1240" s="59"/>
      <c r="H1240" s="104"/>
      <c r="I1240" s="57"/>
      <c r="J1240" s="57"/>
      <c r="K1240" s="57"/>
      <c r="L1240" s="57"/>
      <c r="M1240" s="57"/>
      <c r="N1240" s="57"/>
      <c r="O1240" s="57"/>
      <c r="P1240" s="57"/>
      <c r="Q1240" s="57"/>
      <c r="R1240" s="57"/>
      <c r="S1240" s="57"/>
      <c r="T1240" s="58"/>
      <c r="Z1240" s="108" t="str">
        <f>IF(LEN(INDEX($1:$1048576,ROW(),4))&gt;0,INDEX($1:$1048576,ROW(),4)," ")</f>
        <v xml:space="preserve"> </v>
      </c>
      <c r="AA1240" s="108">
        <f t="shared" si="154"/>
        <v>95</v>
      </c>
      <c r="AB1240" s="108">
        <f ca="1">COUNTBLANK(OFFSET(INDEX($1:$1048576,2,4),AA1240*WellsInPlate,0,WellsInPlate,1))</f>
        <v>86</v>
      </c>
      <c r="AC1240" s="108">
        <f t="shared" ca="1" si="155"/>
        <v>0</v>
      </c>
      <c r="AE1240" s="108" t="b">
        <f>IF(COUNTBLANK(D1240)=0,A1240)</f>
        <v>0</v>
      </c>
    </row>
    <row r="1241" spans="1:31" ht="12.75" x14ac:dyDescent="0.2">
      <c r="A1241" s="94" t="str">
        <f>IF(D1241="","",CONCATENATE('Address and samples info'!$B$8," #",'Samples 96'!C1241))</f>
        <v/>
      </c>
      <c r="B1241" s="95" t="s">
        <v>29</v>
      </c>
      <c r="C1241" s="150">
        <v>15</v>
      </c>
      <c r="D1241" s="5"/>
      <c r="E1241" s="98">
        <v>0.01</v>
      </c>
      <c r="F1241" s="53"/>
      <c r="G1241" s="59"/>
      <c r="H1241" s="104"/>
      <c r="I1241" s="57"/>
      <c r="J1241" s="57"/>
      <c r="K1241" s="57"/>
      <c r="L1241" s="57"/>
      <c r="M1241" s="57"/>
      <c r="N1241" s="57"/>
      <c r="O1241" s="57"/>
      <c r="P1241" s="57"/>
      <c r="Q1241" s="57"/>
      <c r="R1241" s="57"/>
      <c r="S1241" s="57"/>
      <c r="T1241" s="57"/>
      <c r="Z1241" s="108" t="str">
        <f>IF(LEN(INDEX($1:$1048576,ROW(),4))&gt;0,INDEX($1:$1048576,ROW(),4)," ")</f>
        <v xml:space="preserve"> </v>
      </c>
      <c r="AA1241" s="108">
        <f t="shared" si="154"/>
        <v>95</v>
      </c>
      <c r="AB1241" s="108">
        <f ca="1">COUNTBLANK(OFFSET(INDEX($1:$1048576,2,4),AA1241*WellsInPlate,0,WellsInPlate,1))</f>
        <v>86</v>
      </c>
      <c r="AC1241" s="108">
        <f t="shared" ca="1" si="155"/>
        <v>0</v>
      </c>
      <c r="AE1241" s="108" t="b">
        <f>IF(COUNTBLANK(D1241)=0,A1241)</f>
        <v>0</v>
      </c>
    </row>
    <row r="1242" spans="1:31" ht="12.75" x14ac:dyDescent="0.2">
      <c r="A1242" s="94" t="str">
        <f>IF(D1242="","",CONCATENATE('Address and samples info'!$B$8," #",'Samples 96'!C1242))</f>
        <v/>
      </c>
      <c r="B1242" s="95" t="s">
        <v>40</v>
      </c>
      <c r="C1242" s="150">
        <v>15</v>
      </c>
      <c r="D1242" s="5"/>
      <c r="E1242" s="98">
        <v>0.01</v>
      </c>
      <c r="F1242" s="53"/>
      <c r="G1242" s="59"/>
      <c r="H1242" s="104"/>
      <c r="I1242" s="57"/>
      <c r="J1242" s="57"/>
      <c r="K1242" s="57"/>
      <c r="L1242" s="57"/>
      <c r="M1242" s="57"/>
      <c r="N1242" s="57"/>
      <c r="O1242" s="57"/>
      <c r="P1242" s="57"/>
      <c r="Q1242" s="57"/>
      <c r="R1242" s="57"/>
      <c r="S1242" s="57"/>
      <c r="T1242" s="57"/>
      <c r="Z1242" s="108" t="str">
        <f>IF(LEN(INDEX($1:$1048576,ROW(),4))&gt;0,INDEX($1:$1048576,ROW(),4)," ")</f>
        <v xml:space="preserve"> </v>
      </c>
      <c r="AA1242" s="108">
        <f t="shared" si="154"/>
        <v>95</v>
      </c>
      <c r="AB1242" s="108">
        <f ca="1">COUNTBLANK(OFFSET(INDEX($1:$1048576,2,4),AA1242*WellsInPlate,0,WellsInPlate,1))</f>
        <v>86</v>
      </c>
      <c r="AC1242" s="108">
        <f t="shared" ca="1" si="155"/>
        <v>0</v>
      </c>
      <c r="AE1242" s="108" t="b">
        <f>IF(COUNTBLANK(D1242)=0,A1242)</f>
        <v>0</v>
      </c>
    </row>
    <row r="1243" spans="1:31" ht="12.75" x14ac:dyDescent="0.2">
      <c r="A1243" s="94" t="str">
        <f>IF(D1243="","",CONCATENATE('Address and samples info'!$B$8," #",'Samples 96'!C1243))</f>
        <v/>
      </c>
      <c r="B1243" s="95" t="s">
        <v>51</v>
      </c>
      <c r="C1243" s="150">
        <v>15</v>
      </c>
      <c r="D1243" s="5"/>
      <c r="E1243" s="98">
        <v>0.01</v>
      </c>
      <c r="F1243" s="53"/>
      <c r="G1243" s="59"/>
      <c r="H1243" s="104"/>
      <c r="I1243" s="57"/>
      <c r="J1243" s="57"/>
      <c r="K1243" s="57"/>
      <c r="L1243" s="57"/>
      <c r="M1243" s="57"/>
      <c r="N1243" s="57"/>
      <c r="O1243" s="57"/>
      <c r="P1243" s="57"/>
      <c r="Q1243" s="57"/>
      <c r="R1243" s="57"/>
      <c r="S1243" s="57"/>
      <c r="T1243" s="57"/>
      <c r="Z1243" s="108" t="str">
        <f>IF(LEN(INDEX($1:$1048576,ROW(),4))&gt;0,INDEX($1:$1048576,ROW(),4)," ")</f>
        <v xml:space="preserve"> </v>
      </c>
      <c r="AA1243" s="108">
        <f t="shared" si="154"/>
        <v>95</v>
      </c>
      <c r="AB1243" s="108">
        <f ca="1">COUNTBLANK(OFFSET(INDEX($1:$1048576,2,4),AA1243*WellsInPlate,0,WellsInPlate,1))</f>
        <v>86</v>
      </c>
      <c r="AC1243" s="108">
        <f t="shared" ca="1" si="155"/>
        <v>0</v>
      </c>
      <c r="AE1243" s="108" t="b">
        <f>IF(COUNTBLANK(D1243)=0,A1243)</f>
        <v>0</v>
      </c>
    </row>
    <row r="1244" spans="1:31" ht="12.75" x14ac:dyDescent="0.2">
      <c r="A1244" s="94" t="str">
        <f>IF(D1244="","",CONCATENATE('Address and samples info'!$B$8," #",'Samples 96'!C1244))</f>
        <v/>
      </c>
      <c r="B1244" s="95" t="s">
        <v>62</v>
      </c>
      <c r="C1244" s="150">
        <v>15</v>
      </c>
      <c r="D1244" s="5"/>
      <c r="E1244" s="98">
        <v>0.01</v>
      </c>
      <c r="F1244" s="53"/>
      <c r="G1244" s="59"/>
      <c r="H1244" s="104"/>
      <c r="I1244" s="57"/>
      <c r="J1244" s="57"/>
      <c r="K1244" s="57"/>
      <c r="L1244" s="57"/>
      <c r="M1244" s="57"/>
      <c r="N1244" s="57"/>
      <c r="O1244" s="57"/>
      <c r="P1244" s="57"/>
      <c r="Q1244" s="57"/>
      <c r="R1244" s="57"/>
      <c r="S1244" s="57"/>
      <c r="T1244" s="57"/>
      <c r="Z1244" s="108" t="str">
        <f>IF(LEN(INDEX($1:$1048576,ROW(),4))&gt;0,INDEX($1:$1048576,ROW(),4)," ")</f>
        <v xml:space="preserve"> </v>
      </c>
      <c r="AA1244" s="108">
        <f t="shared" si="154"/>
        <v>95</v>
      </c>
      <c r="AB1244" s="108">
        <f ca="1">COUNTBLANK(OFFSET(INDEX($1:$1048576,2,4),AA1244*WellsInPlate,0,WellsInPlate,1))</f>
        <v>86</v>
      </c>
      <c r="AC1244" s="108">
        <f t="shared" ca="1" si="155"/>
        <v>0</v>
      </c>
      <c r="AE1244" s="108" t="b">
        <f>IF(COUNTBLANK(D1244)=0,A1244)</f>
        <v>0</v>
      </c>
    </row>
    <row r="1245" spans="1:31" ht="12.75" x14ac:dyDescent="0.2">
      <c r="A1245" s="94" t="str">
        <f>IF(D1245="","",CONCATENATE('Address and samples info'!$B$8," #",'Samples 96'!C1245))</f>
        <v/>
      </c>
      <c r="B1245" s="95" t="s">
        <v>73</v>
      </c>
      <c r="C1245" s="150">
        <v>15</v>
      </c>
      <c r="D1245" s="5"/>
      <c r="E1245" s="98">
        <v>0.01</v>
      </c>
      <c r="F1245" s="53"/>
      <c r="G1245" s="59"/>
      <c r="H1245" s="104"/>
      <c r="I1245" s="57"/>
      <c r="J1245" s="57"/>
      <c r="K1245" s="57"/>
      <c r="L1245" s="57"/>
      <c r="M1245" s="57"/>
      <c r="N1245" s="57"/>
      <c r="O1245" s="57"/>
      <c r="P1245" s="57"/>
      <c r="Q1245" s="57"/>
      <c r="R1245" s="57"/>
      <c r="S1245" s="57"/>
      <c r="T1245" s="57"/>
      <c r="Z1245" s="108" t="str">
        <f>IF(LEN(INDEX($1:$1048576,ROW(),4))&gt;0,INDEX($1:$1048576,ROW(),4)," ")</f>
        <v xml:space="preserve"> </v>
      </c>
      <c r="AA1245" s="108">
        <f t="shared" si="154"/>
        <v>95</v>
      </c>
      <c r="AB1245" s="108">
        <f ca="1">COUNTBLANK(OFFSET(INDEX($1:$1048576,2,4),AA1245*WellsInPlate,0,WellsInPlate,1))</f>
        <v>86</v>
      </c>
      <c r="AC1245" s="108">
        <f t="shared" ca="1" si="155"/>
        <v>0</v>
      </c>
      <c r="AE1245" s="108" t="b">
        <f>IF(COUNTBLANK(D1245)=0,A1245)</f>
        <v>0</v>
      </c>
    </row>
    <row r="1246" spans="1:31" ht="12.75" x14ac:dyDescent="0.2">
      <c r="A1246" s="94" t="str">
        <f>IF(D1246="","",CONCATENATE('Address and samples info'!$B$8," #",'Samples 96'!C1246))</f>
        <v/>
      </c>
      <c r="B1246" s="95" t="s">
        <v>83</v>
      </c>
      <c r="C1246" s="150">
        <v>15</v>
      </c>
      <c r="D1246" s="5"/>
      <c r="E1246" s="98">
        <v>0.01</v>
      </c>
      <c r="F1246" s="53"/>
      <c r="G1246" s="59"/>
      <c r="H1246" s="104"/>
      <c r="I1246" s="57"/>
      <c r="J1246" s="57"/>
      <c r="K1246" s="57"/>
      <c r="L1246" s="57"/>
      <c r="M1246" s="57"/>
      <c r="N1246" s="57"/>
      <c r="O1246" s="57"/>
      <c r="P1246" s="57"/>
      <c r="Q1246" s="57"/>
      <c r="R1246" s="57"/>
      <c r="S1246" s="57"/>
      <c r="T1246" s="57"/>
      <c r="Z1246" s="108" t="str">
        <f>IF(LEN(INDEX($1:$1048576,ROW(),4))&gt;0,INDEX($1:$1048576,ROW(),4)," ")</f>
        <v xml:space="preserve"> </v>
      </c>
      <c r="AA1246" s="108">
        <f t="shared" si="154"/>
        <v>95</v>
      </c>
      <c r="AB1246" s="108">
        <f ca="1">COUNTBLANK(OFFSET(INDEX($1:$1048576,2,4),AA1246*WellsInPlate,0,WellsInPlate,1))</f>
        <v>86</v>
      </c>
      <c r="AC1246" s="108">
        <f t="shared" ca="1" si="155"/>
        <v>0</v>
      </c>
      <c r="AE1246" s="108" t="b">
        <f>IF(COUNTBLANK(D1246)=0,A1246)</f>
        <v>0</v>
      </c>
    </row>
    <row r="1247" spans="1:31" ht="12.75" x14ac:dyDescent="0.2">
      <c r="A1247" s="94" t="str">
        <f>IF(D1247="","",CONCATENATE('Address and samples info'!$B$8," #",'Samples 96'!C1247))</f>
        <v/>
      </c>
      <c r="B1247" s="95" t="s">
        <v>8</v>
      </c>
      <c r="C1247" s="150">
        <v>15</v>
      </c>
      <c r="D1247" s="5"/>
      <c r="E1247" s="98">
        <v>0.01</v>
      </c>
      <c r="F1247" s="53"/>
      <c r="G1247" s="59"/>
      <c r="H1247" s="104"/>
      <c r="I1247" s="57"/>
      <c r="J1247" s="57"/>
      <c r="K1247" s="57"/>
      <c r="L1247" s="57"/>
      <c r="M1247" s="57"/>
      <c r="N1247" s="57"/>
      <c r="O1247" s="57"/>
      <c r="P1247" s="57"/>
      <c r="Q1247" s="57"/>
      <c r="R1247" s="57"/>
      <c r="S1247" s="57"/>
      <c r="T1247" s="57"/>
      <c r="Z1247" s="108" t="str">
        <f>IF(LEN(INDEX($1:$1048576,ROW(),4))&gt;0,INDEX($1:$1048576,ROW(),4)," ")</f>
        <v xml:space="preserve"> </v>
      </c>
      <c r="AA1247" s="108">
        <f t="shared" si="154"/>
        <v>95</v>
      </c>
      <c r="AB1247" s="108">
        <f ca="1">COUNTBLANK(OFFSET(INDEX($1:$1048576,2,4),AA1247*WellsInPlate,0,WellsInPlate,1))</f>
        <v>86</v>
      </c>
      <c r="AC1247" s="108">
        <f t="shared" ca="1" si="155"/>
        <v>0</v>
      </c>
      <c r="AE1247" s="108" t="b">
        <f>IF(COUNTBLANK(D1247)=0,A1247)</f>
        <v>0</v>
      </c>
    </row>
    <row r="1248" spans="1:31" ht="12.75" x14ac:dyDescent="0.2">
      <c r="A1248" s="94" t="str">
        <f>IF(D1248="","",CONCATENATE('Address and samples info'!$B$8," #",'Samples 96'!C1248))</f>
        <v/>
      </c>
      <c r="B1248" s="95" t="s">
        <v>19</v>
      </c>
      <c r="C1248" s="150">
        <v>15</v>
      </c>
      <c r="D1248" s="5"/>
      <c r="E1248" s="98">
        <v>0.01</v>
      </c>
      <c r="F1248" s="53"/>
      <c r="G1248" s="59"/>
      <c r="Z1248" s="108" t="str">
        <f>IF(LEN(INDEX($1:$1048576,ROW(),4))&gt;0,INDEX($1:$1048576,ROW(),4)," ")</f>
        <v xml:space="preserve"> </v>
      </c>
      <c r="AA1248" s="108">
        <f t="shared" si="154"/>
        <v>95</v>
      </c>
      <c r="AB1248" s="108">
        <f ca="1">COUNTBLANK(OFFSET(INDEX($1:$1048576,2,4),AA1248*WellsInPlate,0,WellsInPlate,1))</f>
        <v>86</v>
      </c>
      <c r="AC1248" s="108">
        <f t="shared" ca="1" si="155"/>
        <v>0</v>
      </c>
      <c r="AE1248" s="108" t="b">
        <f>IF(COUNTBLANK(D1248)=0,A1248)</f>
        <v>0</v>
      </c>
    </row>
    <row r="1249" spans="1:31" ht="12.75" x14ac:dyDescent="0.2">
      <c r="A1249" s="94" t="str">
        <f>IF(D1249="","",CONCATENATE('Address and samples info'!$B$8," #",'Samples 96'!C1249))</f>
        <v/>
      </c>
      <c r="B1249" s="95" t="s">
        <v>30</v>
      </c>
      <c r="C1249" s="150">
        <v>15</v>
      </c>
      <c r="D1249" s="5"/>
      <c r="E1249" s="98">
        <v>0.01</v>
      </c>
      <c r="F1249" s="53"/>
      <c r="G1249" s="59"/>
      <c r="Z1249" s="108" t="str">
        <f>IF(LEN(INDEX($1:$1048576,ROW(),4))&gt;0,INDEX($1:$1048576,ROW(),4)," ")</f>
        <v xml:space="preserve"> </v>
      </c>
      <c r="AA1249" s="108">
        <f t="shared" si="154"/>
        <v>95</v>
      </c>
      <c r="AB1249" s="108">
        <f ca="1">COUNTBLANK(OFFSET(INDEX($1:$1048576,2,4),AA1249*WellsInPlate,0,WellsInPlate,1))</f>
        <v>86</v>
      </c>
      <c r="AC1249" s="108">
        <f t="shared" ca="1" si="155"/>
        <v>0</v>
      </c>
      <c r="AE1249" s="108" t="b">
        <f>IF(COUNTBLANK(D1249)=0,A1249)</f>
        <v>0</v>
      </c>
    </row>
    <row r="1250" spans="1:31" ht="12.75" x14ac:dyDescent="0.2">
      <c r="A1250" s="94" t="str">
        <f>IF(D1250="","",CONCATENATE('Address and samples info'!$B$8," #",'Samples 96'!C1250))</f>
        <v/>
      </c>
      <c r="B1250" s="95" t="s">
        <v>41</v>
      </c>
      <c r="C1250" s="150">
        <v>15</v>
      </c>
      <c r="D1250" s="5"/>
      <c r="E1250" s="98">
        <v>0.01</v>
      </c>
      <c r="F1250" s="53"/>
      <c r="G1250" s="59"/>
      <c r="Z1250" s="108" t="str">
        <f>IF(LEN(INDEX($1:$1048576,ROW(),4))&gt;0,INDEX($1:$1048576,ROW(),4)," ")</f>
        <v xml:space="preserve"> </v>
      </c>
      <c r="AA1250" s="108">
        <f t="shared" si="154"/>
        <v>95</v>
      </c>
      <c r="AB1250" s="108">
        <f ca="1">COUNTBLANK(OFFSET(INDEX($1:$1048576,2,4),AA1250*WellsInPlate,0,WellsInPlate,1))</f>
        <v>86</v>
      </c>
      <c r="AC1250" s="108">
        <f t="shared" ca="1" si="155"/>
        <v>0</v>
      </c>
      <c r="AE1250" s="108" t="b">
        <f>IF(COUNTBLANK(D1250)=0,A1250)</f>
        <v>0</v>
      </c>
    </row>
    <row r="1251" spans="1:31" ht="12.75" x14ac:dyDescent="0.2">
      <c r="A1251" s="94" t="str">
        <f>IF(D1251="","",CONCATENATE('Address and samples info'!$B$8," #",'Samples 96'!C1251))</f>
        <v/>
      </c>
      <c r="B1251" s="95" t="s">
        <v>52</v>
      </c>
      <c r="C1251" s="150">
        <v>15</v>
      </c>
      <c r="D1251" s="5"/>
      <c r="E1251" s="98">
        <v>0.01</v>
      </c>
      <c r="F1251" s="53"/>
      <c r="G1251" s="59"/>
      <c r="I1251" s="55"/>
      <c r="Z1251" s="108" t="str">
        <f>IF(LEN(INDEX($1:$1048576,ROW(),4))&gt;0,INDEX($1:$1048576,ROW(),4)," ")</f>
        <v xml:space="preserve"> </v>
      </c>
      <c r="AA1251" s="108">
        <f t="shared" si="154"/>
        <v>95</v>
      </c>
      <c r="AB1251" s="108">
        <f ca="1">COUNTBLANK(OFFSET(INDEX($1:$1048576,2,4),AA1251*WellsInPlate,0,WellsInPlate,1))</f>
        <v>86</v>
      </c>
      <c r="AC1251" s="108">
        <f t="shared" ca="1" si="155"/>
        <v>0</v>
      </c>
      <c r="AE1251" s="108" t="b">
        <f>IF(COUNTBLANK(D1251)=0,A1251)</f>
        <v>0</v>
      </c>
    </row>
    <row r="1252" spans="1:31" ht="12.75" x14ac:dyDescent="0.2">
      <c r="A1252" s="94" t="str">
        <f>IF(D1252="","",CONCATENATE('Address and samples info'!$B$8," #",'Samples 96'!C1252))</f>
        <v/>
      </c>
      <c r="B1252" s="95" t="s">
        <v>63</v>
      </c>
      <c r="C1252" s="150">
        <v>15</v>
      </c>
      <c r="D1252" s="5"/>
      <c r="E1252" s="98">
        <v>0.01</v>
      </c>
      <c r="F1252" s="53"/>
      <c r="G1252" s="59"/>
      <c r="H1252" s="106"/>
      <c r="I1252" s="56"/>
      <c r="J1252" s="56"/>
      <c r="K1252" s="56"/>
      <c r="L1252" s="56"/>
      <c r="M1252" s="56"/>
      <c r="N1252" s="56"/>
      <c r="O1252" s="56"/>
      <c r="P1252" s="56"/>
      <c r="Q1252" s="56"/>
      <c r="R1252" s="56"/>
      <c r="S1252" s="56"/>
      <c r="T1252" s="56"/>
      <c r="Z1252" s="108" t="str">
        <f>IF(LEN(INDEX($1:$1048576,ROW(),4))&gt;0,INDEX($1:$1048576,ROW(),4)," ")</f>
        <v xml:space="preserve"> </v>
      </c>
      <c r="AA1252" s="108">
        <f t="shared" si="154"/>
        <v>96</v>
      </c>
      <c r="AB1252" s="108">
        <f ca="1">COUNTBLANK(OFFSET(INDEX($1:$1048576,2,4),AA1252*WellsInPlate,0,WellsInPlate,1))</f>
        <v>86</v>
      </c>
      <c r="AC1252" s="108">
        <f t="shared" ca="1" si="155"/>
        <v>0</v>
      </c>
      <c r="AE1252" s="108" t="b">
        <f>IF(COUNTBLANK(D1252)=0,A1252)</f>
        <v>0</v>
      </c>
    </row>
    <row r="1253" spans="1:31" ht="12.75" x14ac:dyDescent="0.2">
      <c r="A1253" s="94" t="str">
        <f>IF(D1253="","",CONCATENATE('Address and samples info'!$B$8," #",'Samples 96'!C1253))</f>
        <v/>
      </c>
      <c r="B1253" s="95" t="s">
        <v>74</v>
      </c>
      <c r="C1253" s="150">
        <v>15</v>
      </c>
      <c r="D1253" s="5"/>
      <c r="E1253" s="98">
        <v>0.01</v>
      </c>
      <c r="F1253" s="53"/>
      <c r="G1253" s="59"/>
      <c r="H1253" s="104"/>
      <c r="I1253" s="57"/>
      <c r="J1253" s="57"/>
      <c r="K1253" s="57"/>
      <c r="L1253" s="57"/>
      <c r="M1253" s="57"/>
      <c r="N1253" s="57"/>
      <c r="O1253" s="57"/>
      <c r="P1253" s="57"/>
      <c r="Q1253" s="57"/>
      <c r="R1253" s="57"/>
      <c r="S1253" s="57"/>
      <c r="T1253" s="58"/>
      <c r="Z1253" s="108" t="str">
        <f>IF(LEN(INDEX($1:$1048576,ROW(),4))&gt;0,INDEX($1:$1048576,ROW(),4)," ")</f>
        <v xml:space="preserve"> </v>
      </c>
      <c r="AA1253" s="108">
        <f t="shared" si="154"/>
        <v>96</v>
      </c>
      <c r="AB1253" s="108">
        <f ca="1">COUNTBLANK(OFFSET(INDEX($1:$1048576,2,4),AA1253*WellsInPlate,0,WellsInPlate,1))</f>
        <v>86</v>
      </c>
      <c r="AC1253" s="108">
        <f t="shared" ca="1" si="155"/>
        <v>0</v>
      </c>
      <c r="AE1253" s="108" t="b">
        <f>IF(COUNTBLANK(D1253)=0,A1253)</f>
        <v>0</v>
      </c>
    </row>
    <row r="1254" spans="1:31" ht="12.75" x14ac:dyDescent="0.2">
      <c r="A1254" s="94" t="str">
        <f>IF(D1254="","",CONCATENATE('Address and samples info'!$B$8," #",'Samples 96'!C1254))</f>
        <v/>
      </c>
      <c r="B1254" s="95" t="s">
        <v>84</v>
      </c>
      <c r="C1254" s="150">
        <v>15</v>
      </c>
      <c r="D1254" s="5"/>
      <c r="E1254" s="98">
        <v>0.01</v>
      </c>
      <c r="F1254" s="53"/>
      <c r="G1254" s="59"/>
      <c r="H1254" s="104"/>
      <c r="I1254" s="57"/>
      <c r="J1254" s="57"/>
      <c r="K1254" s="57"/>
      <c r="L1254" s="57"/>
      <c r="M1254" s="57"/>
      <c r="N1254" s="57"/>
      <c r="O1254" s="57"/>
      <c r="P1254" s="57"/>
      <c r="Q1254" s="57"/>
      <c r="R1254" s="57"/>
      <c r="S1254" s="57"/>
      <c r="T1254" s="57"/>
      <c r="Z1254" s="108" t="str">
        <f>IF(LEN(INDEX($1:$1048576,ROW(),4))&gt;0,INDEX($1:$1048576,ROW(),4)," ")</f>
        <v xml:space="preserve"> </v>
      </c>
      <c r="AA1254" s="108">
        <f t="shared" ref="AA1254:AA1284" si="156">CEILING((ROW()-StartRow+1)/PanelHeight,1)-1</f>
        <v>96</v>
      </c>
      <c r="AB1254" s="108">
        <f ca="1">COUNTBLANK(OFFSET(INDEX($1:$1048576,2,4),AA1254*WellsInPlate,0,WellsInPlate,1))</f>
        <v>86</v>
      </c>
      <c r="AC1254" s="108">
        <f t="shared" ref="AC1254:AC1284" ca="1" si="157">IF(AB1254=WellsInPlate,0,1)</f>
        <v>0</v>
      </c>
      <c r="AE1254" s="108" t="b">
        <f>IF(COUNTBLANK(D1254)=0,A1254)</f>
        <v>0</v>
      </c>
    </row>
    <row r="1255" spans="1:31" ht="12.75" x14ac:dyDescent="0.2">
      <c r="A1255" s="94" t="str">
        <f>IF(D1255="","",CONCATENATE('Address and samples info'!$B$8," #",'Samples 96'!C1255))</f>
        <v/>
      </c>
      <c r="B1255" s="95" t="s">
        <v>9</v>
      </c>
      <c r="C1255" s="150">
        <v>15</v>
      </c>
      <c r="D1255" s="5"/>
      <c r="E1255" s="98">
        <v>0.01</v>
      </c>
      <c r="F1255" s="53"/>
      <c r="G1255" s="59"/>
      <c r="H1255" s="104"/>
      <c r="I1255" s="57"/>
      <c r="J1255" s="57"/>
      <c r="K1255" s="57"/>
      <c r="L1255" s="57"/>
      <c r="M1255" s="57"/>
      <c r="N1255" s="57"/>
      <c r="O1255" s="57"/>
      <c r="P1255" s="57"/>
      <c r="Q1255" s="57"/>
      <c r="R1255" s="57"/>
      <c r="S1255" s="57"/>
      <c r="T1255" s="57"/>
      <c r="Z1255" s="108" t="str">
        <f>IF(LEN(INDEX($1:$1048576,ROW(),4))&gt;0,INDEX($1:$1048576,ROW(),4)," ")</f>
        <v xml:space="preserve"> </v>
      </c>
      <c r="AA1255" s="108">
        <f t="shared" si="156"/>
        <v>96</v>
      </c>
      <c r="AB1255" s="108">
        <f ca="1">COUNTBLANK(OFFSET(INDEX($1:$1048576,2,4),AA1255*WellsInPlate,0,WellsInPlate,1))</f>
        <v>86</v>
      </c>
      <c r="AC1255" s="108">
        <f t="shared" ca="1" si="157"/>
        <v>0</v>
      </c>
      <c r="AE1255" s="108" t="b">
        <f>IF(COUNTBLANK(D1255)=0,A1255)</f>
        <v>0</v>
      </c>
    </row>
    <row r="1256" spans="1:31" ht="12.75" x14ac:dyDescent="0.2">
      <c r="A1256" s="94" t="str">
        <f>IF(D1256="","",CONCATENATE('Address and samples info'!$B$8," #",'Samples 96'!C1256))</f>
        <v/>
      </c>
      <c r="B1256" s="95" t="s">
        <v>20</v>
      </c>
      <c r="C1256" s="150">
        <v>15</v>
      </c>
      <c r="D1256" s="5"/>
      <c r="E1256" s="98">
        <v>0.01</v>
      </c>
      <c r="F1256" s="53"/>
      <c r="G1256" s="59"/>
      <c r="H1256" s="104"/>
      <c r="I1256" s="57"/>
      <c r="J1256" s="57"/>
      <c r="K1256" s="57"/>
      <c r="L1256" s="57"/>
      <c r="M1256" s="57"/>
      <c r="N1256" s="57"/>
      <c r="O1256" s="57"/>
      <c r="P1256" s="57"/>
      <c r="Q1256" s="57"/>
      <c r="R1256" s="57"/>
      <c r="S1256" s="57"/>
      <c r="T1256" s="57"/>
      <c r="Z1256" s="108" t="str">
        <f>IF(LEN(INDEX($1:$1048576,ROW(),4))&gt;0,INDEX($1:$1048576,ROW(),4)," ")</f>
        <v xml:space="preserve"> </v>
      </c>
      <c r="AA1256" s="108">
        <f t="shared" si="156"/>
        <v>96</v>
      </c>
      <c r="AB1256" s="108">
        <f ca="1">COUNTBLANK(OFFSET(INDEX($1:$1048576,2,4),AA1256*WellsInPlate,0,WellsInPlate,1))</f>
        <v>86</v>
      </c>
      <c r="AC1256" s="108">
        <f t="shared" ca="1" si="157"/>
        <v>0</v>
      </c>
      <c r="AE1256" s="108" t="b">
        <f>IF(COUNTBLANK(D1256)=0,A1256)</f>
        <v>0</v>
      </c>
    </row>
    <row r="1257" spans="1:31" ht="12.75" x14ac:dyDescent="0.2">
      <c r="A1257" s="94" t="str">
        <f>IF(D1257="","",CONCATENATE('Address and samples info'!$B$8," #",'Samples 96'!C1257))</f>
        <v/>
      </c>
      <c r="B1257" s="95" t="s">
        <v>31</v>
      </c>
      <c r="C1257" s="150">
        <v>15</v>
      </c>
      <c r="D1257" s="5"/>
      <c r="E1257" s="98">
        <v>0.01</v>
      </c>
      <c r="F1257" s="53"/>
      <c r="G1257" s="59"/>
      <c r="H1257" s="104"/>
      <c r="I1257" s="57"/>
      <c r="J1257" s="57"/>
      <c r="K1257" s="57"/>
      <c r="L1257" s="57"/>
      <c r="M1257" s="57"/>
      <c r="N1257" s="57"/>
      <c r="O1257" s="57"/>
      <c r="P1257" s="57"/>
      <c r="Q1257" s="57"/>
      <c r="R1257" s="57"/>
      <c r="S1257" s="57"/>
      <c r="T1257" s="57"/>
      <c r="Z1257" s="108" t="str">
        <f>IF(LEN(INDEX($1:$1048576,ROW(),4))&gt;0,INDEX($1:$1048576,ROW(),4)," ")</f>
        <v xml:space="preserve"> </v>
      </c>
      <c r="AA1257" s="108">
        <f t="shared" si="156"/>
        <v>96</v>
      </c>
      <c r="AB1257" s="108">
        <f ca="1">COUNTBLANK(OFFSET(INDEX($1:$1048576,2,4),AA1257*WellsInPlate,0,WellsInPlate,1))</f>
        <v>86</v>
      </c>
      <c r="AC1257" s="108">
        <f t="shared" ca="1" si="157"/>
        <v>0</v>
      </c>
      <c r="AE1257" s="108" t="b">
        <f>IF(COUNTBLANK(D1257)=0,A1257)</f>
        <v>0</v>
      </c>
    </row>
    <row r="1258" spans="1:31" ht="12.75" x14ac:dyDescent="0.2">
      <c r="A1258" s="94" t="str">
        <f>IF(D1258="","",CONCATENATE('Address and samples info'!$B$8," #",'Samples 96'!C1258))</f>
        <v/>
      </c>
      <c r="B1258" s="95" t="s">
        <v>42</v>
      </c>
      <c r="C1258" s="150">
        <v>15</v>
      </c>
      <c r="D1258" s="5"/>
      <c r="E1258" s="98">
        <v>0.01</v>
      </c>
      <c r="F1258" s="53"/>
      <c r="G1258" s="59"/>
      <c r="H1258" s="104"/>
      <c r="I1258" s="57"/>
      <c r="J1258" s="57"/>
      <c r="K1258" s="57"/>
      <c r="L1258" s="57"/>
      <c r="M1258" s="57"/>
      <c r="N1258" s="57"/>
      <c r="O1258" s="57"/>
      <c r="P1258" s="57"/>
      <c r="Q1258" s="57"/>
      <c r="R1258" s="57"/>
      <c r="S1258" s="57"/>
      <c r="T1258" s="57"/>
      <c r="Z1258" s="108" t="str">
        <f>IF(LEN(INDEX($1:$1048576,ROW(),4))&gt;0,INDEX($1:$1048576,ROW(),4)," ")</f>
        <v xml:space="preserve"> </v>
      </c>
      <c r="AA1258" s="108">
        <f t="shared" si="156"/>
        <v>96</v>
      </c>
      <c r="AB1258" s="108">
        <f ca="1">COUNTBLANK(OFFSET(INDEX($1:$1048576,2,4),AA1258*WellsInPlate,0,WellsInPlate,1))</f>
        <v>86</v>
      </c>
      <c r="AC1258" s="108">
        <f t="shared" ca="1" si="157"/>
        <v>0</v>
      </c>
      <c r="AE1258" s="108" t="b">
        <f>IF(COUNTBLANK(D1258)=0,A1258)</f>
        <v>0</v>
      </c>
    </row>
    <row r="1259" spans="1:31" ht="12.75" x14ac:dyDescent="0.2">
      <c r="A1259" s="94" t="str">
        <f>IF(D1259="","",CONCATENATE('Address and samples info'!$B$8," #",'Samples 96'!C1259))</f>
        <v/>
      </c>
      <c r="B1259" s="95" t="s">
        <v>53</v>
      </c>
      <c r="C1259" s="150">
        <v>15</v>
      </c>
      <c r="D1259" s="5"/>
      <c r="E1259" s="98">
        <v>0.01</v>
      </c>
      <c r="F1259" s="53"/>
      <c r="G1259" s="59"/>
      <c r="H1259" s="104"/>
      <c r="I1259" s="57"/>
      <c r="J1259" s="57"/>
      <c r="K1259" s="57"/>
      <c r="L1259" s="57"/>
      <c r="M1259" s="57"/>
      <c r="N1259" s="57"/>
      <c r="O1259" s="57"/>
      <c r="P1259" s="57"/>
      <c r="Q1259" s="57"/>
      <c r="R1259" s="57"/>
      <c r="S1259" s="57"/>
      <c r="T1259" s="57"/>
      <c r="Z1259" s="108" t="str">
        <f>IF(LEN(INDEX($1:$1048576,ROW(),4))&gt;0,INDEX($1:$1048576,ROW(),4)," ")</f>
        <v xml:space="preserve"> </v>
      </c>
      <c r="AA1259" s="108">
        <f t="shared" si="156"/>
        <v>96</v>
      </c>
      <c r="AB1259" s="108">
        <f ca="1">COUNTBLANK(OFFSET(INDEX($1:$1048576,2,4),AA1259*WellsInPlate,0,WellsInPlate,1))</f>
        <v>86</v>
      </c>
      <c r="AC1259" s="108">
        <f t="shared" ca="1" si="157"/>
        <v>0</v>
      </c>
      <c r="AE1259" s="108" t="b">
        <f>IF(COUNTBLANK(D1259)=0,A1259)</f>
        <v>0</v>
      </c>
    </row>
    <row r="1260" spans="1:31" ht="12.75" x14ac:dyDescent="0.2">
      <c r="A1260" s="94" t="str">
        <f>IF(D1260="","",CONCATENATE('Address and samples info'!$B$8," #",'Samples 96'!C1260))</f>
        <v/>
      </c>
      <c r="B1260" s="95" t="s">
        <v>64</v>
      </c>
      <c r="C1260" s="150">
        <v>15</v>
      </c>
      <c r="D1260" s="5"/>
      <c r="E1260" s="98">
        <v>0.01</v>
      </c>
      <c r="F1260" s="53"/>
      <c r="G1260" s="59"/>
      <c r="H1260" s="104"/>
      <c r="I1260" s="57"/>
      <c r="J1260" s="57"/>
      <c r="K1260" s="57"/>
      <c r="L1260" s="57"/>
      <c r="M1260" s="57"/>
      <c r="N1260" s="57"/>
      <c r="O1260" s="57"/>
      <c r="P1260" s="57"/>
      <c r="Q1260" s="57"/>
      <c r="R1260" s="57"/>
      <c r="S1260" s="57"/>
      <c r="T1260" s="57"/>
      <c r="Z1260" s="108" t="str">
        <f>IF(LEN(INDEX($1:$1048576,ROW(),4))&gt;0,INDEX($1:$1048576,ROW(),4)," ")</f>
        <v xml:space="preserve"> </v>
      </c>
      <c r="AA1260" s="108">
        <f t="shared" si="156"/>
        <v>96</v>
      </c>
      <c r="AB1260" s="108">
        <f ca="1">COUNTBLANK(OFFSET(INDEX($1:$1048576,2,4),AA1260*WellsInPlate,0,WellsInPlate,1))</f>
        <v>86</v>
      </c>
      <c r="AC1260" s="108">
        <f t="shared" ca="1" si="157"/>
        <v>0</v>
      </c>
      <c r="AE1260" s="108" t="b">
        <f>IF(COUNTBLANK(D1260)=0,A1260)</f>
        <v>0</v>
      </c>
    </row>
    <row r="1261" spans="1:31" ht="12.75" x14ac:dyDescent="0.2">
      <c r="A1261" s="94" t="str">
        <f>IF(D1261="","",CONCATENATE('Address and samples info'!$B$8," #",'Samples 96'!C1261))</f>
        <v/>
      </c>
      <c r="B1261" s="95" t="s">
        <v>75</v>
      </c>
      <c r="C1261" s="150">
        <v>15</v>
      </c>
      <c r="D1261" s="5"/>
      <c r="E1261" s="98">
        <v>0.01</v>
      </c>
      <c r="F1261" s="53"/>
      <c r="G1261" s="59"/>
      <c r="Z1261" s="108" t="str">
        <f>IF(LEN(INDEX($1:$1048576,ROW(),4))&gt;0,INDEX($1:$1048576,ROW(),4)," ")</f>
        <v xml:space="preserve"> </v>
      </c>
      <c r="AA1261" s="108">
        <f t="shared" si="156"/>
        <v>96</v>
      </c>
      <c r="AB1261" s="108">
        <f ca="1">COUNTBLANK(OFFSET(INDEX($1:$1048576,2,4),AA1261*WellsInPlate,0,WellsInPlate,1))</f>
        <v>86</v>
      </c>
      <c r="AC1261" s="108">
        <f t="shared" ca="1" si="157"/>
        <v>0</v>
      </c>
      <c r="AE1261" s="108" t="b">
        <f>IF(COUNTBLANK(D1261)=0,A1261)</f>
        <v>0</v>
      </c>
    </row>
    <row r="1262" spans="1:31" ht="12.75" x14ac:dyDescent="0.2">
      <c r="A1262" s="94" t="str">
        <f>IF(D1262="","",CONCATENATE('Address and samples info'!$B$8," #",'Samples 96'!C1262))</f>
        <v/>
      </c>
      <c r="B1262" s="95" t="s">
        <v>85</v>
      </c>
      <c r="C1262" s="150">
        <v>15</v>
      </c>
      <c r="D1262" s="5"/>
      <c r="E1262" s="98">
        <v>0.01</v>
      </c>
      <c r="F1262" s="53"/>
      <c r="G1262" s="59"/>
      <c r="Z1262" s="108" t="str">
        <f>IF(LEN(INDEX($1:$1048576,ROW(),4))&gt;0,INDEX($1:$1048576,ROW(),4)," ")</f>
        <v xml:space="preserve"> </v>
      </c>
      <c r="AA1262" s="108">
        <f t="shared" si="156"/>
        <v>96</v>
      </c>
      <c r="AB1262" s="108">
        <f ca="1">COUNTBLANK(OFFSET(INDEX($1:$1048576,2,4),AA1262*WellsInPlate,0,WellsInPlate,1))</f>
        <v>86</v>
      </c>
      <c r="AC1262" s="108">
        <f t="shared" ca="1" si="157"/>
        <v>0</v>
      </c>
      <c r="AE1262" s="108" t="b">
        <f>IF(COUNTBLANK(D1262)=0,A1262)</f>
        <v>0</v>
      </c>
    </row>
    <row r="1263" spans="1:31" ht="12.75" x14ac:dyDescent="0.2">
      <c r="A1263" s="94" t="str">
        <f>IF(D1263="","",CONCATENATE('Address and samples info'!$B$8," #",'Samples 96'!C1263))</f>
        <v/>
      </c>
      <c r="B1263" s="95" t="s">
        <v>10</v>
      </c>
      <c r="C1263" s="150">
        <v>15</v>
      </c>
      <c r="D1263" s="5"/>
      <c r="E1263" s="98">
        <v>0.01</v>
      </c>
      <c r="F1263" s="53"/>
      <c r="G1263" s="59"/>
      <c r="Z1263" s="108" t="str">
        <f>IF(LEN(INDEX($1:$1048576,ROW(),4))&gt;0,INDEX($1:$1048576,ROW(),4)," ")</f>
        <v xml:space="preserve"> </v>
      </c>
      <c r="AA1263" s="108">
        <f t="shared" si="156"/>
        <v>96</v>
      </c>
      <c r="AB1263" s="108">
        <f ca="1">COUNTBLANK(OFFSET(INDEX($1:$1048576,2,4),AA1263*WellsInPlate,0,WellsInPlate,1))</f>
        <v>86</v>
      </c>
      <c r="AC1263" s="108">
        <f t="shared" ca="1" si="157"/>
        <v>0</v>
      </c>
      <c r="AE1263" s="108" t="b">
        <f>IF(COUNTBLANK(D1263)=0,A1263)</f>
        <v>0</v>
      </c>
    </row>
    <row r="1264" spans="1:31" ht="12.75" x14ac:dyDescent="0.2">
      <c r="A1264" s="94" t="str">
        <f>IF(D1264="","",CONCATENATE('Address and samples info'!$B$8," #",'Samples 96'!C1264))</f>
        <v/>
      </c>
      <c r="B1264" s="95" t="s">
        <v>21</v>
      </c>
      <c r="C1264" s="150">
        <v>15</v>
      </c>
      <c r="D1264" s="5"/>
      <c r="E1264" s="98">
        <v>0.01</v>
      </c>
      <c r="F1264" s="53"/>
      <c r="G1264" s="59"/>
      <c r="I1264" s="55"/>
      <c r="Z1264" s="108" t="str">
        <f>IF(LEN(INDEX($1:$1048576,ROW(),4))&gt;0,INDEX($1:$1048576,ROW(),4)," ")</f>
        <v xml:space="preserve"> </v>
      </c>
      <c r="AA1264" s="108">
        <f t="shared" si="156"/>
        <v>96</v>
      </c>
      <c r="AB1264" s="108">
        <f ca="1">COUNTBLANK(OFFSET(INDEX($1:$1048576,2,4),AA1264*WellsInPlate,0,WellsInPlate,1))</f>
        <v>86</v>
      </c>
      <c r="AC1264" s="108">
        <f t="shared" ca="1" si="157"/>
        <v>0</v>
      </c>
      <c r="AE1264" s="108" t="b">
        <f>IF(COUNTBLANK(D1264)=0,A1264)</f>
        <v>0</v>
      </c>
    </row>
    <row r="1265" spans="1:31" ht="12.75" x14ac:dyDescent="0.2">
      <c r="A1265" s="94" t="str">
        <f>IF(D1265="","",CONCATENATE('Address and samples info'!$B$8," #",'Samples 96'!C1265))</f>
        <v/>
      </c>
      <c r="B1265" s="95" t="s">
        <v>32</v>
      </c>
      <c r="C1265" s="150">
        <v>15</v>
      </c>
      <c r="D1265" s="5"/>
      <c r="E1265" s="98">
        <v>0.01</v>
      </c>
      <c r="F1265" s="53"/>
      <c r="G1265" s="59"/>
      <c r="H1265" s="106"/>
      <c r="I1265" s="56"/>
      <c r="J1265" s="56"/>
      <c r="K1265" s="56"/>
      <c r="L1265" s="56"/>
      <c r="M1265" s="56"/>
      <c r="N1265" s="56"/>
      <c r="O1265" s="56"/>
      <c r="P1265" s="56"/>
      <c r="Q1265" s="56"/>
      <c r="R1265" s="56"/>
      <c r="S1265" s="56"/>
      <c r="T1265" s="56"/>
      <c r="Z1265" s="108" t="str">
        <f>IF(LEN(INDEX($1:$1048576,ROW(),4))&gt;0,INDEX($1:$1048576,ROW(),4)," ")</f>
        <v xml:space="preserve"> </v>
      </c>
      <c r="AA1265" s="108">
        <f t="shared" si="156"/>
        <v>97</v>
      </c>
      <c r="AB1265" s="108">
        <f ca="1">COUNTBLANK(OFFSET(INDEX($1:$1048576,2,4),AA1265*WellsInPlate,0,WellsInPlate,1))</f>
        <v>86</v>
      </c>
      <c r="AC1265" s="108">
        <f t="shared" ca="1" si="157"/>
        <v>0</v>
      </c>
      <c r="AE1265" s="108" t="b">
        <f>IF(COUNTBLANK(D1265)=0,A1265)</f>
        <v>0</v>
      </c>
    </row>
    <row r="1266" spans="1:31" ht="12.75" x14ac:dyDescent="0.2">
      <c r="A1266" s="94" t="str">
        <f>IF(D1266="","",CONCATENATE('Address and samples info'!$B$8," #",'Samples 96'!C1266))</f>
        <v/>
      </c>
      <c r="B1266" s="95" t="s">
        <v>43</v>
      </c>
      <c r="C1266" s="150">
        <v>15</v>
      </c>
      <c r="D1266" s="5"/>
      <c r="E1266" s="98">
        <v>0.01</v>
      </c>
      <c r="F1266" s="53"/>
      <c r="G1266" s="59"/>
      <c r="H1266" s="104"/>
      <c r="I1266" s="57"/>
      <c r="J1266" s="57"/>
      <c r="K1266" s="57"/>
      <c r="L1266" s="57"/>
      <c r="M1266" s="57"/>
      <c r="N1266" s="57"/>
      <c r="O1266" s="57"/>
      <c r="P1266" s="57"/>
      <c r="Q1266" s="57"/>
      <c r="R1266" s="57"/>
      <c r="S1266" s="57"/>
      <c r="T1266" s="58"/>
      <c r="Z1266" s="108" t="str">
        <f>IF(LEN(INDEX($1:$1048576,ROW(),4))&gt;0,INDEX($1:$1048576,ROW(),4)," ")</f>
        <v xml:space="preserve"> </v>
      </c>
      <c r="AA1266" s="108">
        <f t="shared" si="156"/>
        <v>97</v>
      </c>
      <c r="AB1266" s="108">
        <f ca="1">COUNTBLANK(OFFSET(INDEX($1:$1048576,2,4),AA1266*WellsInPlate,0,WellsInPlate,1))</f>
        <v>86</v>
      </c>
      <c r="AC1266" s="108">
        <f t="shared" ca="1" si="157"/>
        <v>0</v>
      </c>
      <c r="AE1266" s="108" t="b">
        <f>IF(COUNTBLANK(D1266)=0,A1266)</f>
        <v>0</v>
      </c>
    </row>
    <row r="1267" spans="1:31" ht="12.75" x14ac:dyDescent="0.2">
      <c r="A1267" s="94" t="str">
        <f>IF(D1267="","",CONCATENATE('Address and samples info'!$B$8," #",'Samples 96'!C1267))</f>
        <v/>
      </c>
      <c r="B1267" s="95" t="s">
        <v>54</v>
      </c>
      <c r="C1267" s="150">
        <v>15</v>
      </c>
      <c r="D1267" s="5"/>
      <c r="E1267" s="98">
        <v>0.01</v>
      </c>
      <c r="F1267" s="53"/>
      <c r="G1267" s="59"/>
      <c r="H1267" s="104"/>
      <c r="I1267" s="57"/>
      <c r="J1267" s="57"/>
      <c r="K1267" s="57"/>
      <c r="L1267" s="57"/>
      <c r="M1267" s="57"/>
      <c r="N1267" s="57"/>
      <c r="O1267" s="57"/>
      <c r="P1267" s="57"/>
      <c r="Q1267" s="57"/>
      <c r="R1267" s="57"/>
      <c r="S1267" s="57"/>
      <c r="T1267" s="57"/>
      <c r="Z1267" s="108" t="str">
        <f>IF(LEN(INDEX($1:$1048576,ROW(),4))&gt;0,INDEX($1:$1048576,ROW(),4)," ")</f>
        <v xml:space="preserve"> </v>
      </c>
      <c r="AA1267" s="108">
        <f t="shared" si="156"/>
        <v>97</v>
      </c>
      <c r="AB1267" s="108">
        <f ca="1">COUNTBLANK(OFFSET(INDEX($1:$1048576,2,4),AA1267*WellsInPlate,0,WellsInPlate,1))</f>
        <v>86</v>
      </c>
      <c r="AC1267" s="108">
        <f t="shared" ca="1" si="157"/>
        <v>0</v>
      </c>
      <c r="AE1267" s="108" t="b">
        <f>IF(COUNTBLANK(D1267)=0,A1267)</f>
        <v>0</v>
      </c>
    </row>
    <row r="1268" spans="1:31" ht="12.75" x14ac:dyDescent="0.2">
      <c r="A1268" s="94" t="str">
        <f>IF(D1268="","",CONCATENATE('Address and samples info'!$B$8," #",'Samples 96'!C1268))</f>
        <v/>
      </c>
      <c r="B1268" s="95" t="s">
        <v>65</v>
      </c>
      <c r="C1268" s="150">
        <v>15</v>
      </c>
      <c r="D1268" s="5"/>
      <c r="E1268" s="98">
        <v>0.01</v>
      </c>
      <c r="F1268" s="53"/>
      <c r="G1268" s="59"/>
      <c r="H1268" s="104"/>
      <c r="I1268" s="57"/>
      <c r="J1268" s="57"/>
      <c r="K1268" s="57"/>
      <c r="L1268" s="57"/>
      <c r="M1268" s="57"/>
      <c r="N1268" s="57"/>
      <c r="O1268" s="57"/>
      <c r="P1268" s="57"/>
      <c r="Q1268" s="57"/>
      <c r="R1268" s="57"/>
      <c r="S1268" s="57"/>
      <c r="T1268" s="57"/>
      <c r="Z1268" s="108" t="str">
        <f>IF(LEN(INDEX($1:$1048576,ROW(),4))&gt;0,INDEX($1:$1048576,ROW(),4)," ")</f>
        <v xml:space="preserve"> </v>
      </c>
      <c r="AA1268" s="108">
        <f t="shared" si="156"/>
        <v>97</v>
      </c>
      <c r="AB1268" s="108">
        <f ca="1">COUNTBLANK(OFFSET(INDEX($1:$1048576,2,4),AA1268*WellsInPlate,0,WellsInPlate,1))</f>
        <v>86</v>
      </c>
      <c r="AC1268" s="108">
        <f t="shared" ca="1" si="157"/>
        <v>0</v>
      </c>
      <c r="AE1268" s="108" t="b">
        <f>IF(COUNTBLANK(D1268)=0,A1268)</f>
        <v>0</v>
      </c>
    </row>
    <row r="1269" spans="1:31" ht="12.75" x14ac:dyDescent="0.2">
      <c r="A1269" s="94" t="str">
        <f>IF(D1269="","",CONCATENATE('Address and samples info'!$B$8," #",'Samples 96'!C1269))</f>
        <v/>
      </c>
      <c r="B1269" s="95" t="s">
        <v>76</v>
      </c>
      <c r="C1269" s="150">
        <v>15</v>
      </c>
      <c r="D1269" s="5"/>
      <c r="E1269" s="98">
        <v>0.01</v>
      </c>
      <c r="F1269" s="53"/>
      <c r="G1269" s="59"/>
      <c r="H1269" s="104"/>
      <c r="I1269" s="57"/>
      <c r="J1269" s="57"/>
      <c r="K1269" s="57"/>
      <c r="L1269" s="57"/>
      <c r="M1269" s="57"/>
      <c r="N1269" s="57"/>
      <c r="O1269" s="57"/>
      <c r="P1269" s="57"/>
      <c r="Q1269" s="57"/>
      <c r="R1269" s="57"/>
      <c r="S1269" s="57"/>
      <c r="T1269" s="57"/>
      <c r="Z1269" s="108" t="str">
        <f>IF(LEN(INDEX($1:$1048576,ROW(),4))&gt;0,INDEX($1:$1048576,ROW(),4)," ")</f>
        <v xml:space="preserve"> </v>
      </c>
      <c r="AA1269" s="108">
        <f t="shared" si="156"/>
        <v>97</v>
      </c>
      <c r="AB1269" s="108">
        <f ca="1">COUNTBLANK(OFFSET(INDEX($1:$1048576,2,4),AA1269*WellsInPlate,0,WellsInPlate,1))</f>
        <v>86</v>
      </c>
      <c r="AC1269" s="108">
        <f t="shared" ca="1" si="157"/>
        <v>0</v>
      </c>
      <c r="AE1269" s="108" t="b">
        <f>IF(COUNTBLANK(D1269)=0,A1269)</f>
        <v>0</v>
      </c>
    </row>
    <row r="1270" spans="1:31" ht="12.75" x14ac:dyDescent="0.2">
      <c r="A1270" s="94" t="str">
        <f>IF(D1270="","",CONCATENATE('Address and samples info'!$B$8," #",'Samples 96'!C1270))</f>
        <v/>
      </c>
      <c r="B1270" s="95" t="s">
        <v>86</v>
      </c>
      <c r="C1270" s="150">
        <v>15</v>
      </c>
      <c r="D1270" s="5"/>
      <c r="E1270" s="98">
        <v>0.01</v>
      </c>
      <c r="F1270" s="53"/>
      <c r="G1270" s="59"/>
      <c r="H1270" s="104"/>
      <c r="I1270" s="57"/>
      <c r="J1270" s="57"/>
      <c r="K1270" s="57"/>
      <c r="L1270" s="57"/>
      <c r="M1270" s="57"/>
      <c r="N1270" s="57"/>
      <c r="O1270" s="57"/>
      <c r="P1270" s="57"/>
      <c r="Q1270" s="57"/>
      <c r="R1270" s="57"/>
      <c r="S1270" s="57"/>
      <c r="T1270" s="57"/>
      <c r="Z1270" s="108" t="str">
        <f>IF(LEN(INDEX($1:$1048576,ROW(),4))&gt;0,INDEX($1:$1048576,ROW(),4)," ")</f>
        <v xml:space="preserve"> </v>
      </c>
      <c r="AA1270" s="108">
        <f t="shared" si="156"/>
        <v>97</v>
      </c>
      <c r="AB1270" s="108">
        <f ca="1">COUNTBLANK(OFFSET(INDEX($1:$1048576,2,4),AA1270*WellsInPlate,0,WellsInPlate,1))</f>
        <v>86</v>
      </c>
      <c r="AC1270" s="108">
        <f t="shared" ca="1" si="157"/>
        <v>0</v>
      </c>
      <c r="AE1270" s="108" t="b">
        <f>IF(COUNTBLANK(D1270)=0,A1270)</f>
        <v>0</v>
      </c>
    </row>
    <row r="1271" spans="1:31" ht="12.75" x14ac:dyDescent="0.2">
      <c r="A1271" s="94" t="str">
        <f>IF(D1271="","",CONCATENATE('Address and samples info'!$B$8," #",'Samples 96'!C1271))</f>
        <v/>
      </c>
      <c r="B1271" s="95" t="s">
        <v>11</v>
      </c>
      <c r="C1271" s="150">
        <v>15</v>
      </c>
      <c r="D1271" s="5"/>
      <c r="E1271" s="98">
        <v>0.01</v>
      </c>
      <c r="F1271" s="53"/>
      <c r="G1271" s="59"/>
      <c r="H1271" s="104"/>
      <c r="I1271" s="57"/>
      <c r="J1271" s="57"/>
      <c r="K1271" s="57"/>
      <c r="L1271" s="57"/>
      <c r="M1271" s="57"/>
      <c r="N1271" s="57"/>
      <c r="O1271" s="57"/>
      <c r="P1271" s="57"/>
      <c r="Q1271" s="57"/>
      <c r="R1271" s="57"/>
      <c r="S1271" s="57"/>
      <c r="T1271" s="57"/>
      <c r="Z1271" s="108" t="str">
        <f>IF(LEN(INDEX($1:$1048576,ROW(),4))&gt;0,INDEX($1:$1048576,ROW(),4)," ")</f>
        <v xml:space="preserve"> </v>
      </c>
      <c r="AA1271" s="108">
        <f t="shared" si="156"/>
        <v>97</v>
      </c>
      <c r="AB1271" s="108">
        <f ca="1">COUNTBLANK(OFFSET(INDEX($1:$1048576,2,4),AA1271*WellsInPlate,0,WellsInPlate,1))</f>
        <v>86</v>
      </c>
      <c r="AC1271" s="108">
        <f t="shared" ca="1" si="157"/>
        <v>0</v>
      </c>
      <c r="AE1271" s="108" t="b">
        <f>IF(COUNTBLANK(D1271)=0,A1271)</f>
        <v>0</v>
      </c>
    </row>
    <row r="1272" spans="1:31" ht="12.75" x14ac:dyDescent="0.2">
      <c r="A1272" s="94" t="str">
        <f>IF(D1272="","",CONCATENATE('Address and samples info'!$B$8," #",'Samples 96'!C1272))</f>
        <v/>
      </c>
      <c r="B1272" s="95" t="s">
        <v>22</v>
      </c>
      <c r="C1272" s="150">
        <v>15</v>
      </c>
      <c r="D1272" s="5"/>
      <c r="E1272" s="98">
        <v>0.01</v>
      </c>
      <c r="F1272" s="53"/>
      <c r="G1272" s="59"/>
      <c r="H1272" s="104"/>
      <c r="I1272" s="57"/>
      <c r="J1272" s="57"/>
      <c r="K1272" s="57"/>
      <c r="L1272" s="57"/>
      <c r="M1272" s="57"/>
      <c r="N1272" s="57"/>
      <c r="O1272" s="57"/>
      <c r="P1272" s="57"/>
      <c r="Q1272" s="57"/>
      <c r="R1272" s="57"/>
      <c r="S1272" s="57"/>
      <c r="T1272" s="57"/>
      <c r="Z1272" s="108" t="str">
        <f>IF(LEN(INDEX($1:$1048576,ROW(),4))&gt;0,INDEX($1:$1048576,ROW(),4)," ")</f>
        <v xml:space="preserve"> </v>
      </c>
      <c r="AA1272" s="108">
        <f t="shared" si="156"/>
        <v>97</v>
      </c>
      <c r="AB1272" s="108">
        <f ca="1">COUNTBLANK(OFFSET(INDEX($1:$1048576,2,4),AA1272*WellsInPlate,0,WellsInPlate,1))</f>
        <v>86</v>
      </c>
      <c r="AC1272" s="108">
        <f t="shared" ca="1" si="157"/>
        <v>0</v>
      </c>
      <c r="AE1272" s="108" t="b">
        <f>IF(COUNTBLANK(D1272)=0,A1272)</f>
        <v>0</v>
      </c>
    </row>
    <row r="1273" spans="1:31" ht="12.75" x14ac:dyDescent="0.2">
      <c r="A1273" s="94" t="str">
        <f>IF(D1273="","",CONCATENATE('Address and samples info'!$B$8," #",'Samples 96'!C1273))</f>
        <v/>
      </c>
      <c r="B1273" s="95" t="s">
        <v>33</v>
      </c>
      <c r="C1273" s="150">
        <v>15</v>
      </c>
      <c r="D1273" s="5"/>
      <c r="E1273" s="98">
        <v>0.01</v>
      </c>
      <c r="F1273" s="53"/>
      <c r="G1273" s="59"/>
      <c r="H1273" s="104"/>
      <c r="I1273" s="57"/>
      <c r="J1273" s="57"/>
      <c r="K1273" s="57"/>
      <c r="L1273" s="57"/>
      <c r="M1273" s="57"/>
      <c r="N1273" s="57"/>
      <c r="O1273" s="57"/>
      <c r="P1273" s="57"/>
      <c r="Q1273" s="57"/>
      <c r="R1273" s="57"/>
      <c r="S1273" s="57"/>
      <c r="T1273" s="57"/>
      <c r="Z1273" s="108" t="str">
        <f>IF(LEN(INDEX($1:$1048576,ROW(),4))&gt;0,INDEX($1:$1048576,ROW(),4)," ")</f>
        <v xml:space="preserve"> </v>
      </c>
      <c r="AA1273" s="108">
        <f t="shared" si="156"/>
        <v>97</v>
      </c>
      <c r="AB1273" s="108">
        <f ca="1">COUNTBLANK(OFFSET(INDEX($1:$1048576,2,4),AA1273*WellsInPlate,0,WellsInPlate,1))</f>
        <v>86</v>
      </c>
      <c r="AC1273" s="108">
        <f t="shared" ca="1" si="157"/>
        <v>0</v>
      </c>
      <c r="AE1273" s="108" t="b">
        <f>IF(COUNTBLANK(D1273)=0,A1273)</f>
        <v>0</v>
      </c>
    </row>
    <row r="1274" spans="1:31" ht="12.75" x14ac:dyDescent="0.2">
      <c r="A1274" s="94" t="str">
        <f>IF(D1274="","",CONCATENATE('Address and samples info'!$B$8," #",'Samples 96'!C1274))</f>
        <v/>
      </c>
      <c r="B1274" s="95" t="s">
        <v>44</v>
      </c>
      <c r="C1274" s="150">
        <v>15</v>
      </c>
      <c r="D1274" s="5"/>
      <c r="E1274" s="98">
        <v>0.01</v>
      </c>
      <c r="F1274" s="53"/>
      <c r="G1274" s="59"/>
      <c r="Z1274" s="108" t="str">
        <f>IF(LEN(INDEX($1:$1048576,ROW(),4))&gt;0,INDEX($1:$1048576,ROW(),4)," ")</f>
        <v xml:space="preserve"> </v>
      </c>
      <c r="AA1274" s="108">
        <f t="shared" si="156"/>
        <v>97</v>
      </c>
      <c r="AB1274" s="108">
        <f ca="1">COUNTBLANK(OFFSET(INDEX($1:$1048576,2,4),AA1274*WellsInPlate,0,WellsInPlate,1))</f>
        <v>86</v>
      </c>
      <c r="AC1274" s="108">
        <f t="shared" ca="1" si="157"/>
        <v>0</v>
      </c>
      <c r="AE1274" s="108" t="b">
        <f>IF(COUNTBLANK(D1274)=0,A1274)</f>
        <v>0</v>
      </c>
    </row>
    <row r="1275" spans="1:31" ht="12.75" x14ac:dyDescent="0.2">
      <c r="A1275" s="94" t="str">
        <f>IF(D1275="","",CONCATENATE('Address and samples info'!$B$8," #",'Samples 96'!C1275))</f>
        <v/>
      </c>
      <c r="B1275" s="95" t="s">
        <v>55</v>
      </c>
      <c r="C1275" s="150">
        <v>15</v>
      </c>
      <c r="D1275" s="5"/>
      <c r="E1275" s="98">
        <v>0.01</v>
      </c>
      <c r="F1275" s="53"/>
      <c r="G1275" s="59"/>
      <c r="Z1275" s="108" t="str">
        <f>IF(LEN(INDEX($1:$1048576,ROW(),4))&gt;0,INDEX($1:$1048576,ROW(),4)," ")</f>
        <v xml:space="preserve"> </v>
      </c>
      <c r="AA1275" s="108">
        <f t="shared" si="156"/>
        <v>97</v>
      </c>
      <c r="AB1275" s="108">
        <f ca="1">COUNTBLANK(OFFSET(INDEX($1:$1048576,2,4),AA1275*WellsInPlate,0,WellsInPlate,1))</f>
        <v>86</v>
      </c>
      <c r="AC1275" s="108">
        <f t="shared" ca="1" si="157"/>
        <v>0</v>
      </c>
      <c r="AE1275" s="108" t="b">
        <f>IF(COUNTBLANK(D1275)=0,A1275)</f>
        <v>0</v>
      </c>
    </row>
    <row r="1276" spans="1:31" ht="12.75" x14ac:dyDescent="0.2">
      <c r="A1276" s="94" t="str">
        <f>IF(D1276="","",CONCATENATE('Address and samples info'!$B$8," #",'Samples 96'!C1276))</f>
        <v/>
      </c>
      <c r="B1276" s="95" t="s">
        <v>66</v>
      </c>
      <c r="C1276" s="150">
        <v>15</v>
      </c>
      <c r="D1276" s="5"/>
      <c r="E1276" s="98">
        <v>0.01</v>
      </c>
      <c r="F1276" s="53"/>
      <c r="G1276" s="59"/>
      <c r="Z1276" s="108" t="str">
        <f>IF(LEN(INDEX($1:$1048576,ROW(),4))&gt;0,INDEX($1:$1048576,ROW(),4)," ")</f>
        <v xml:space="preserve"> </v>
      </c>
      <c r="AA1276" s="108">
        <f t="shared" si="156"/>
        <v>97</v>
      </c>
      <c r="AB1276" s="108">
        <f ca="1">COUNTBLANK(OFFSET(INDEX($1:$1048576,2,4),AA1276*WellsInPlate,0,WellsInPlate,1))</f>
        <v>86</v>
      </c>
      <c r="AC1276" s="108">
        <f t="shared" ca="1" si="157"/>
        <v>0</v>
      </c>
      <c r="AE1276" s="108" t="b">
        <f>IF(COUNTBLANK(D1276)=0,A1276)</f>
        <v>0</v>
      </c>
    </row>
    <row r="1277" spans="1:31" ht="12.75" x14ac:dyDescent="0.2">
      <c r="A1277" s="94" t="str">
        <f>IF(D1277="","",CONCATENATE('Address and samples info'!$B$8," #",'Samples 96'!C1277))</f>
        <v/>
      </c>
      <c r="B1277" s="95" t="s">
        <v>77</v>
      </c>
      <c r="C1277" s="150">
        <v>15</v>
      </c>
      <c r="D1277" s="5"/>
      <c r="E1277" s="98">
        <v>0.01</v>
      </c>
      <c r="F1277" s="53"/>
      <c r="G1277" s="59"/>
      <c r="I1277" s="55"/>
      <c r="Z1277" s="108" t="str">
        <f>IF(LEN(INDEX($1:$1048576,ROW(),4))&gt;0,INDEX($1:$1048576,ROW(),4)," ")</f>
        <v xml:space="preserve"> </v>
      </c>
      <c r="AA1277" s="108">
        <f t="shared" si="156"/>
        <v>97</v>
      </c>
      <c r="AB1277" s="108">
        <f ca="1">COUNTBLANK(OFFSET(INDEX($1:$1048576,2,4),AA1277*WellsInPlate,0,WellsInPlate,1))</f>
        <v>86</v>
      </c>
      <c r="AC1277" s="108">
        <f t="shared" ca="1" si="157"/>
        <v>0</v>
      </c>
      <c r="AE1277" s="108" t="b">
        <f>IF(COUNTBLANK(D1277)=0,A1277)</f>
        <v>0</v>
      </c>
    </row>
    <row r="1278" spans="1:31" ht="12.75" x14ac:dyDescent="0.2">
      <c r="A1278" s="94" t="str">
        <f>IF(D1278="","",CONCATENATE('Address and samples info'!$B$8," #",'Samples 96'!C1278))</f>
        <v/>
      </c>
      <c r="B1278" s="95" t="s">
        <v>87</v>
      </c>
      <c r="C1278" s="150">
        <v>15</v>
      </c>
      <c r="D1278" s="5"/>
      <c r="E1278" s="98">
        <v>0.01</v>
      </c>
      <c r="F1278" s="53"/>
      <c r="G1278" s="59"/>
      <c r="H1278" s="106"/>
      <c r="I1278" s="56"/>
      <c r="J1278" s="56"/>
      <c r="K1278" s="56"/>
      <c r="L1278" s="56"/>
      <c r="M1278" s="56"/>
      <c r="N1278" s="56"/>
      <c r="O1278" s="56"/>
      <c r="P1278" s="56"/>
      <c r="Q1278" s="56"/>
      <c r="R1278" s="56"/>
      <c r="S1278" s="56"/>
      <c r="T1278" s="56"/>
      <c r="Z1278" s="108" t="str">
        <f>IF(LEN(INDEX($1:$1048576,ROW(),4))&gt;0,INDEX($1:$1048576,ROW(),4)," ")</f>
        <v xml:space="preserve"> </v>
      </c>
      <c r="AA1278" s="108">
        <f t="shared" si="156"/>
        <v>98</v>
      </c>
      <c r="AB1278" s="108">
        <f ca="1">COUNTBLANK(OFFSET(INDEX($1:$1048576,2,4),AA1278*WellsInPlate,0,WellsInPlate,1))</f>
        <v>86</v>
      </c>
      <c r="AC1278" s="108">
        <f t="shared" ca="1" si="157"/>
        <v>0</v>
      </c>
      <c r="AE1278" s="108" t="b">
        <f>IF(COUNTBLANK(D1278)=0,A1278)</f>
        <v>0</v>
      </c>
    </row>
    <row r="1279" spans="1:31" ht="12.75" x14ac:dyDescent="0.2">
      <c r="A1279" s="94" t="str">
        <f>IF(D1279="","",CONCATENATE('Address and samples info'!$B$8," #",'Samples 96'!C1279))</f>
        <v/>
      </c>
      <c r="B1279" s="95" t="s">
        <v>12</v>
      </c>
      <c r="C1279" s="150">
        <v>15</v>
      </c>
      <c r="D1279" s="5"/>
      <c r="E1279" s="98">
        <v>0.01</v>
      </c>
      <c r="F1279" s="53"/>
      <c r="G1279" s="59"/>
      <c r="H1279" s="104"/>
      <c r="I1279" s="57"/>
      <c r="J1279" s="57"/>
      <c r="K1279" s="57"/>
      <c r="L1279" s="57"/>
      <c r="M1279" s="57"/>
      <c r="N1279" s="57"/>
      <c r="O1279" s="57"/>
      <c r="P1279" s="57"/>
      <c r="Q1279" s="57"/>
      <c r="R1279" s="57"/>
      <c r="S1279" s="57"/>
      <c r="T1279" s="58"/>
      <c r="Z1279" s="108" t="str">
        <f>IF(LEN(INDEX($1:$1048576,ROW(),4))&gt;0,INDEX($1:$1048576,ROW(),4)," ")</f>
        <v xml:space="preserve"> </v>
      </c>
      <c r="AA1279" s="108">
        <f t="shared" si="156"/>
        <v>98</v>
      </c>
      <c r="AB1279" s="108">
        <f ca="1">COUNTBLANK(OFFSET(INDEX($1:$1048576,2,4),AA1279*WellsInPlate,0,WellsInPlate,1))</f>
        <v>86</v>
      </c>
      <c r="AC1279" s="108">
        <f t="shared" ca="1" si="157"/>
        <v>0</v>
      </c>
      <c r="AE1279" s="108" t="b">
        <f>IF(COUNTBLANK(D1279)=0,A1279)</f>
        <v>0</v>
      </c>
    </row>
    <row r="1280" spans="1:31" ht="12.75" x14ac:dyDescent="0.2">
      <c r="A1280" s="94" t="str">
        <f>IF(D1280="","",CONCATENATE('Address and samples info'!$B$8," #",'Samples 96'!C1280))</f>
        <v/>
      </c>
      <c r="B1280" s="95" t="s">
        <v>23</v>
      </c>
      <c r="C1280" s="150">
        <v>15</v>
      </c>
      <c r="D1280" s="5"/>
      <c r="E1280" s="98">
        <v>0.01</v>
      </c>
      <c r="F1280" s="53"/>
      <c r="G1280" s="59"/>
      <c r="H1280" s="104"/>
      <c r="I1280" s="57"/>
      <c r="J1280" s="57"/>
      <c r="K1280" s="57"/>
      <c r="L1280" s="57"/>
      <c r="M1280" s="57"/>
      <c r="N1280" s="57"/>
      <c r="O1280" s="57"/>
      <c r="P1280" s="57"/>
      <c r="Q1280" s="57"/>
      <c r="R1280" s="57"/>
      <c r="S1280" s="57"/>
      <c r="T1280" s="57"/>
      <c r="Z1280" s="108" t="str">
        <f>IF(LEN(INDEX($1:$1048576,ROW(),4))&gt;0,INDEX($1:$1048576,ROW(),4)," ")</f>
        <v xml:space="preserve"> </v>
      </c>
      <c r="AA1280" s="108">
        <f t="shared" si="156"/>
        <v>98</v>
      </c>
      <c r="AB1280" s="108">
        <f ca="1">COUNTBLANK(OFFSET(INDEX($1:$1048576,2,4),AA1280*WellsInPlate,0,WellsInPlate,1))</f>
        <v>86</v>
      </c>
      <c r="AC1280" s="108">
        <f t="shared" ca="1" si="157"/>
        <v>0</v>
      </c>
      <c r="AE1280" s="108" t="b">
        <f>IF(COUNTBLANK(D1280)=0,A1280)</f>
        <v>0</v>
      </c>
    </row>
    <row r="1281" spans="1:31" ht="12.75" x14ac:dyDescent="0.2">
      <c r="A1281" s="94" t="str">
        <f>IF(D1281="","",CONCATENATE('Address and samples info'!$B$8," #",'Samples 96'!C1281))</f>
        <v/>
      </c>
      <c r="B1281" s="95" t="s">
        <v>34</v>
      </c>
      <c r="C1281" s="150">
        <v>15</v>
      </c>
      <c r="D1281" s="5"/>
      <c r="E1281" s="98">
        <v>0.01</v>
      </c>
      <c r="F1281" s="53"/>
      <c r="G1281" s="59"/>
      <c r="H1281" s="104"/>
      <c r="I1281" s="57"/>
      <c r="J1281" s="57"/>
      <c r="K1281" s="57"/>
      <c r="L1281" s="57"/>
      <c r="M1281" s="57"/>
      <c r="N1281" s="57"/>
      <c r="O1281" s="57"/>
      <c r="P1281" s="57"/>
      <c r="Q1281" s="57"/>
      <c r="R1281" s="57"/>
      <c r="S1281" s="57"/>
      <c r="T1281" s="57"/>
      <c r="Z1281" s="108" t="str">
        <f>IF(LEN(INDEX($1:$1048576,ROW(),4))&gt;0,INDEX($1:$1048576,ROW(),4)," ")</f>
        <v xml:space="preserve"> </v>
      </c>
      <c r="AA1281" s="108">
        <f t="shared" si="156"/>
        <v>98</v>
      </c>
      <c r="AB1281" s="108">
        <f ca="1">COUNTBLANK(OFFSET(INDEX($1:$1048576,2,4),AA1281*WellsInPlate,0,WellsInPlate,1))</f>
        <v>86</v>
      </c>
      <c r="AC1281" s="108">
        <f t="shared" ca="1" si="157"/>
        <v>0</v>
      </c>
      <c r="AE1281" s="108" t="b">
        <f>IF(COUNTBLANK(D1281)=0,A1281)</f>
        <v>0</v>
      </c>
    </row>
    <row r="1282" spans="1:31" ht="12.75" x14ac:dyDescent="0.2">
      <c r="A1282" s="94" t="str">
        <f>IF(D1282="","",CONCATENATE('Address and samples info'!$B$8," #",'Samples 96'!C1282))</f>
        <v/>
      </c>
      <c r="B1282" s="95" t="s">
        <v>45</v>
      </c>
      <c r="C1282" s="150">
        <v>15</v>
      </c>
      <c r="D1282" s="5"/>
      <c r="E1282" s="98">
        <v>0.01</v>
      </c>
      <c r="F1282" s="53"/>
      <c r="G1282" s="59"/>
      <c r="H1282" s="104"/>
      <c r="I1282" s="57"/>
      <c r="J1282" s="57"/>
      <c r="K1282" s="57"/>
      <c r="L1282" s="57"/>
      <c r="M1282" s="57"/>
      <c r="N1282" s="57"/>
      <c r="O1282" s="57"/>
      <c r="P1282" s="57"/>
      <c r="Q1282" s="57"/>
      <c r="R1282" s="57"/>
      <c r="S1282" s="57"/>
      <c r="T1282" s="57"/>
      <c r="Z1282" s="108" t="str">
        <f>IF(LEN(INDEX($1:$1048576,ROW(),4))&gt;0,INDEX($1:$1048576,ROW(),4)," ")</f>
        <v xml:space="preserve"> </v>
      </c>
      <c r="AA1282" s="108">
        <f t="shared" si="156"/>
        <v>98</v>
      </c>
      <c r="AB1282" s="108">
        <f ca="1">COUNTBLANK(OFFSET(INDEX($1:$1048576,2,4),AA1282*WellsInPlate,0,WellsInPlate,1))</f>
        <v>86</v>
      </c>
      <c r="AC1282" s="108">
        <f t="shared" ca="1" si="157"/>
        <v>0</v>
      </c>
      <c r="AE1282" s="108" t="b">
        <f>IF(COUNTBLANK(D1282)=0,A1282)</f>
        <v>0</v>
      </c>
    </row>
    <row r="1283" spans="1:31" ht="12.75" x14ac:dyDescent="0.2">
      <c r="A1283" s="94" t="str">
        <f>IF(D1283="","",CONCATENATE('Address and samples info'!$B$8," #",'Samples 96'!C1283))</f>
        <v/>
      </c>
      <c r="B1283" s="95" t="s">
        <v>56</v>
      </c>
      <c r="C1283" s="150">
        <v>15</v>
      </c>
      <c r="D1283" s="5"/>
      <c r="E1283" s="98">
        <v>0.01</v>
      </c>
      <c r="F1283" s="53"/>
      <c r="G1283" s="59"/>
      <c r="H1283" s="104"/>
      <c r="I1283" s="57"/>
      <c r="J1283" s="57"/>
      <c r="K1283" s="57"/>
      <c r="L1283" s="57"/>
      <c r="M1283" s="57"/>
      <c r="N1283" s="57"/>
      <c r="O1283" s="57"/>
      <c r="P1283" s="57"/>
      <c r="Q1283" s="57"/>
      <c r="R1283" s="57"/>
      <c r="S1283" s="57"/>
      <c r="T1283" s="57"/>
      <c r="Z1283" s="108" t="str">
        <f>IF(LEN(INDEX($1:$1048576,ROW(),4))&gt;0,INDEX($1:$1048576,ROW(),4)," ")</f>
        <v xml:space="preserve"> </v>
      </c>
      <c r="AA1283" s="108">
        <f t="shared" si="156"/>
        <v>98</v>
      </c>
      <c r="AB1283" s="108">
        <f ca="1">COUNTBLANK(OFFSET(INDEX($1:$1048576,2,4),AA1283*WellsInPlate,0,WellsInPlate,1))</f>
        <v>86</v>
      </c>
      <c r="AC1283" s="108">
        <f t="shared" ca="1" si="157"/>
        <v>0</v>
      </c>
      <c r="AE1283" s="108" t="b">
        <f>IF(COUNTBLANK(D1283)=0,A1283)</f>
        <v>0</v>
      </c>
    </row>
    <row r="1284" spans="1:31" ht="12.75" x14ac:dyDescent="0.2">
      <c r="A1284" s="94" t="str">
        <f>IF(D1284="","",CONCATENATE('Address and samples info'!$B$8," #",'Samples 96'!C1284))</f>
        <v/>
      </c>
      <c r="B1284" s="95" t="s">
        <v>67</v>
      </c>
      <c r="C1284" s="150">
        <v>15</v>
      </c>
      <c r="D1284" s="5"/>
      <c r="E1284" s="98">
        <v>0.01</v>
      </c>
      <c r="F1284" s="53"/>
      <c r="G1284" s="59"/>
      <c r="H1284" s="104"/>
      <c r="I1284" s="57"/>
      <c r="J1284" s="57"/>
      <c r="K1284" s="57"/>
      <c r="L1284" s="57"/>
      <c r="M1284" s="57"/>
      <c r="N1284" s="57"/>
      <c r="O1284" s="57"/>
      <c r="P1284" s="57"/>
      <c r="Q1284" s="57"/>
      <c r="R1284" s="57"/>
      <c r="S1284" s="57"/>
      <c r="T1284" s="57"/>
      <c r="Z1284" s="108" t="str">
        <f>IF(LEN(INDEX($1:$1048576,ROW(),4))&gt;0,INDEX($1:$1048576,ROW(),4)," ")</f>
        <v xml:space="preserve"> </v>
      </c>
      <c r="AA1284" s="108">
        <f t="shared" si="156"/>
        <v>98</v>
      </c>
      <c r="AB1284" s="108">
        <f ca="1">COUNTBLANK(OFFSET(INDEX($1:$1048576,2,4),AA1284*WellsInPlate,0,WellsInPlate,1))</f>
        <v>86</v>
      </c>
      <c r="AC1284" s="108">
        <f t="shared" ca="1" si="157"/>
        <v>0</v>
      </c>
      <c r="AE1284" s="108" t="b">
        <f>IF(COUNTBLANK(D1284)=0,A1284)</f>
        <v>0</v>
      </c>
    </row>
    <row r="1285" spans="1:31" ht="12.75" x14ac:dyDescent="0.2">
      <c r="A1285" s="94" t="str">
        <f>IF(D1285="","",CONCATENATE('Address and samples info'!$B$8," #",'Samples 96'!C1285))</f>
        <v/>
      </c>
      <c r="B1285" s="95" t="s">
        <v>78</v>
      </c>
      <c r="C1285" s="150">
        <v>15</v>
      </c>
      <c r="D1285" s="5"/>
      <c r="E1285" s="98">
        <v>0.01</v>
      </c>
      <c r="F1285" s="53"/>
      <c r="G1285" s="59"/>
      <c r="H1285" s="104"/>
      <c r="I1285" s="57"/>
      <c r="J1285" s="57"/>
      <c r="K1285" s="57"/>
      <c r="L1285" s="57"/>
      <c r="M1285" s="57"/>
      <c r="N1285" s="57"/>
      <c r="O1285" s="57"/>
      <c r="P1285" s="57"/>
      <c r="Q1285" s="57"/>
      <c r="R1285" s="57"/>
      <c r="S1285" s="57"/>
      <c r="T1285" s="57"/>
      <c r="Z1285" s="108" t="str">
        <f>IF(LEN(INDEX($1:$1048576,ROW(),4))&gt;0,INDEX($1:$1048576,ROW(),4)," ")</f>
        <v xml:space="preserve"> </v>
      </c>
      <c r="AA1285" s="108">
        <f t="shared" ref="AA1285" si="158">CEILING((ROW()-StartRow+1)/PanelHeight,1)-1</f>
        <v>98</v>
      </c>
      <c r="AB1285" s="108">
        <f ca="1">COUNTBLANK(OFFSET(INDEX($1:$1048576,2,4),AA1285*WellsInPlate,0,WellsInPlate,1))</f>
        <v>86</v>
      </c>
      <c r="AC1285" s="108">
        <f t="shared" ref="AC1285" ca="1" si="159">IF(AB1285=WellsInPlate,0,1)</f>
        <v>0</v>
      </c>
      <c r="AE1285" s="108" t="b">
        <f>IF(COUNTBLANK(D1285)=0,A1285)</f>
        <v>0</v>
      </c>
    </row>
    <row r="1286" spans="1:31" ht="12.75" x14ac:dyDescent="0.2">
      <c r="A1286" s="94" t="str">
        <f>IF(D1286="","",CONCATENATE('Address and samples info'!$B$8," #",'Samples 96'!C1286))</f>
        <v/>
      </c>
      <c r="B1286" s="95" t="s">
        <v>88</v>
      </c>
      <c r="C1286" s="150">
        <v>15</v>
      </c>
      <c r="D1286" s="5"/>
      <c r="E1286" s="98">
        <v>0.01</v>
      </c>
      <c r="F1286" s="53"/>
      <c r="G1286" s="59"/>
      <c r="H1286" s="104"/>
      <c r="I1286" s="57"/>
      <c r="J1286" s="57"/>
      <c r="K1286" s="57"/>
      <c r="L1286" s="57"/>
      <c r="M1286" s="57"/>
      <c r="N1286" s="57"/>
      <c r="O1286" s="57"/>
      <c r="P1286" s="57"/>
      <c r="Q1286" s="57"/>
      <c r="R1286" s="57"/>
      <c r="S1286" s="57"/>
      <c r="T1286" s="57"/>
      <c r="Z1286" s="108" t="str">
        <f>IF(LEN(INDEX($1:$1048576,ROW(),4))&gt;0,INDEX($1:$1048576,ROW(),4)," ")</f>
        <v xml:space="preserve"> </v>
      </c>
      <c r="AA1286" s="108">
        <f t="shared" ref="AA1286:AA1317" si="160">CEILING((ROW()-StartRow+1)/PanelHeight,1)-1</f>
        <v>98</v>
      </c>
      <c r="AB1286" s="108">
        <f ca="1">COUNTBLANK(OFFSET(INDEX($1:$1048576,2,4),AA1286*WellsInPlate,0,WellsInPlate,1))</f>
        <v>86</v>
      </c>
      <c r="AC1286" s="108">
        <f t="shared" ref="AC1286:AC1317" ca="1" si="161">IF(AB1286=WellsInPlate,0,1)</f>
        <v>0</v>
      </c>
      <c r="AE1286" s="108" t="b">
        <f>IF(COUNTBLANK(D1286)=0,A1286)</f>
        <v>0</v>
      </c>
    </row>
    <row r="1287" spans="1:31" ht="12.75" x14ac:dyDescent="0.2">
      <c r="A1287" s="94" t="str">
        <f>IF(D1287="","",CONCATENATE('Address and samples info'!$B$8," #",'Samples 96'!C1287))</f>
        <v/>
      </c>
      <c r="B1287" s="95" t="s">
        <v>13</v>
      </c>
      <c r="C1287" s="150">
        <v>15</v>
      </c>
      <c r="D1287" s="5"/>
      <c r="E1287" s="98">
        <v>0.01</v>
      </c>
      <c r="F1287" s="53"/>
      <c r="G1287" s="59"/>
      <c r="Z1287" s="108" t="str">
        <f>IF(LEN(INDEX($1:$1048576,ROW(),4))&gt;0,INDEX($1:$1048576,ROW(),4)," ")</f>
        <v xml:space="preserve"> </v>
      </c>
      <c r="AA1287" s="108">
        <f t="shared" si="160"/>
        <v>98</v>
      </c>
      <c r="AB1287" s="108">
        <f ca="1">COUNTBLANK(OFFSET(INDEX($1:$1048576,2,4),AA1287*WellsInPlate,0,WellsInPlate,1))</f>
        <v>86</v>
      </c>
      <c r="AC1287" s="108">
        <f t="shared" ca="1" si="161"/>
        <v>0</v>
      </c>
      <c r="AE1287" s="108" t="b">
        <f>IF(COUNTBLANK(D1287)=0,A1287)</f>
        <v>0</v>
      </c>
    </row>
    <row r="1288" spans="1:31" ht="12.75" x14ac:dyDescent="0.2">
      <c r="A1288" s="94" t="str">
        <f>IF(D1288="","",CONCATENATE('Address and samples info'!$B$8," #",'Samples 96'!C1288))</f>
        <v/>
      </c>
      <c r="B1288" s="95" t="s">
        <v>24</v>
      </c>
      <c r="C1288" s="150">
        <v>15</v>
      </c>
      <c r="D1288" s="5"/>
      <c r="E1288" s="98">
        <v>0.01</v>
      </c>
      <c r="F1288" s="53"/>
      <c r="G1288" s="59"/>
      <c r="Z1288" s="108" t="str">
        <f>IF(LEN(INDEX($1:$1048576,ROW(),4))&gt;0,INDEX($1:$1048576,ROW(),4)," ")</f>
        <v xml:space="preserve"> </v>
      </c>
      <c r="AA1288" s="108">
        <f t="shared" si="160"/>
        <v>98</v>
      </c>
      <c r="AB1288" s="108">
        <f ca="1">COUNTBLANK(OFFSET(INDEX($1:$1048576,2,4),AA1288*WellsInPlate,0,WellsInPlate,1))</f>
        <v>86</v>
      </c>
      <c r="AC1288" s="108">
        <f t="shared" ca="1" si="161"/>
        <v>0</v>
      </c>
      <c r="AE1288" s="108" t="b">
        <f>IF(COUNTBLANK(D1288)=0,A1288)</f>
        <v>0</v>
      </c>
    </row>
    <row r="1289" spans="1:31" ht="12.75" x14ac:dyDescent="0.2">
      <c r="A1289" s="94" t="str">
        <f>IF(D1289="","",CONCATENATE('Address and samples info'!$B$8," #",'Samples 96'!C1289))</f>
        <v/>
      </c>
      <c r="B1289" s="95" t="s">
        <v>35</v>
      </c>
      <c r="C1289" s="150">
        <v>15</v>
      </c>
      <c r="D1289" s="5"/>
      <c r="E1289" s="98">
        <v>0.01</v>
      </c>
      <c r="F1289" s="53"/>
      <c r="G1289" s="59"/>
      <c r="Z1289" s="108" t="str">
        <f>IF(LEN(INDEX($1:$1048576,ROW(),4))&gt;0,INDEX($1:$1048576,ROW(),4)," ")</f>
        <v xml:space="preserve"> </v>
      </c>
      <c r="AA1289" s="108">
        <f t="shared" si="160"/>
        <v>98</v>
      </c>
      <c r="AB1289" s="108">
        <f ca="1">COUNTBLANK(OFFSET(INDEX($1:$1048576,2,4),AA1289*WellsInPlate,0,WellsInPlate,1))</f>
        <v>86</v>
      </c>
      <c r="AC1289" s="108">
        <f t="shared" ca="1" si="161"/>
        <v>0</v>
      </c>
      <c r="AE1289" s="108" t="b">
        <f>IF(COUNTBLANK(D1289)=0,A1289)</f>
        <v>0</v>
      </c>
    </row>
    <row r="1290" spans="1:31" ht="12.75" x14ac:dyDescent="0.2">
      <c r="A1290" s="94" t="str">
        <f>IF(D1290="","",CONCATENATE('Address and samples info'!$B$8," #",'Samples 96'!C1290))</f>
        <v/>
      </c>
      <c r="B1290" s="95" t="s">
        <v>46</v>
      </c>
      <c r="C1290" s="150">
        <v>15</v>
      </c>
      <c r="D1290" s="5"/>
      <c r="E1290" s="98">
        <v>0.01</v>
      </c>
      <c r="F1290" s="53"/>
      <c r="G1290" s="59"/>
      <c r="I1290" s="55"/>
      <c r="Z1290" s="108" t="str">
        <f>IF(LEN(INDEX($1:$1048576,ROW(),4))&gt;0,INDEX($1:$1048576,ROW(),4)," ")</f>
        <v xml:space="preserve"> </v>
      </c>
      <c r="AA1290" s="108">
        <f t="shared" si="160"/>
        <v>98</v>
      </c>
      <c r="AB1290" s="108">
        <f ca="1">COUNTBLANK(OFFSET(INDEX($1:$1048576,2,4),AA1290*WellsInPlate,0,WellsInPlate,1))</f>
        <v>86</v>
      </c>
      <c r="AC1290" s="108">
        <f t="shared" ca="1" si="161"/>
        <v>0</v>
      </c>
      <c r="AE1290" s="108" t="b">
        <f>IF(COUNTBLANK(D1290)=0,A1290)</f>
        <v>0</v>
      </c>
    </row>
    <row r="1291" spans="1:31" ht="12.75" x14ac:dyDescent="0.2">
      <c r="A1291" s="94" t="str">
        <f>IF(D1291="","",CONCATENATE('Address and samples info'!$B$8," #",'Samples 96'!C1291))</f>
        <v/>
      </c>
      <c r="B1291" s="95" t="s">
        <v>57</v>
      </c>
      <c r="C1291" s="150">
        <v>15</v>
      </c>
      <c r="D1291" s="5"/>
      <c r="E1291" s="98">
        <v>0.01</v>
      </c>
      <c r="F1291" s="53"/>
      <c r="G1291" s="59"/>
      <c r="H1291" s="106"/>
      <c r="I1291" s="56"/>
      <c r="J1291" s="56"/>
      <c r="K1291" s="56"/>
      <c r="L1291" s="56"/>
      <c r="M1291" s="56"/>
      <c r="N1291" s="56"/>
      <c r="O1291" s="56"/>
      <c r="P1291" s="56"/>
      <c r="Q1291" s="56"/>
      <c r="R1291" s="56"/>
      <c r="S1291" s="56"/>
      <c r="T1291" s="56"/>
      <c r="Z1291" s="108" t="str">
        <f>IF(LEN(INDEX($1:$1048576,ROW(),4))&gt;0,INDEX($1:$1048576,ROW(),4)," ")</f>
        <v xml:space="preserve"> </v>
      </c>
      <c r="AA1291" s="108">
        <f t="shared" si="160"/>
        <v>99</v>
      </c>
      <c r="AB1291" s="108">
        <f ca="1">COUNTBLANK(OFFSET(INDEX($1:$1048576,2,4),AA1291*WellsInPlate,0,WellsInPlate,1))</f>
        <v>86</v>
      </c>
      <c r="AC1291" s="108">
        <f t="shared" ca="1" si="161"/>
        <v>0</v>
      </c>
      <c r="AE1291" s="108" t="b">
        <f>IF(COUNTBLANK(D1291)=0,A1291)</f>
        <v>0</v>
      </c>
    </row>
    <row r="1292" spans="1:31" ht="12.75" x14ac:dyDescent="0.2">
      <c r="A1292" s="94" t="str">
        <f>IF(D1292="","",CONCATENATE('Address and samples info'!$B$8," #",'Samples 96'!C1292))</f>
        <v/>
      </c>
      <c r="B1292" s="95" t="s">
        <v>68</v>
      </c>
      <c r="C1292" s="150">
        <v>15</v>
      </c>
      <c r="D1292" s="5"/>
      <c r="E1292" s="98">
        <v>0.01</v>
      </c>
      <c r="F1292" s="53"/>
      <c r="G1292" s="59"/>
      <c r="H1292" s="104"/>
      <c r="I1292" s="57"/>
      <c r="J1292" s="57"/>
      <c r="K1292" s="57"/>
      <c r="L1292" s="57"/>
      <c r="M1292" s="57"/>
      <c r="N1292" s="57"/>
      <c r="O1292" s="57"/>
      <c r="P1292" s="57"/>
      <c r="Q1292" s="57"/>
      <c r="R1292" s="57"/>
      <c r="S1292" s="57"/>
      <c r="T1292" s="58"/>
      <c r="Z1292" s="108" t="str">
        <f>IF(LEN(INDEX($1:$1048576,ROW(),4))&gt;0,INDEX($1:$1048576,ROW(),4)," ")</f>
        <v xml:space="preserve"> </v>
      </c>
      <c r="AA1292" s="108">
        <f t="shared" si="160"/>
        <v>99</v>
      </c>
      <c r="AB1292" s="108">
        <f ca="1">COUNTBLANK(OFFSET(INDEX($1:$1048576,2,4),AA1292*WellsInPlate,0,WellsInPlate,1))</f>
        <v>86</v>
      </c>
      <c r="AC1292" s="108">
        <f t="shared" ca="1" si="161"/>
        <v>0</v>
      </c>
      <c r="AE1292" s="108" t="b">
        <f>IF(COUNTBLANK(D1292)=0,A1292)</f>
        <v>0</v>
      </c>
    </row>
    <row r="1293" spans="1:31" ht="12.75" x14ac:dyDescent="0.2">
      <c r="A1293" s="94" t="str">
        <f>IF(D1293="","",CONCATENATE('Address and samples info'!$B$8," #",'Samples 96'!C1293))</f>
        <v/>
      </c>
      <c r="B1293" s="95" t="s">
        <v>3</v>
      </c>
      <c r="C1293" s="150">
        <v>16</v>
      </c>
      <c r="D1293" s="5"/>
      <c r="E1293" s="98">
        <v>0.01</v>
      </c>
      <c r="F1293" s="53"/>
      <c r="G1293" s="59"/>
      <c r="H1293" s="104"/>
      <c r="I1293" s="57"/>
      <c r="J1293" s="57"/>
      <c r="K1293" s="57"/>
      <c r="L1293" s="57"/>
      <c r="M1293" s="57"/>
      <c r="N1293" s="57"/>
      <c r="O1293" s="57"/>
      <c r="P1293" s="57"/>
      <c r="Q1293" s="57"/>
      <c r="R1293" s="57"/>
      <c r="S1293" s="57"/>
      <c r="T1293" s="57"/>
      <c r="Z1293" s="108" t="str">
        <f>IF(LEN(INDEX($1:$1048576,ROW(),4))&gt;0,INDEX($1:$1048576,ROW(),4)," ")</f>
        <v xml:space="preserve"> </v>
      </c>
      <c r="AA1293" s="108">
        <f t="shared" si="160"/>
        <v>99</v>
      </c>
      <c r="AB1293" s="108">
        <f ca="1">COUNTBLANK(OFFSET(INDEX($1:$1048576,2,4),AA1293*WellsInPlate,0,WellsInPlate,1))</f>
        <v>86</v>
      </c>
      <c r="AC1293" s="108">
        <f t="shared" ca="1" si="161"/>
        <v>0</v>
      </c>
      <c r="AE1293" s="108" t="b">
        <f>IF(COUNTBLANK(D1293)=0,A1293)</f>
        <v>0</v>
      </c>
    </row>
    <row r="1294" spans="1:31" ht="12.75" x14ac:dyDescent="0.2">
      <c r="A1294" s="94" t="str">
        <f>IF(D1294="","",CONCATENATE('Address and samples info'!$B$8," #",'Samples 96'!C1294))</f>
        <v/>
      </c>
      <c r="B1294" s="95" t="s">
        <v>14</v>
      </c>
      <c r="C1294" s="150">
        <v>16</v>
      </c>
      <c r="D1294" s="5"/>
      <c r="E1294" s="98">
        <v>0.01</v>
      </c>
      <c r="F1294" s="53"/>
      <c r="G1294" s="59"/>
      <c r="H1294" s="104"/>
      <c r="I1294" s="57"/>
      <c r="J1294" s="57"/>
      <c r="K1294" s="57"/>
      <c r="L1294" s="57"/>
      <c r="M1294" s="57"/>
      <c r="N1294" s="57"/>
      <c r="O1294" s="57"/>
      <c r="P1294" s="57"/>
      <c r="Q1294" s="57"/>
      <c r="R1294" s="57"/>
      <c r="S1294" s="57"/>
      <c r="T1294" s="57"/>
      <c r="Z1294" s="108" t="str">
        <f>IF(LEN(INDEX($1:$1048576,ROW(),4))&gt;0,INDEX($1:$1048576,ROW(),4)," ")</f>
        <v xml:space="preserve"> </v>
      </c>
      <c r="AA1294" s="108">
        <f t="shared" si="160"/>
        <v>99</v>
      </c>
      <c r="AB1294" s="108">
        <f ca="1">COUNTBLANK(OFFSET(INDEX($1:$1048576,2,4),AA1294*WellsInPlate,0,WellsInPlate,1))</f>
        <v>86</v>
      </c>
      <c r="AC1294" s="108">
        <f t="shared" ca="1" si="161"/>
        <v>0</v>
      </c>
      <c r="AE1294" s="108" t="b">
        <f>IF(COUNTBLANK(D1294)=0,A1294)</f>
        <v>0</v>
      </c>
    </row>
    <row r="1295" spans="1:31" ht="12.75" x14ac:dyDescent="0.2">
      <c r="A1295" s="94" t="str">
        <f>IF(D1295="","",CONCATENATE('Address and samples info'!$B$8," #",'Samples 96'!C1295))</f>
        <v/>
      </c>
      <c r="B1295" s="95" t="s">
        <v>25</v>
      </c>
      <c r="C1295" s="150">
        <v>16</v>
      </c>
      <c r="D1295" s="5"/>
      <c r="E1295" s="98">
        <v>0.01</v>
      </c>
      <c r="F1295" s="53"/>
      <c r="G1295" s="59"/>
      <c r="H1295" s="104"/>
      <c r="I1295" s="57"/>
      <c r="J1295" s="57"/>
      <c r="K1295" s="57"/>
      <c r="L1295" s="57"/>
      <c r="M1295" s="57"/>
      <c r="N1295" s="57"/>
      <c r="O1295" s="57"/>
      <c r="P1295" s="57"/>
      <c r="Q1295" s="57"/>
      <c r="R1295" s="57"/>
      <c r="S1295" s="57"/>
      <c r="T1295" s="57"/>
      <c r="Z1295" s="108" t="str">
        <f>IF(LEN(INDEX($1:$1048576,ROW(),4))&gt;0,INDEX($1:$1048576,ROW(),4)," ")</f>
        <v xml:space="preserve"> </v>
      </c>
      <c r="AA1295" s="108">
        <f t="shared" si="160"/>
        <v>99</v>
      </c>
      <c r="AB1295" s="108">
        <f ca="1">COUNTBLANK(OFFSET(INDEX($1:$1048576,2,4),AA1295*WellsInPlate,0,WellsInPlate,1))</f>
        <v>86</v>
      </c>
      <c r="AC1295" s="108">
        <f t="shared" ca="1" si="161"/>
        <v>0</v>
      </c>
      <c r="AE1295" s="108" t="b">
        <f>IF(COUNTBLANK(D1295)=0,A1295)</f>
        <v>0</v>
      </c>
    </row>
    <row r="1296" spans="1:31" ht="12.75" x14ac:dyDescent="0.2">
      <c r="A1296" s="94" t="str">
        <f>IF(D1296="","",CONCATENATE('Address and samples info'!$B$8," #",'Samples 96'!C1296))</f>
        <v/>
      </c>
      <c r="B1296" s="95" t="s">
        <v>36</v>
      </c>
      <c r="C1296" s="150">
        <v>16</v>
      </c>
      <c r="D1296" s="5"/>
      <c r="E1296" s="98">
        <v>0.01</v>
      </c>
      <c r="F1296" s="53"/>
      <c r="G1296" s="59"/>
      <c r="H1296" s="104"/>
      <c r="I1296" s="57"/>
      <c r="J1296" s="57"/>
      <c r="K1296" s="57"/>
      <c r="L1296" s="57"/>
      <c r="M1296" s="57"/>
      <c r="N1296" s="57"/>
      <c r="O1296" s="57"/>
      <c r="P1296" s="57"/>
      <c r="Q1296" s="57"/>
      <c r="R1296" s="57"/>
      <c r="S1296" s="57"/>
      <c r="T1296" s="57"/>
      <c r="Z1296" s="108" t="str">
        <f>IF(LEN(INDEX($1:$1048576,ROW(),4))&gt;0,INDEX($1:$1048576,ROW(),4)," ")</f>
        <v xml:space="preserve"> </v>
      </c>
      <c r="AA1296" s="108">
        <f t="shared" si="160"/>
        <v>99</v>
      </c>
      <c r="AB1296" s="108">
        <f ca="1">COUNTBLANK(OFFSET(INDEX($1:$1048576,2,4),AA1296*WellsInPlate,0,WellsInPlate,1))</f>
        <v>86</v>
      </c>
      <c r="AC1296" s="108">
        <f t="shared" ca="1" si="161"/>
        <v>0</v>
      </c>
      <c r="AE1296" s="108" t="b">
        <f>IF(COUNTBLANK(D1296)=0,A1296)</f>
        <v>0</v>
      </c>
    </row>
    <row r="1297" spans="1:31" ht="12.75" x14ac:dyDescent="0.2">
      <c r="A1297" s="94" t="str">
        <f>IF(D1297="","",CONCATENATE('Address and samples info'!$B$8," #",'Samples 96'!C1297))</f>
        <v/>
      </c>
      <c r="B1297" s="95" t="s">
        <v>47</v>
      </c>
      <c r="C1297" s="150">
        <v>16</v>
      </c>
      <c r="D1297" s="5"/>
      <c r="E1297" s="98">
        <v>0.01</v>
      </c>
      <c r="F1297" s="53"/>
      <c r="G1297" s="59"/>
      <c r="H1297" s="104"/>
      <c r="I1297" s="57"/>
      <c r="J1297" s="57"/>
      <c r="K1297" s="57"/>
      <c r="L1297" s="57"/>
      <c r="M1297" s="57"/>
      <c r="N1297" s="57"/>
      <c r="O1297" s="57"/>
      <c r="P1297" s="57"/>
      <c r="Q1297" s="57"/>
      <c r="R1297" s="57"/>
      <c r="S1297" s="57"/>
      <c r="T1297" s="57"/>
      <c r="Z1297" s="108" t="str">
        <f>IF(LEN(INDEX($1:$1048576,ROW(),4))&gt;0,INDEX($1:$1048576,ROW(),4)," ")</f>
        <v xml:space="preserve"> </v>
      </c>
      <c r="AA1297" s="108">
        <f t="shared" si="160"/>
        <v>99</v>
      </c>
      <c r="AB1297" s="108">
        <f ca="1">COUNTBLANK(OFFSET(INDEX($1:$1048576,2,4),AA1297*WellsInPlate,0,WellsInPlate,1))</f>
        <v>86</v>
      </c>
      <c r="AC1297" s="108">
        <f t="shared" ca="1" si="161"/>
        <v>0</v>
      </c>
      <c r="AE1297" s="108" t="b">
        <f>IF(COUNTBLANK(D1297)=0,A1297)</f>
        <v>0</v>
      </c>
    </row>
    <row r="1298" spans="1:31" ht="12.75" x14ac:dyDescent="0.2">
      <c r="A1298" s="94" t="str">
        <f>IF(D1298="","",CONCATENATE('Address and samples info'!$B$8," #",'Samples 96'!C1298))</f>
        <v/>
      </c>
      <c r="B1298" s="95" t="s">
        <v>58</v>
      </c>
      <c r="C1298" s="150">
        <v>16</v>
      </c>
      <c r="D1298" s="5"/>
      <c r="E1298" s="98">
        <v>0.01</v>
      </c>
      <c r="F1298" s="53"/>
      <c r="G1298" s="59"/>
      <c r="H1298" s="104"/>
      <c r="I1298" s="57"/>
      <c r="J1298" s="57"/>
      <c r="K1298" s="57"/>
      <c r="L1298" s="57"/>
      <c r="M1298" s="57"/>
      <c r="N1298" s="57"/>
      <c r="O1298" s="57"/>
      <c r="P1298" s="57"/>
      <c r="Q1298" s="57"/>
      <c r="R1298" s="57"/>
      <c r="S1298" s="57"/>
      <c r="T1298" s="57"/>
      <c r="Z1298" s="108" t="str">
        <f>IF(LEN(INDEX($1:$1048576,ROW(),4))&gt;0,INDEX($1:$1048576,ROW(),4)," ")</f>
        <v xml:space="preserve"> </v>
      </c>
      <c r="AA1298" s="108">
        <f t="shared" si="160"/>
        <v>99</v>
      </c>
      <c r="AB1298" s="108">
        <f ca="1">COUNTBLANK(OFFSET(INDEX($1:$1048576,2,4),AA1298*WellsInPlate,0,WellsInPlate,1))</f>
        <v>86</v>
      </c>
      <c r="AC1298" s="108">
        <f t="shared" ca="1" si="161"/>
        <v>0</v>
      </c>
      <c r="AE1298" s="108" t="b">
        <f>IF(COUNTBLANK(D1298)=0,A1298)</f>
        <v>0</v>
      </c>
    </row>
    <row r="1299" spans="1:31" ht="12.75" x14ac:dyDescent="0.2">
      <c r="A1299" s="94" t="str">
        <f>IF(D1299="","",CONCATENATE('Address and samples info'!$B$8," #",'Samples 96'!C1299))</f>
        <v/>
      </c>
      <c r="B1299" s="95" t="s">
        <v>69</v>
      </c>
      <c r="C1299" s="150">
        <v>16</v>
      </c>
      <c r="D1299" s="5"/>
      <c r="E1299" s="98">
        <v>0.01</v>
      </c>
      <c r="F1299" s="53"/>
      <c r="G1299" s="59"/>
      <c r="H1299" s="104"/>
      <c r="I1299" s="57"/>
      <c r="J1299" s="57"/>
      <c r="K1299" s="57"/>
      <c r="L1299" s="57"/>
      <c r="M1299" s="57"/>
      <c r="N1299" s="57"/>
      <c r="O1299" s="57"/>
      <c r="P1299" s="57"/>
      <c r="Q1299" s="57"/>
      <c r="R1299" s="57"/>
      <c r="S1299" s="57"/>
      <c r="T1299" s="57"/>
      <c r="Z1299" s="108" t="str">
        <f>IF(LEN(INDEX($1:$1048576,ROW(),4))&gt;0,INDEX($1:$1048576,ROW(),4)," ")</f>
        <v xml:space="preserve"> </v>
      </c>
      <c r="AA1299" s="108">
        <f t="shared" si="160"/>
        <v>99</v>
      </c>
      <c r="AB1299" s="108">
        <f ca="1">COUNTBLANK(OFFSET(INDEX($1:$1048576,2,4),AA1299*WellsInPlate,0,WellsInPlate,1))</f>
        <v>86</v>
      </c>
      <c r="AC1299" s="108">
        <f t="shared" ca="1" si="161"/>
        <v>0</v>
      </c>
      <c r="AE1299" s="108" t="b">
        <f>IF(COUNTBLANK(D1299)=0,A1299)</f>
        <v>0</v>
      </c>
    </row>
    <row r="1300" spans="1:31" ht="12.75" x14ac:dyDescent="0.2">
      <c r="A1300" s="94" t="str">
        <f>IF(D1300="","",CONCATENATE('Address and samples info'!$B$8," #",'Samples 96'!C1300))</f>
        <v/>
      </c>
      <c r="B1300" s="95" t="s">
        <v>79</v>
      </c>
      <c r="C1300" s="150">
        <v>16</v>
      </c>
      <c r="D1300" s="5"/>
      <c r="E1300" s="98">
        <v>0.01</v>
      </c>
      <c r="F1300" s="53"/>
      <c r="G1300" s="59"/>
      <c r="Z1300" s="108" t="str">
        <f>IF(LEN(INDEX($1:$1048576,ROW(),4))&gt;0,INDEX($1:$1048576,ROW(),4)," ")</f>
        <v xml:space="preserve"> </v>
      </c>
      <c r="AA1300" s="108">
        <f t="shared" si="160"/>
        <v>99</v>
      </c>
      <c r="AB1300" s="108">
        <f ca="1">COUNTBLANK(OFFSET(INDEX($1:$1048576,2,4),AA1300*WellsInPlate,0,WellsInPlate,1))</f>
        <v>86</v>
      </c>
      <c r="AC1300" s="108">
        <f t="shared" ca="1" si="161"/>
        <v>0</v>
      </c>
      <c r="AE1300" s="108" t="b">
        <f>IF(COUNTBLANK(D1300)=0,A1300)</f>
        <v>0</v>
      </c>
    </row>
    <row r="1301" spans="1:31" ht="12.75" x14ac:dyDescent="0.2">
      <c r="A1301" s="94" t="str">
        <f>IF(D1301="","",CONCATENATE('Address and samples info'!$B$8," #",'Samples 96'!C1301))</f>
        <v/>
      </c>
      <c r="B1301" s="95" t="s">
        <v>4</v>
      </c>
      <c r="C1301" s="150">
        <v>16</v>
      </c>
      <c r="D1301" s="5"/>
      <c r="E1301" s="98">
        <v>0.01</v>
      </c>
      <c r="F1301" s="53"/>
      <c r="G1301" s="59"/>
      <c r="Z1301" s="108" t="str">
        <f>IF(LEN(INDEX($1:$1048576,ROW(),4))&gt;0,INDEX($1:$1048576,ROW(),4)," ")</f>
        <v xml:space="preserve"> </v>
      </c>
      <c r="AA1301" s="108">
        <f t="shared" si="160"/>
        <v>99</v>
      </c>
      <c r="AB1301" s="108">
        <f ca="1">COUNTBLANK(OFFSET(INDEX($1:$1048576,2,4),AA1301*WellsInPlate,0,WellsInPlate,1))</f>
        <v>86</v>
      </c>
      <c r="AC1301" s="108">
        <f t="shared" ca="1" si="161"/>
        <v>0</v>
      </c>
      <c r="AE1301" s="108" t="b">
        <f>IF(COUNTBLANK(D1301)=0,A1301)</f>
        <v>0</v>
      </c>
    </row>
    <row r="1302" spans="1:31" ht="12.75" x14ac:dyDescent="0.2">
      <c r="A1302" s="94" t="str">
        <f>IF(D1302="","",CONCATENATE('Address and samples info'!$B$8," #",'Samples 96'!C1302))</f>
        <v/>
      </c>
      <c r="B1302" s="95" t="s">
        <v>15</v>
      </c>
      <c r="C1302" s="150">
        <v>16</v>
      </c>
      <c r="D1302" s="5"/>
      <c r="E1302" s="98">
        <v>0.01</v>
      </c>
      <c r="F1302" s="53"/>
      <c r="G1302" s="59"/>
      <c r="Z1302" s="108" t="str">
        <f>IF(LEN(INDEX($1:$1048576,ROW(),4))&gt;0,INDEX($1:$1048576,ROW(),4)," ")</f>
        <v xml:space="preserve"> </v>
      </c>
      <c r="AA1302" s="108">
        <f t="shared" si="160"/>
        <v>99</v>
      </c>
      <c r="AB1302" s="108">
        <f ca="1">COUNTBLANK(OFFSET(INDEX($1:$1048576,2,4),AA1302*WellsInPlate,0,WellsInPlate,1))</f>
        <v>86</v>
      </c>
      <c r="AC1302" s="108">
        <f t="shared" ca="1" si="161"/>
        <v>0</v>
      </c>
      <c r="AE1302" s="108" t="b">
        <f>IF(COUNTBLANK(D1302)=0,A1302)</f>
        <v>0</v>
      </c>
    </row>
    <row r="1303" spans="1:31" ht="12.75" x14ac:dyDescent="0.2">
      <c r="A1303" s="94" t="str">
        <f>IF(D1303="","",CONCATENATE('Address and samples info'!$B$8," #",'Samples 96'!C1303))</f>
        <v/>
      </c>
      <c r="B1303" s="95" t="s">
        <v>26</v>
      </c>
      <c r="C1303" s="150">
        <v>16</v>
      </c>
      <c r="D1303" s="5"/>
      <c r="E1303" s="98">
        <v>0.01</v>
      </c>
      <c r="F1303" s="53"/>
      <c r="G1303" s="59"/>
      <c r="I1303" s="55"/>
      <c r="Z1303" s="108" t="str">
        <f>IF(LEN(INDEX($1:$1048576,ROW(),4))&gt;0,INDEX($1:$1048576,ROW(),4)," ")</f>
        <v xml:space="preserve"> </v>
      </c>
      <c r="AA1303" s="108">
        <f t="shared" si="160"/>
        <v>99</v>
      </c>
      <c r="AB1303" s="108">
        <f ca="1">COUNTBLANK(OFFSET(INDEX($1:$1048576,2,4),AA1303*WellsInPlate,0,WellsInPlate,1))</f>
        <v>86</v>
      </c>
      <c r="AC1303" s="108">
        <f t="shared" ca="1" si="161"/>
        <v>0</v>
      </c>
      <c r="AE1303" s="108" t="b">
        <f>IF(COUNTBLANK(D1303)=0,A1303)</f>
        <v>0</v>
      </c>
    </row>
    <row r="1304" spans="1:31" ht="12.75" x14ac:dyDescent="0.2">
      <c r="A1304" s="94" t="str">
        <f>IF(D1304="","",CONCATENATE('Address and samples info'!$B$8," #",'Samples 96'!C1304))</f>
        <v/>
      </c>
      <c r="B1304" s="95" t="s">
        <v>37</v>
      </c>
      <c r="C1304" s="150">
        <v>16</v>
      </c>
      <c r="D1304" s="5"/>
      <c r="E1304" s="98">
        <v>0.01</v>
      </c>
      <c r="F1304" s="53"/>
      <c r="G1304" s="59"/>
      <c r="H1304" s="106"/>
      <c r="I1304" s="56"/>
      <c r="J1304" s="56"/>
      <c r="K1304" s="56"/>
      <c r="L1304" s="56"/>
      <c r="M1304" s="56"/>
      <c r="N1304" s="56"/>
      <c r="O1304" s="56"/>
      <c r="P1304" s="56"/>
      <c r="Q1304" s="56"/>
      <c r="R1304" s="56"/>
      <c r="S1304" s="56"/>
      <c r="T1304" s="56"/>
      <c r="Z1304" s="108" t="str">
        <f>IF(LEN(INDEX($1:$1048576,ROW(),4))&gt;0,INDEX($1:$1048576,ROW(),4)," ")</f>
        <v xml:space="preserve"> </v>
      </c>
      <c r="AA1304" s="108">
        <f t="shared" si="160"/>
        <v>100</v>
      </c>
      <c r="AB1304" s="108">
        <f ca="1">COUNTBLANK(OFFSET(INDEX($1:$1048576,2,4),AA1304*WellsInPlate,0,WellsInPlate,1))</f>
        <v>86</v>
      </c>
      <c r="AC1304" s="108">
        <f t="shared" ca="1" si="161"/>
        <v>0</v>
      </c>
      <c r="AE1304" s="108" t="b">
        <f>IF(COUNTBLANK(D1304)=0,A1304)</f>
        <v>0</v>
      </c>
    </row>
    <row r="1305" spans="1:31" ht="12.75" x14ac:dyDescent="0.2">
      <c r="A1305" s="94" t="str">
        <f>IF(D1305="","",CONCATENATE('Address and samples info'!$B$8," #",'Samples 96'!C1305))</f>
        <v/>
      </c>
      <c r="B1305" s="95" t="s">
        <v>48</v>
      </c>
      <c r="C1305" s="150">
        <v>16</v>
      </c>
      <c r="D1305" s="5"/>
      <c r="E1305" s="98">
        <v>0.01</v>
      </c>
      <c r="F1305" s="53"/>
      <c r="G1305" s="59"/>
      <c r="H1305" s="104"/>
      <c r="I1305" s="57"/>
      <c r="J1305" s="57"/>
      <c r="K1305" s="57"/>
      <c r="L1305" s="57"/>
      <c r="M1305" s="57"/>
      <c r="N1305" s="57"/>
      <c r="O1305" s="57"/>
      <c r="P1305" s="57"/>
      <c r="Q1305" s="57"/>
      <c r="R1305" s="57"/>
      <c r="S1305" s="57"/>
      <c r="T1305" s="58"/>
      <c r="Z1305" s="108" t="str">
        <f>IF(LEN(INDEX($1:$1048576,ROW(),4))&gt;0,INDEX($1:$1048576,ROW(),4)," ")</f>
        <v xml:space="preserve"> </v>
      </c>
      <c r="AA1305" s="108">
        <f t="shared" si="160"/>
        <v>100</v>
      </c>
      <c r="AB1305" s="108">
        <f ca="1">COUNTBLANK(OFFSET(INDEX($1:$1048576,2,4),AA1305*WellsInPlate,0,WellsInPlate,1))</f>
        <v>86</v>
      </c>
      <c r="AC1305" s="108">
        <f t="shared" ca="1" si="161"/>
        <v>0</v>
      </c>
      <c r="AE1305" s="108" t="b">
        <f>IF(COUNTBLANK(D1305)=0,A1305)</f>
        <v>0</v>
      </c>
    </row>
    <row r="1306" spans="1:31" ht="12.75" x14ac:dyDescent="0.2">
      <c r="A1306" s="94" t="str">
        <f>IF(D1306="","",CONCATENATE('Address and samples info'!$B$8," #",'Samples 96'!C1306))</f>
        <v/>
      </c>
      <c r="B1306" s="95" t="s">
        <v>59</v>
      </c>
      <c r="C1306" s="150">
        <v>16</v>
      </c>
      <c r="D1306" s="5"/>
      <c r="E1306" s="98">
        <v>0.01</v>
      </c>
      <c r="F1306" s="53"/>
      <c r="G1306" s="59"/>
      <c r="H1306" s="104"/>
      <c r="I1306" s="57"/>
      <c r="J1306" s="57"/>
      <c r="K1306" s="57"/>
      <c r="L1306" s="57"/>
      <c r="M1306" s="57"/>
      <c r="N1306" s="57"/>
      <c r="O1306" s="57"/>
      <c r="P1306" s="57"/>
      <c r="Q1306" s="57"/>
      <c r="R1306" s="57"/>
      <c r="S1306" s="57"/>
      <c r="T1306" s="57"/>
      <c r="Z1306" s="108" t="str">
        <f>IF(LEN(INDEX($1:$1048576,ROW(),4))&gt;0,INDEX($1:$1048576,ROW(),4)," ")</f>
        <v xml:space="preserve"> </v>
      </c>
      <c r="AA1306" s="108">
        <f t="shared" si="160"/>
        <v>100</v>
      </c>
      <c r="AB1306" s="108">
        <f ca="1">COUNTBLANK(OFFSET(INDEX($1:$1048576,2,4),AA1306*WellsInPlate,0,WellsInPlate,1))</f>
        <v>86</v>
      </c>
      <c r="AC1306" s="108">
        <f t="shared" ca="1" si="161"/>
        <v>0</v>
      </c>
      <c r="AE1306" s="108" t="b">
        <f>IF(COUNTBLANK(D1306)=0,A1306)</f>
        <v>0</v>
      </c>
    </row>
    <row r="1307" spans="1:31" ht="12.75" x14ac:dyDescent="0.2">
      <c r="A1307" s="94" t="str">
        <f>IF(D1307="","",CONCATENATE('Address and samples info'!$B$8," #",'Samples 96'!C1307))</f>
        <v/>
      </c>
      <c r="B1307" s="95" t="s">
        <v>70</v>
      </c>
      <c r="C1307" s="150">
        <v>16</v>
      </c>
      <c r="D1307" s="5"/>
      <c r="E1307" s="98">
        <v>0.01</v>
      </c>
      <c r="F1307" s="53"/>
      <c r="G1307" s="59"/>
      <c r="H1307" s="104"/>
      <c r="I1307" s="57"/>
      <c r="J1307" s="57"/>
      <c r="K1307" s="57"/>
      <c r="L1307" s="57"/>
      <c r="M1307" s="57"/>
      <c r="N1307" s="57"/>
      <c r="O1307" s="57"/>
      <c r="P1307" s="57"/>
      <c r="Q1307" s="57"/>
      <c r="R1307" s="57"/>
      <c r="S1307" s="57"/>
      <c r="T1307" s="57"/>
      <c r="Z1307" s="108" t="str">
        <f>IF(LEN(INDEX($1:$1048576,ROW(),4))&gt;0,INDEX($1:$1048576,ROW(),4)," ")</f>
        <v xml:space="preserve"> </v>
      </c>
      <c r="AA1307" s="108">
        <f t="shared" si="160"/>
        <v>100</v>
      </c>
      <c r="AB1307" s="108">
        <f ca="1">COUNTBLANK(OFFSET(INDEX($1:$1048576,2,4),AA1307*WellsInPlate,0,WellsInPlate,1))</f>
        <v>86</v>
      </c>
      <c r="AC1307" s="108">
        <f t="shared" ca="1" si="161"/>
        <v>0</v>
      </c>
      <c r="AE1307" s="108" t="b">
        <f>IF(COUNTBLANK(D1307)=0,A1307)</f>
        <v>0</v>
      </c>
    </row>
    <row r="1308" spans="1:31" ht="12.75" x14ac:dyDescent="0.2">
      <c r="A1308" s="94" t="str">
        <f>IF(D1308="","",CONCATENATE('Address and samples info'!$B$8," #",'Samples 96'!C1308))</f>
        <v/>
      </c>
      <c r="B1308" s="95" t="s">
        <v>80</v>
      </c>
      <c r="C1308" s="150">
        <v>16</v>
      </c>
      <c r="D1308" s="5"/>
      <c r="E1308" s="98">
        <v>0.01</v>
      </c>
      <c r="F1308" s="53"/>
      <c r="G1308" s="59"/>
      <c r="H1308" s="104"/>
      <c r="I1308" s="57"/>
      <c r="J1308" s="57"/>
      <c r="K1308" s="57"/>
      <c r="L1308" s="57"/>
      <c r="M1308" s="57"/>
      <c r="N1308" s="57"/>
      <c r="O1308" s="57"/>
      <c r="P1308" s="57"/>
      <c r="Q1308" s="57"/>
      <c r="R1308" s="57"/>
      <c r="S1308" s="57"/>
      <c r="T1308" s="57"/>
      <c r="Z1308" s="108" t="str">
        <f>IF(LEN(INDEX($1:$1048576,ROW(),4))&gt;0,INDEX($1:$1048576,ROW(),4)," ")</f>
        <v xml:space="preserve"> </v>
      </c>
      <c r="AA1308" s="108">
        <f t="shared" si="160"/>
        <v>100</v>
      </c>
      <c r="AB1308" s="108">
        <f ca="1">COUNTBLANK(OFFSET(INDEX($1:$1048576,2,4),AA1308*WellsInPlate,0,WellsInPlate,1))</f>
        <v>86</v>
      </c>
      <c r="AC1308" s="108">
        <f t="shared" ca="1" si="161"/>
        <v>0</v>
      </c>
      <c r="AE1308" s="108" t="b">
        <f>IF(COUNTBLANK(D1308)=0,A1308)</f>
        <v>0</v>
      </c>
    </row>
    <row r="1309" spans="1:31" ht="12.75" x14ac:dyDescent="0.2">
      <c r="A1309" s="94" t="str">
        <f>IF(D1309="","",CONCATENATE('Address and samples info'!$B$8," #",'Samples 96'!C1309))</f>
        <v/>
      </c>
      <c r="B1309" s="95" t="s">
        <v>5</v>
      </c>
      <c r="C1309" s="150">
        <v>16</v>
      </c>
      <c r="D1309" s="5"/>
      <c r="E1309" s="98">
        <v>0.01</v>
      </c>
      <c r="F1309" s="53"/>
      <c r="G1309" s="59"/>
      <c r="H1309" s="104"/>
      <c r="I1309" s="57"/>
      <c r="J1309" s="57"/>
      <c r="K1309" s="57"/>
      <c r="L1309" s="57"/>
      <c r="M1309" s="57"/>
      <c r="N1309" s="57"/>
      <c r="O1309" s="57"/>
      <c r="P1309" s="57"/>
      <c r="Q1309" s="57"/>
      <c r="R1309" s="57"/>
      <c r="S1309" s="57"/>
      <c r="T1309" s="57"/>
      <c r="Z1309" s="108" t="str">
        <f>IF(LEN(INDEX($1:$1048576,ROW(),4))&gt;0,INDEX($1:$1048576,ROW(),4)," ")</f>
        <v xml:space="preserve"> </v>
      </c>
      <c r="AA1309" s="108">
        <f t="shared" si="160"/>
        <v>100</v>
      </c>
      <c r="AB1309" s="108">
        <f ca="1">COUNTBLANK(OFFSET(INDEX($1:$1048576,2,4),AA1309*WellsInPlate,0,WellsInPlate,1))</f>
        <v>86</v>
      </c>
      <c r="AC1309" s="108">
        <f t="shared" ca="1" si="161"/>
        <v>0</v>
      </c>
      <c r="AE1309" s="108" t="b">
        <f>IF(COUNTBLANK(D1309)=0,A1309)</f>
        <v>0</v>
      </c>
    </row>
    <row r="1310" spans="1:31" ht="12.75" x14ac:dyDescent="0.2">
      <c r="A1310" s="94" t="str">
        <f>IF(D1310="","",CONCATENATE('Address and samples info'!$B$8," #",'Samples 96'!C1310))</f>
        <v/>
      </c>
      <c r="B1310" s="95" t="s">
        <v>16</v>
      </c>
      <c r="C1310" s="150">
        <v>16</v>
      </c>
      <c r="D1310" s="5"/>
      <c r="E1310" s="98">
        <v>0.01</v>
      </c>
      <c r="F1310" s="53"/>
      <c r="G1310" s="59"/>
      <c r="H1310" s="104"/>
      <c r="I1310" s="57"/>
      <c r="J1310" s="57"/>
      <c r="K1310" s="57"/>
      <c r="L1310" s="57"/>
      <c r="M1310" s="57"/>
      <c r="N1310" s="57"/>
      <c r="O1310" s="57"/>
      <c r="P1310" s="57"/>
      <c r="Q1310" s="57"/>
      <c r="R1310" s="57"/>
      <c r="S1310" s="57"/>
      <c r="T1310" s="57"/>
      <c r="Z1310" s="108" t="str">
        <f>IF(LEN(INDEX($1:$1048576,ROW(),4))&gt;0,INDEX($1:$1048576,ROW(),4)," ")</f>
        <v xml:space="preserve"> </v>
      </c>
      <c r="AA1310" s="108">
        <f t="shared" si="160"/>
        <v>100</v>
      </c>
      <c r="AB1310" s="108">
        <f ca="1">COUNTBLANK(OFFSET(INDEX($1:$1048576,2,4),AA1310*WellsInPlate,0,WellsInPlate,1))</f>
        <v>86</v>
      </c>
      <c r="AC1310" s="108">
        <f t="shared" ca="1" si="161"/>
        <v>0</v>
      </c>
      <c r="AE1310" s="108" t="b">
        <f>IF(COUNTBLANK(D1310)=0,A1310)</f>
        <v>0</v>
      </c>
    </row>
    <row r="1311" spans="1:31" ht="12.75" x14ac:dyDescent="0.2">
      <c r="A1311" s="94" t="str">
        <f>IF(D1311="","",CONCATENATE('Address and samples info'!$B$8," #",'Samples 96'!C1311))</f>
        <v/>
      </c>
      <c r="B1311" s="95" t="s">
        <v>27</v>
      </c>
      <c r="C1311" s="150">
        <v>16</v>
      </c>
      <c r="D1311" s="5"/>
      <c r="E1311" s="98">
        <v>0.01</v>
      </c>
      <c r="F1311" s="53"/>
      <c r="G1311" s="59"/>
      <c r="H1311" s="104"/>
      <c r="I1311" s="57"/>
      <c r="J1311" s="57"/>
      <c r="K1311" s="57"/>
      <c r="L1311" s="57"/>
      <c r="M1311" s="57"/>
      <c r="N1311" s="57"/>
      <c r="O1311" s="57"/>
      <c r="P1311" s="57"/>
      <c r="Q1311" s="57"/>
      <c r="R1311" s="57"/>
      <c r="S1311" s="57"/>
      <c r="T1311" s="57"/>
      <c r="Z1311" s="108" t="str">
        <f>IF(LEN(INDEX($1:$1048576,ROW(),4))&gt;0,INDEX($1:$1048576,ROW(),4)," ")</f>
        <v xml:space="preserve"> </v>
      </c>
      <c r="AA1311" s="108">
        <f t="shared" si="160"/>
        <v>100</v>
      </c>
      <c r="AB1311" s="108">
        <f ca="1">COUNTBLANK(OFFSET(INDEX($1:$1048576,2,4),AA1311*WellsInPlate,0,WellsInPlate,1))</f>
        <v>86</v>
      </c>
      <c r="AC1311" s="108">
        <f t="shared" ca="1" si="161"/>
        <v>0</v>
      </c>
      <c r="AE1311" s="108" t="b">
        <f>IF(COUNTBLANK(D1311)=0,A1311)</f>
        <v>0</v>
      </c>
    </row>
    <row r="1312" spans="1:31" ht="12.75" x14ac:dyDescent="0.2">
      <c r="A1312" s="94" t="str">
        <f>IF(D1312="","",CONCATENATE('Address and samples info'!$B$8," #",'Samples 96'!C1312))</f>
        <v/>
      </c>
      <c r="B1312" s="95" t="s">
        <v>38</v>
      </c>
      <c r="C1312" s="150">
        <v>16</v>
      </c>
      <c r="D1312" s="5"/>
      <c r="E1312" s="98">
        <v>0.01</v>
      </c>
      <c r="F1312" s="53"/>
      <c r="G1312" s="59"/>
      <c r="H1312" s="104"/>
      <c r="I1312" s="57"/>
      <c r="J1312" s="57"/>
      <c r="K1312" s="57"/>
      <c r="L1312" s="57"/>
      <c r="M1312" s="57"/>
      <c r="N1312" s="57"/>
      <c r="O1312" s="57"/>
      <c r="P1312" s="57"/>
      <c r="Q1312" s="57"/>
      <c r="R1312" s="57"/>
      <c r="S1312" s="57"/>
      <c r="T1312" s="57"/>
      <c r="Z1312" s="108" t="str">
        <f>IF(LEN(INDEX($1:$1048576,ROW(),4))&gt;0,INDEX($1:$1048576,ROW(),4)," ")</f>
        <v xml:space="preserve"> </v>
      </c>
      <c r="AA1312" s="108">
        <f t="shared" si="160"/>
        <v>100</v>
      </c>
      <c r="AB1312" s="108">
        <f ca="1">COUNTBLANK(OFFSET(INDEX($1:$1048576,2,4),AA1312*WellsInPlate,0,WellsInPlate,1))</f>
        <v>86</v>
      </c>
      <c r="AC1312" s="108">
        <f t="shared" ca="1" si="161"/>
        <v>0</v>
      </c>
      <c r="AE1312" s="108" t="b">
        <f>IF(COUNTBLANK(D1312)=0,A1312)</f>
        <v>0</v>
      </c>
    </row>
    <row r="1313" spans="1:31" ht="12.75" x14ac:dyDescent="0.2">
      <c r="A1313" s="94" t="str">
        <f>IF(D1313="","",CONCATENATE('Address and samples info'!$B$8," #",'Samples 96'!C1313))</f>
        <v/>
      </c>
      <c r="B1313" s="95" t="s">
        <v>49</v>
      </c>
      <c r="C1313" s="150">
        <v>16</v>
      </c>
      <c r="D1313" s="5"/>
      <c r="E1313" s="98">
        <v>0.01</v>
      </c>
      <c r="F1313" s="53"/>
      <c r="G1313" s="59"/>
      <c r="Z1313" s="108" t="str">
        <f>IF(LEN(INDEX($1:$1048576,ROW(),4))&gt;0,INDEX($1:$1048576,ROW(),4)," ")</f>
        <v xml:space="preserve"> </v>
      </c>
      <c r="AA1313" s="108">
        <f t="shared" si="160"/>
        <v>100</v>
      </c>
      <c r="AB1313" s="108">
        <f ca="1">COUNTBLANK(OFFSET(INDEX($1:$1048576,2,4),AA1313*WellsInPlate,0,WellsInPlate,1))</f>
        <v>86</v>
      </c>
      <c r="AC1313" s="108">
        <f t="shared" ca="1" si="161"/>
        <v>0</v>
      </c>
      <c r="AE1313" s="108" t="b">
        <f>IF(COUNTBLANK(D1313)=0,A1313)</f>
        <v>0</v>
      </c>
    </row>
    <row r="1314" spans="1:31" ht="12.75" x14ac:dyDescent="0.2">
      <c r="A1314" s="94" t="str">
        <f>IF(D1314="","",CONCATENATE('Address and samples info'!$B$8," #",'Samples 96'!C1314))</f>
        <v/>
      </c>
      <c r="B1314" s="95" t="s">
        <v>60</v>
      </c>
      <c r="C1314" s="150">
        <v>16</v>
      </c>
      <c r="D1314" s="5"/>
      <c r="E1314" s="98">
        <v>0.01</v>
      </c>
      <c r="F1314" s="53"/>
      <c r="G1314" s="59"/>
      <c r="Z1314" s="108" t="str">
        <f>IF(LEN(INDEX($1:$1048576,ROW(),4))&gt;0,INDEX($1:$1048576,ROW(),4)," ")</f>
        <v xml:space="preserve"> </v>
      </c>
      <c r="AA1314" s="108">
        <f t="shared" si="160"/>
        <v>100</v>
      </c>
      <c r="AB1314" s="108">
        <f ca="1">COUNTBLANK(OFFSET(INDEX($1:$1048576,2,4),AA1314*WellsInPlate,0,WellsInPlate,1))</f>
        <v>86</v>
      </c>
      <c r="AC1314" s="108">
        <f t="shared" ca="1" si="161"/>
        <v>0</v>
      </c>
      <c r="AE1314" s="108" t="b">
        <f>IF(COUNTBLANK(D1314)=0,A1314)</f>
        <v>0</v>
      </c>
    </row>
    <row r="1315" spans="1:31" ht="12.75" x14ac:dyDescent="0.2">
      <c r="A1315" s="94" t="str">
        <f>IF(D1315="","",CONCATENATE('Address and samples info'!$B$8," #",'Samples 96'!C1315))</f>
        <v/>
      </c>
      <c r="B1315" s="95" t="s">
        <v>71</v>
      </c>
      <c r="C1315" s="150">
        <v>16</v>
      </c>
      <c r="D1315" s="5"/>
      <c r="E1315" s="98">
        <v>0.01</v>
      </c>
      <c r="F1315" s="53"/>
      <c r="G1315" s="59"/>
      <c r="Z1315" s="108" t="str">
        <f>IF(LEN(INDEX($1:$1048576,ROW(),4))&gt;0,INDEX($1:$1048576,ROW(),4)," ")</f>
        <v xml:space="preserve"> </v>
      </c>
      <c r="AA1315" s="108">
        <f t="shared" si="160"/>
        <v>100</v>
      </c>
      <c r="AB1315" s="108">
        <f ca="1">COUNTBLANK(OFFSET(INDEX($1:$1048576,2,4),AA1315*WellsInPlate,0,WellsInPlate,1))</f>
        <v>86</v>
      </c>
      <c r="AC1315" s="108">
        <f t="shared" ca="1" si="161"/>
        <v>0</v>
      </c>
      <c r="AE1315" s="108" t="b">
        <f>IF(COUNTBLANK(D1315)=0,A1315)</f>
        <v>0</v>
      </c>
    </row>
    <row r="1316" spans="1:31" ht="12.75" x14ac:dyDescent="0.2">
      <c r="A1316" s="94" t="str">
        <f>IF(D1316="","",CONCATENATE('Address and samples info'!$B$8," #",'Samples 96'!C1316))</f>
        <v/>
      </c>
      <c r="B1316" s="95" t="s">
        <v>81</v>
      </c>
      <c r="C1316" s="150">
        <v>16</v>
      </c>
      <c r="D1316" s="5"/>
      <c r="E1316" s="98">
        <v>0.01</v>
      </c>
      <c r="F1316" s="53"/>
      <c r="G1316" s="59"/>
      <c r="I1316" s="55"/>
      <c r="Z1316" s="108" t="str">
        <f>IF(LEN(INDEX($1:$1048576,ROW(),4))&gt;0,INDEX($1:$1048576,ROW(),4)," ")</f>
        <v xml:space="preserve"> </v>
      </c>
      <c r="AA1316" s="108">
        <f t="shared" si="160"/>
        <v>100</v>
      </c>
      <c r="AB1316" s="108">
        <f ca="1">COUNTBLANK(OFFSET(INDEX($1:$1048576,2,4),AA1316*WellsInPlate,0,WellsInPlate,1))</f>
        <v>86</v>
      </c>
      <c r="AC1316" s="108">
        <f t="shared" ca="1" si="161"/>
        <v>0</v>
      </c>
      <c r="AE1316" s="108" t="b">
        <f>IF(COUNTBLANK(D1316)=0,A1316)</f>
        <v>0</v>
      </c>
    </row>
    <row r="1317" spans="1:31" ht="12.75" x14ac:dyDescent="0.2">
      <c r="A1317" s="94" t="str">
        <f>IF(D1317="","",CONCATENATE('Address and samples info'!$B$8," #",'Samples 96'!C1317))</f>
        <v/>
      </c>
      <c r="B1317" s="95" t="s">
        <v>6</v>
      </c>
      <c r="C1317" s="150">
        <v>16</v>
      </c>
      <c r="D1317" s="5"/>
      <c r="E1317" s="98">
        <v>0.01</v>
      </c>
      <c r="F1317" s="53"/>
      <c r="G1317" s="59"/>
      <c r="H1317" s="106"/>
      <c r="I1317" s="56"/>
      <c r="J1317" s="56"/>
      <c r="K1317" s="56"/>
      <c r="L1317" s="56"/>
      <c r="M1317" s="56"/>
      <c r="N1317" s="56"/>
      <c r="O1317" s="56"/>
      <c r="P1317" s="56"/>
      <c r="Q1317" s="56"/>
      <c r="R1317" s="56"/>
      <c r="S1317" s="56"/>
      <c r="T1317" s="56"/>
      <c r="Z1317" s="108" t="str">
        <f>IF(LEN(INDEX($1:$1048576,ROW(),4))&gt;0,INDEX($1:$1048576,ROW(),4)," ")</f>
        <v xml:space="preserve"> </v>
      </c>
      <c r="AA1317" s="108">
        <f t="shared" si="160"/>
        <v>101</v>
      </c>
      <c r="AB1317" s="108">
        <f ca="1">COUNTBLANK(OFFSET(INDEX($1:$1048576,2,4),AA1317*WellsInPlate,0,WellsInPlate,1))</f>
        <v>86</v>
      </c>
      <c r="AC1317" s="108">
        <f t="shared" ca="1" si="161"/>
        <v>0</v>
      </c>
      <c r="AE1317" s="108" t="b">
        <f>IF(COUNTBLANK(D1317)=0,A1317)</f>
        <v>0</v>
      </c>
    </row>
    <row r="1318" spans="1:31" ht="12.75" x14ac:dyDescent="0.2">
      <c r="A1318" s="94" t="str">
        <f>IF(D1318="","",CONCATENATE('Address and samples info'!$B$8," #",'Samples 96'!C1318))</f>
        <v/>
      </c>
      <c r="B1318" s="95" t="s">
        <v>17</v>
      </c>
      <c r="C1318" s="150">
        <v>16</v>
      </c>
      <c r="D1318" s="5"/>
      <c r="E1318" s="98">
        <v>0.01</v>
      </c>
      <c r="F1318" s="53"/>
      <c r="G1318" s="59"/>
      <c r="H1318" s="104"/>
      <c r="I1318" s="57"/>
      <c r="J1318" s="57"/>
      <c r="K1318" s="57"/>
      <c r="L1318" s="57"/>
      <c r="M1318" s="57"/>
      <c r="N1318" s="57"/>
      <c r="O1318" s="57"/>
      <c r="P1318" s="57"/>
      <c r="Q1318" s="57"/>
      <c r="R1318" s="57"/>
      <c r="S1318" s="57"/>
      <c r="T1318" s="58"/>
      <c r="Z1318" s="108" t="str">
        <f>IF(LEN(INDEX($1:$1048576,ROW(),4))&gt;0,INDEX($1:$1048576,ROW(),4)," ")</f>
        <v xml:space="preserve"> </v>
      </c>
      <c r="AA1318" s="108">
        <f t="shared" ref="AA1318:AA1348" si="162">CEILING((ROW()-StartRow+1)/PanelHeight,1)-1</f>
        <v>101</v>
      </c>
      <c r="AB1318" s="108">
        <f ca="1">COUNTBLANK(OFFSET(INDEX($1:$1048576,2,4),AA1318*WellsInPlate,0,WellsInPlate,1))</f>
        <v>86</v>
      </c>
      <c r="AC1318" s="108">
        <f t="shared" ref="AC1318:AC1348" ca="1" si="163">IF(AB1318=WellsInPlate,0,1)</f>
        <v>0</v>
      </c>
      <c r="AE1318" s="108" t="b">
        <f>IF(COUNTBLANK(D1318)=0,A1318)</f>
        <v>0</v>
      </c>
    </row>
    <row r="1319" spans="1:31" ht="12.75" x14ac:dyDescent="0.2">
      <c r="A1319" s="94" t="str">
        <f>IF(D1319="","",CONCATENATE('Address and samples info'!$B$8," #",'Samples 96'!C1319))</f>
        <v/>
      </c>
      <c r="B1319" s="95" t="s">
        <v>28</v>
      </c>
      <c r="C1319" s="150">
        <v>16</v>
      </c>
      <c r="D1319" s="5"/>
      <c r="E1319" s="98">
        <v>0.01</v>
      </c>
      <c r="F1319" s="53"/>
      <c r="G1319" s="59"/>
      <c r="H1319" s="104"/>
      <c r="I1319" s="57"/>
      <c r="J1319" s="57"/>
      <c r="K1319" s="57"/>
      <c r="L1319" s="57"/>
      <c r="M1319" s="57"/>
      <c r="N1319" s="57"/>
      <c r="O1319" s="57"/>
      <c r="P1319" s="57"/>
      <c r="Q1319" s="57"/>
      <c r="R1319" s="57"/>
      <c r="S1319" s="57"/>
      <c r="T1319" s="57"/>
      <c r="Z1319" s="108" t="str">
        <f>IF(LEN(INDEX($1:$1048576,ROW(),4))&gt;0,INDEX($1:$1048576,ROW(),4)," ")</f>
        <v xml:space="preserve"> </v>
      </c>
      <c r="AA1319" s="108">
        <f t="shared" si="162"/>
        <v>101</v>
      </c>
      <c r="AB1319" s="108">
        <f ca="1">COUNTBLANK(OFFSET(INDEX($1:$1048576,2,4),AA1319*WellsInPlate,0,WellsInPlate,1))</f>
        <v>86</v>
      </c>
      <c r="AC1319" s="108">
        <f t="shared" ca="1" si="163"/>
        <v>0</v>
      </c>
      <c r="AE1319" s="108" t="b">
        <f>IF(COUNTBLANK(D1319)=0,A1319)</f>
        <v>0</v>
      </c>
    </row>
    <row r="1320" spans="1:31" ht="12.75" x14ac:dyDescent="0.2">
      <c r="A1320" s="94" t="str">
        <f>IF(D1320="","",CONCATENATE('Address and samples info'!$B$8," #",'Samples 96'!C1320))</f>
        <v/>
      </c>
      <c r="B1320" s="95" t="s">
        <v>39</v>
      </c>
      <c r="C1320" s="150">
        <v>16</v>
      </c>
      <c r="D1320" s="5"/>
      <c r="E1320" s="98">
        <v>0.01</v>
      </c>
      <c r="F1320" s="53"/>
      <c r="G1320" s="59"/>
      <c r="H1320" s="104"/>
      <c r="I1320" s="57"/>
      <c r="J1320" s="57"/>
      <c r="K1320" s="57"/>
      <c r="L1320" s="57"/>
      <c r="M1320" s="57"/>
      <c r="N1320" s="57"/>
      <c r="O1320" s="57"/>
      <c r="P1320" s="57"/>
      <c r="Q1320" s="57"/>
      <c r="R1320" s="57"/>
      <c r="S1320" s="57"/>
      <c r="T1320" s="57"/>
      <c r="Z1320" s="108" t="str">
        <f>IF(LEN(INDEX($1:$1048576,ROW(),4))&gt;0,INDEX($1:$1048576,ROW(),4)," ")</f>
        <v xml:space="preserve"> </v>
      </c>
      <c r="AA1320" s="108">
        <f t="shared" si="162"/>
        <v>101</v>
      </c>
      <c r="AB1320" s="108">
        <f ca="1">COUNTBLANK(OFFSET(INDEX($1:$1048576,2,4),AA1320*WellsInPlate,0,WellsInPlate,1))</f>
        <v>86</v>
      </c>
      <c r="AC1320" s="108">
        <f t="shared" ca="1" si="163"/>
        <v>0</v>
      </c>
      <c r="AE1320" s="108" t="b">
        <f>IF(COUNTBLANK(D1320)=0,A1320)</f>
        <v>0</v>
      </c>
    </row>
    <row r="1321" spans="1:31" ht="12.75" x14ac:dyDescent="0.2">
      <c r="A1321" s="94" t="str">
        <f>IF(D1321="","",CONCATENATE('Address and samples info'!$B$8," #",'Samples 96'!C1321))</f>
        <v/>
      </c>
      <c r="B1321" s="95" t="s">
        <v>50</v>
      </c>
      <c r="C1321" s="150">
        <v>16</v>
      </c>
      <c r="D1321" s="5"/>
      <c r="E1321" s="98">
        <v>0.01</v>
      </c>
      <c r="F1321" s="53"/>
      <c r="G1321" s="59"/>
      <c r="H1321" s="104"/>
      <c r="I1321" s="57"/>
      <c r="J1321" s="57"/>
      <c r="K1321" s="57"/>
      <c r="L1321" s="57"/>
      <c r="M1321" s="57"/>
      <c r="N1321" s="57"/>
      <c r="O1321" s="57"/>
      <c r="P1321" s="57"/>
      <c r="Q1321" s="57"/>
      <c r="R1321" s="57"/>
      <c r="S1321" s="57"/>
      <c r="T1321" s="57"/>
      <c r="Z1321" s="108" t="str">
        <f>IF(LEN(INDEX($1:$1048576,ROW(),4))&gt;0,INDEX($1:$1048576,ROW(),4)," ")</f>
        <v xml:space="preserve"> </v>
      </c>
      <c r="AA1321" s="108">
        <f t="shared" si="162"/>
        <v>101</v>
      </c>
      <c r="AB1321" s="108">
        <f ca="1">COUNTBLANK(OFFSET(INDEX($1:$1048576,2,4),AA1321*WellsInPlate,0,WellsInPlate,1))</f>
        <v>86</v>
      </c>
      <c r="AC1321" s="108">
        <f t="shared" ca="1" si="163"/>
        <v>0</v>
      </c>
      <c r="AE1321" s="108" t="b">
        <f>IF(COUNTBLANK(D1321)=0,A1321)</f>
        <v>0</v>
      </c>
    </row>
    <row r="1322" spans="1:31" ht="12.75" x14ac:dyDescent="0.2">
      <c r="A1322" s="94" t="str">
        <f>IF(D1322="","",CONCATENATE('Address and samples info'!$B$8," #",'Samples 96'!C1322))</f>
        <v/>
      </c>
      <c r="B1322" s="95" t="s">
        <v>61</v>
      </c>
      <c r="C1322" s="150">
        <v>16</v>
      </c>
      <c r="D1322" s="5"/>
      <c r="E1322" s="98">
        <v>0.01</v>
      </c>
      <c r="F1322" s="53"/>
      <c r="G1322" s="59"/>
      <c r="H1322" s="104"/>
      <c r="I1322" s="57"/>
      <c r="J1322" s="57"/>
      <c r="K1322" s="57"/>
      <c r="L1322" s="57"/>
      <c r="M1322" s="57"/>
      <c r="N1322" s="57"/>
      <c r="O1322" s="57"/>
      <c r="P1322" s="57"/>
      <c r="Q1322" s="57"/>
      <c r="R1322" s="57"/>
      <c r="S1322" s="57"/>
      <c r="T1322" s="57"/>
      <c r="Z1322" s="108" t="str">
        <f>IF(LEN(INDEX($1:$1048576,ROW(),4))&gt;0,INDEX($1:$1048576,ROW(),4)," ")</f>
        <v xml:space="preserve"> </v>
      </c>
      <c r="AA1322" s="108">
        <f t="shared" si="162"/>
        <v>101</v>
      </c>
      <c r="AB1322" s="108">
        <f ca="1">COUNTBLANK(OFFSET(INDEX($1:$1048576,2,4),AA1322*WellsInPlate,0,WellsInPlate,1))</f>
        <v>86</v>
      </c>
      <c r="AC1322" s="108">
        <f t="shared" ca="1" si="163"/>
        <v>0</v>
      </c>
      <c r="AE1322" s="108" t="b">
        <f>IF(COUNTBLANK(D1322)=0,A1322)</f>
        <v>0</v>
      </c>
    </row>
    <row r="1323" spans="1:31" ht="12.75" x14ac:dyDescent="0.2">
      <c r="A1323" s="94" t="str">
        <f>IF(D1323="","",CONCATENATE('Address and samples info'!$B$8," #",'Samples 96'!C1323))</f>
        <v/>
      </c>
      <c r="B1323" s="95" t="s">
        <v>72</v>
      </c>
      <c r="C1323" s="150">
        <v>16</v>
      </c>
      <c r="D1323" s="5"/>
      <c r="E1323" s="98">
        <v>0.01</v>
      </c>
      <c r="F1323" s="53"/>
      <c r="G1323" s="59"/>
      <c r="H1323" s="104"/>
      <c r="I1323" s="57"/>
      <c r="J1323" s="57"/>
      <c r="K1323" s="57"/>
      <c r="L1323" s="57"/>
      <c r="M1323" s="57"/>
      <c r="N1323" s="57"/>
      <c r="O1323" s="57"/>
      <c r="P1323" s="57"/>
      <c r="Q1323" s="57"/>
      <c r="R1323" s="57"/>
      <c r="S1323" s="57"/>
      <c r="T1323" s="57"/>
      <c r="Z1323" s="108" t="str">
        <f>IF(LEN(INDEX($1:$1048576,ROW(),4))&gt;0,INDEX($1:$1048576,ROW(),4)," ")</f>
        <v xml:space="preserve"> </v>
      </c>
      <c r="AA1323" s="108">
        <f t="shared" si="162"/>
        <v>101</v>
      </c>
      <c r="AB1323" s="108">
        <f ca="1">COUNTBLANK(OFFSET(INDEX($1:$1048576,2,4),AA1323*WellsInPlate,0,WellsInPlate,1))</f>
        <v>86</v>
      </c>
      <c r="AC1323" s="108">
        <f t="shared" ca="1" si="163"/>
        <v>0</v>
      </c>
      <c r="AE1323" s="108" t="b">
        <f>IF(COUNTBLANK(D1323)=0,A1323)</f>
        <v>0</v>
      </c>
    </row>
    <row r="1324" spans="1:31" ht="12.75" x14ac:dyDescent="0.2">
      <c r="A1324" s="94" t="str">
        <f>IF(D1324="","",CONCATENATE('Address and samples info'!$B$8," #",'Samples 96'!C1324))</f>
        <v/>
      </c>
      <c r="B1324" s="95" t="s">
        <v>82</v>
      </c>
      <c r="C1324" s="150">
        <v>16</v>
      </c>
      <c r="D1324" s="5"/>
      <c r="E1324" s="98">
        <v>0.01</v>
      </c>
      <c r="F1324" s="53"/>
      <c r="G1324" s="59"/>
      <c r="H1324" s="104"/>
      <c r="I1324" s="57"/>
      <c r="J1324" s="57"/>
      <c r="K1324" s="57"/>
      <c r="L1324" s="57"/>
      <c r="M1324" s="57"/>
      <c r="N1324" s="57"/>
      <c r="O1324" s="57"/>
      <c r="P1324" s="57"/>
      <c r="Q1324" s="57"/>
      <c r="R1324" s="57"/>
      <c r="S1324" s="57"/>
      <c r="T1324" s="57"/>
      <c r="Z1324" s="108" t="str">
        <f>IF(LEN(INDEX($1:$1048576,ROW(),4))&gt;0,INDEX($1:$1048576,ROW(),4)," ")</f>
        <v xml:space="preserve"> </v>
      </c>
      <c r="AA1324" s="108">
        <f t="shared" si="162"/>
        <v>101</v>
      </c>
      <c r="AB1324" s="108">
        <f ca="1">COUNTBLANK(OFFSET(INDEX($1:$1048576,2,4),AA1324*WellsInPlate,0,WellsInPlate,1))</f>
        <v>86</v>
      </c>
      <c r="AC1324" s="108">
        <f t="shared" ca="1" si="163"/>
        <v>0</v>
      </c>
      <c r="AE1324" s="108" t="b">
        <f>IF(COUNTBLANK(D1324)=0,A1324)</f>
        <v>0</v>
      </c>
    </row>
    <row r="1325" spans="1:31" ht="12.75" x14ac:dyDescent="0.2">
      <c r="A1325" s="94" t="str">
        <f>IF(D1325="","",CONCATENATE('Address and samples info'!$B$8," #",'Samples 96'!C1325))</f>
        <v/>
      </c>
      <c r="B1325" s="95" t="s">
        <v>7</v>
      </c>
      <c r="C1325" s="150">
        <v>16</v>
      </c>
      <c r="D1325" s="5"/>
      <c r="E1325" s="98">
        <v>0.01</v>
      </c>
      <c r="F1325" s="53"/>
      <c r="G1325" s="59"/>
      <c r="H1325" s="104"/>
      <c r="I1325" s="57"/>
      <c r="J1325" s="57"/>
      <c r="K1325" s="57"/>
      <c r="L1325" s="57"/>
      <c r="M1325" s="57"/>
      <c r="N1325" s="57"/>
      <c r="O1325" s="57"/>
      <c r="P1325" s="57"/>
      <c r="Q1325" s="57"/>
      <c r="R1325" s="57"/>
      <c r="S1325" s="57"/>
      <c r="T1325" s="57"/>
      <c r="Z1325" s="108" t="str">
        <f>IF(LEN(INDEX($1:$1048576,ROW(),4))&gt;0,INDEX($1:$1048576,ROW(),4)," ")</f>
        <v xml:space="preserve"> </v>
      </c>
      <c r="AA1325" s="108">
        <f t="shared" si="162"/>
        <v>101</v>
      </c>
      <c r="AB1325" s="108">
        <f ca="1">COUNTBLANK(OFFSET(INDEX($1:$1048576,2,4),AA1325*WellsInPlate,0,WellsInPlate,1))</f>
        <v>86</v>
      </c>
      <c r="AC1325" s="108">
        <f t="shared" ca="1" si="163"/>
        <v>0</v>
      </c>
      <c r="AE1325" s="108" t="b">
        <f>IF(COUNTBLANK(D1325)=0,A1325)</f>
        <v>0</v>
      </c>
    </row>
    <row r="1326" spans="1:31" ht="12.75" x14ac:dyDescent="0.2">
      <c r="A1326" s="94" t="str">
        <f>IF(D1326="","",CONCATENATE('Address and samples info'!$B$8," #",'Samples 96'!C1326))</f>
        <v/>
      </c>
      <c r="B1326" s="95" t="s">
        <v>18</v>
      </c>
      <c r="C1326" s="150">
        <v>16</v>
      </c>
      <c r="D1326" s="5"/>
      <c r="E1326" s="98">
        <v>0.01</v>
      </c>
      <c r="F1326" s="53"/>
      <c r="G1326" s="59"/>
      <c r="Z1326" s="108" t="str">
        <f>IF(LEN(INDEX($1:$1048576,ROW(),4))&gt;0,INDEX($1:$1048576,ROW(),4)," ")</f>
        <v xml:space="preserve"> </v>
      </c>
      <c r="AA1326" s="108">
        <f t="shared" si="162"/>
        <v>101</v>
      </c>
      <c r="AB1326" s="108">
        <f ca="1">COUNTBLANK(OFFSET(INDEX($1:$1048576,2,4),AA1326*WellsInPlate,0,WellsInPlate,1))</f>
        <v>86</v>
      </c>
      <c r="AC1326" s="108">
        <f t="shared" ca="1" si="163"/>
        <v>0</v>
      </c>
      <c r="AE1326" s="108" t="b">
        <f>IF(COUNTBLANK(D1326)=0,A1326)</f>
        <v>0</v>
      </c>
    </row>
    <row r="1327" spans="1:31" ht="12.75" x14ac:dyDescent="0.2">
      <c r="A1327" s="94" t="str">
        <f>IF(D1327="","",CONCATENATE('Address and samples info'!$B$8," #",'Samples 96'!C1327))</f>
        <v/>
      </c>
      <c r="B1327" s="95" t="s">
        <v>29</v>
      </c>
      <c r="C1327" s="150">
        <v>16</v>
      </c>
      <c r="D1327" s="5"/>
      <c r="E1327" s="98">
        <v>0.01</v>
      </c>
      <c r="F1327" s="53"/>
      <c r="G1327" s="59"/>
      <c r="Z1327" s="108" t="str">
        <f>IF(LEN(INDEX($1:$1048576,ROW(),4))&gt;0,INDEX($1:$1048576,ROW(),4)," ")</f>
        <v xml:space="preserve"> </v>
      </c>
      <c r="AA1327" s="108">
        <f t="shared" si="162"/>
        <v>101</v>
      </c>
      <c r="AB1327" s="108">
        <f ca="1">COUNTBLANK(OFFSET(INDEX($1:$1048576,2,4),AA1327*WellsInPlate,0,WellsInPlate,1))</f>
        <v>86</v>
      </c>
      <c r="AC1327" s="108">
        <f t="shared" ca="1" si="163"/>
        <v>0</v>
      </c>
      <c r="AE1327" s="108" t="b">
        <f>IF(COUNTBLANK(D1327)=0,A1327)</f>
        <v>0</v>
      </c>
    </row>
    <row r="1328" spans="1:31" ht="12.75" x14ac:dyDescent="0.2">
      <c r="A1328" s="94" t="str">
        <f>IF(D1328="","",CONCATENATE('Address and samples info'!$B$8," #",'Samples 96'!C1328))</f>
        <v/>
      </c>
      <c r="B1328" s="95" t="s">
        <v>40</v>
      </c>
      <c r="C1328" s="150">
        <v>16</v>
      </c>
      <c r="D1328" s="5"/>
      <c r="E1328" s="98">
        <v>0.01</v>
      </c>
      <c r="F1328" s="53"/>
      <c r="G1328" s="59"/>
      <c r="Z1328" s="108" t="str">
        <f>IF(LEN(INDEX($1:$1048576,ROW(),4))&gt;0,INDEX($1:$1048576,ROW(),4)," ")</f>
        <v xml:space="preserve"> </v>
      </c>
      <c r="AA1328" s="108">
        <f t="shared" si="162"/>
        <v>101</v>
      </c>
      <c r="AB1328" s="108">
        <f ca="1">COUNTBLANK(OFFSET(INDEX($1:$1048576,2,4),AA1328*WellsInPlate,0,WellsInPlate,1))</f>
        <v>86</v>
      </c>
      <c r="AC1328" s="108">
        <f t="shared" ca="1" si="163"/>
        <v>0</v>
      </c>
      <c r="AE1328" s="108" t="b">
        <f>IF(COUNTBLANK(D1328)=0,A1328)</f>
        <v>0</v>
      </c>
    </row>
    <row r="1329" spans="1:31" ht="12.75" x14ac:dyDescent="0.2">
      <c r="A1329" s="94" t="str">
        <f>IF(D1329="","",CONCATENATE('Address and samples info'!$B$8," #",'Samples 96'!C1329))</f>
        <v/>
      </c>
      <c r="B1329" s="95" t="s">
        <v>51</v>
      </c>
      <c r="C1329" s="150">
        <v>16</v>
      </c>
      <c r="D1329" s="5"/>
      <c r="E1329" s="98">
        <v>0.01</v>
      </c>
      <c r="F1329" s="53"/>
      <c r="G1329" s="59"/>
      <c r="I1329" s="55"/>
      <c r="Z1329" s="108" t="str">
        <f>IF(LEN(INDEX($1:$1048576,ROW(),4))&gt;0,INDEX($1:$1048576,ROW(),4)," ")</f>
        <v xml:space="preserve"> </v>
      </c>
      <c r="AA1329" s="108">
        <f t="shared" si="162"/>
        <v>101</v>
      </c>
      <c r="AB1329" s="108">
        <f ca="1">COUNTBLANK(OFFSET(INDEX($1:$1048576,2,4),AA1329*WellsInPlate,0,WellsInPlate,1))</f>
        <v>86</v>
      </c>
      <c r="AC1329" s="108">
        <f t="shared" ca="1" si="163"/>
        <v>0</v>
      </c>
      <c r="AE1329" s="108" t="b">
        <f>IF(COUNTBLANK(D1329)=0,A1329)</f>
        <v>0</v>
      </c>
    </row>
    <row r="1330" spans="1:31" ht="12.75" x14ac:dyDescent="0.2">
      <c r="A1330" s="94" t="str">
        <f>IF(D1330="","",CONCATENATE('Address and samples info'!$B$8," #",'Samples 96'!C1330))</f>
        <v/>
      </c>
      <c r="B1330" s="95" t="s">
        <v>62</v>
      </c>
      <c r="C1330" s="150">
        <v>16</v>
      </c>
      <c r="D1330" s="5"/>
      <c r="E1330" s="98">
        <v>0.01</v>
      </c>
      <c r="F1330" s="53"/>
      <c r="G1330" s="59"/>
      <c r="H1330" s="106"/>
      <c r="I1330" s="56"/>
      <c r="J1330" s="56"/>
      <c r="K1330" s="56"/>
      <c r="L1330" s="56"/>
      <c r="M1330" s="56"/>
      <c r="N1330" s="56"/>
      <c r="O1330" s="56"/>
      <c r="P1330" s="56"/>
      <c r="Q1330" s="56"/>
      <c r="R1330" s="56"/>
      <c r="S1330" s="56"/>
      <c r="T1330" s="56"/>
      <c r="Z1330" s="108" t="str">
        <f>IF(LEN(INDEX($1:$1048576,ROW(),4))&gt;0,INDEX($1:$1048576,ROW(),4)," ")</f>
        <v xml:space="preserve"> </v>
      </c>
      <c r="AA1330" s="108">
        <f t="shared" si="162"/>
        <v>102</v>
      </c>
      <c r="AB1330" s="108">
        <f ca="1">COUNTBLANK(OFFSET(INDEX($1:$1048576,2,4),AA1330*WellsInPlate,0,WellsInPlate,1))</f>
        <v>86</v>
      </c>
      <c r="AC1330" s="108">
        <f t="shared" ca="1" si="163"/>
        <v>0</v>
      </c>
      <c r="AE1330" s="108" t="b">
        <f>IF(COUNTBLANK(D1330)=0,A1330)</f>
        <v>0</v>
      </c>
    </row>
    <row r="1331" spans="1:31" ht="12.75" x14ac:dyDescent="0.2">
      <c r="A1331" s="94" t="str">
        <f>IF(D1331="","",CONCATENATE('Address and samples info'!$B$8," #",'Samples 96'!C1331))</f>
        <v/>
      </c>
      <c r="B1331" s="95" t="s">
        <v>73</v>
      </c>
      <c r="C1331" s="150">
        <v>16</v>
      </c>
      <c r="D1331" s="5"/>
      <c r="E1331" s="98">
        <v>0.01</v>
      </c>
      <c r="F1331" s="53"/>
      <c r="G1331" s="59"/>
      <c r="H1331" s="104"/>
      <c r="I1331" s="57"/>
      <c r="J1331" s="57"/>
      <c r="K1331" s="57"/>
      <c r="L1331" s="57"/>
      <c r="M1331" s="57"/>
      <c r="N1331" s="57"/>
      <c r="O1331" s="57"/>
      <c r="P1331" s="57"/>
      <c r="Q1331" s="57"/>
      <c r="R1331" s="57"/>
      <c r="S1331" s="57"/>
      <c r="T1331" s="58"/>
      <c r="Z1331" s="108" t="str">
        <f>IF(LEN(INDEX($1:$1048576,ROW(),4))&gt;0,INDEX($1:$1048576,ROW(),4)," ")</f>
        <v xml:space="preserve"> </v>
      </c>
      <c r="AA1331" s="108">
        <f t="shared" si="162"/>
        <v>102</v>
      </c>
      <c r="AB1331" s="108">
        <f ca="1">COUNTBLANK(OFFSET(INDEX($1:$1048576,2,4),AA1331*WellsInPlate,0,WellsInPlate,1))</f>
        <v>86</v>
      </c>
      <c r="AC1331" s="108">
        <f t="shared" ca="1" si="163"/>
        <v>0</v>
      </c>
      <c r="AE1331" s="108" t="b">
        <f>IF(COUNTBLANK(D1331)=0,A1331)</f>
        <v>0</v>
      </c>
    </row>
    <row r="1332" spans="1:31" ht="12.75" x14ac:dyDescent="0.2">
      <c r="A1332" s="94" t="str">
        <f>IF(D1332="","",CONCATENATE('Address and samples info'!$B$8," #",'Samples 96'!C1332))</f>
        <v/>
      </c>
      <c r="B1332" s="95" t="s">
        <v>83</v>
      </c>
      <c r="C1332" s="150">
        <v>16</v>
      </c>
      <c r="D1332" s="5"/>
      <c r="E1332" s="98">
        <v>0.01</v>
      </c>
      <c r="F1332" s="53"/>
      <c r="G1332" s="59"/>
      <c r="H1332" s="104"/>
      <c r="I1332" s="57"/>
      <c r="J1332" s="57"/>
      <c r="K1332" s="57"/>
      <c r="L1332" s="57"/>
      <c r="M1332" s="57"/>
      <c r="N1332" s="57"/>
      <c r="O1332" s="57"/>
      <c r="P1332" s="57"/>
      <c r="Q1332" s="57"/>
      <c r="R1332" s="57"/>
      <c r="S1332" s="57"/>
      <c r="T1332" s="57"/>
      <c r="Z1332" s="108" t="str">
        <f>IF(LEN(INDEX($1:$1048576,ROW(),4))&gt;0,INDEX($1:$1048576,ROW(),4)," ")</f>
        <v xml:space="preserve"> </v>
      </c>
      <c r="AA1332" s="108">
        <f t="shared" si="162"/>
        <v>102</v>
      </c>
      <c r="AB1332" s="108">
        <f ca="1">COUNTBLANK(OFFSET(INDEX($1:$1048576,2,4),AA1332*WellsInPlate,0,WellsInPlate,1))</f>
        <v>86</v>
      </c>
      <c r="AC1332" s="108">
        <f t="shared" ca="1" si="163"/>
        <v>0</v>
      </c>
      <c r="AE1332" s="108" t="b">
        <f>IF(COUNTBLANK(D1332)=0,A1332)</f>
        <v>0</v>
      </c>
    </row>
    <row r="1333" spans="1:31" ht="12.75" x14ac:dyDescent="0.2">
      <c r="A1333" s="94" t="str">
        <f>IF(D1333="","",CONCATENATE('Address and samples info'!$B$8," #",'Samples 96'!C1333))</f>
        <v/>
      </c>
      <c r="B1333" s="95" t="s">
        <v>8</v>
      </c>
      <c r="C1333" s="150">
        <v>16</v>
      </c>
      <c r="D1333" s="5"/>
      <c r="E1333" s="98">
        <v>0.01</v>
      </c>
      <c r="F1333" s="53"/>
      <c r="G1333" s="59"/>
      <c r="H1333" s="104"/>
      <c r="I1333" s="57"/>
      <c r="J1333" s="57"/>
      <c r="K1333" s="57"/>
      <c r="L1333" s="57"/>
      <c r="M1333" s="57"/>
      <c r="N1333" s="57"/>
      <c r="O1333" s="57"/>
      <c r="P1333" s="57"/>
      <c r="Q1333" s="57"/>
      <c r="R1333" s="57"/>
      <c r="S1333" s="57"/>
      <c r="T1333" s="57"/>
      <c r="Z1333" s="108" t="str">
        <f>IF(LEN(INDEX($1:$1048576,ROW(),4))&gt;0,INDEX($1:$1048576,ROW(),4)," ")</f>
        <v xml:space="preserve"> </v>
      </c>
      <c r="AA1333" s="108">
        <f t="shared" si="162"/>
        <v>102</v>
      </c>
      <c r="AB1333" s="108">
        <f ca="1">COUNTBLANK(OFFSET(INDEX($1:$1048576,2,4),AA1333*WellsInPlate,0,WellsInPlate,1))</f>
        <v>86</v>
      </c>
      <c r="AC1333" s="108">
        <f t="shared" ca="1" si="163"/>
        <v>0</v>
      </c>
      <c r="AE1333" s="108" t="b">
        <f>IF(COUNTBLANK(D1333)=0,A1333)</f>
        <v>0</v>
      </c>
    </row>
    <row r="1334" spans="1:31" ht="12.75" x14ac:dyDescent="0.2">
      <c r="A1334" s="94" t="str">
        <f>IF(D1334="","",CONCATENATE('Address and samples info'!$B$8," #",'Samples 96'!C1334))</f>
        <v/>
      </c>
      <c r="B1334" s="95" t="s">
        <v>19</v>
      </c>
      <c r="C1334" s="150">
        <v>16</v>
      </c>
      <c r="D1334" s="5"/>
      <c r="E1334" s="98">
        <v>0.01</v>
      </c>
      <c r="F1334" s="53"/>
      <c r="G1334" s="59"/>
      <c r="H1334" s="104"/>
      <c r="I1334" s="57"/>
      <c r="J1334" s="57"/>
      <c r="K1334" s="57"/>
      <c r="L1334" s="57"/>
      <c r="M1334" s="57"/>
      <c r="N1334" s="57"/>
      <c r="O1334" s="57"/>
      <c r="P1334" s="57"/>
      <c r="Q1334" s="57"/>
      <c r="R1334" s="57"/>
      <c r="S1334" s="57"/>
      <c r="T1334" s="57"/>
      <c r="Z1334" s="108" t="str">
        <f>IF(LEN(INDEX($1:$1048576,ROW(),4))&gt;0,INDEX($1:$1048576,ROW(),4)," ")</f>
        <v xml:space="preserve"> </v>
      </c>
      <c r="AA1334" s="108">
        <f t="shared" si="162"/>
        <v>102</v>
      </c>
      <c r="AB1334" s="108">
        <f ca="1">COUNTBLANK(OFFSET(INDEX($1:$1048576,2,4),AA1334*WellsInPlate,0,WellsInPlate,1))</f>
        <v>86</v>
      </c>
      <c r="AC1334" s="108">
        <f t="shared" ca="1" si="163"/>
        <v>0</v>
      </c>
      <c r="AE1334" s="108" t="b">
        <f>IF(COUNTBLANK(D1334)=0,A1334)</f>
        <v>0</v>
      </c>
    </row>
    <row r="1335" spans="1:31" ht="12.75" x14ac:dyDescent="0.2">
      <c r="A1335" s="94" t="str">
        <f>IF(D1335="","",CONCATENATE('Address and samples info'!$B$8," #",'Samples 96'!C1335))</f>
        <v/>
      </c>
      <c r="B1335" s="95" t="s">
        <v>30</v>
      </c>
      <c r="C1335" s="150">
        <v>16</v>
      </c>
      <c r="D1335" s="5"/>
      <c r="E1335" s="98">
        <v>0.01</v>
      </c>
      <c r="F1335" s="53"/>
      <c r="G1335" s="59"/>
      <c r="H1335" s="104"/>
      <c r="I1335" s="57"/>
      <c r="J1335" s="57"/>
      <c r="K1335" s="57"/>
      <c r="L1335" s="57"/>
      <c r="M1335" s="57"/>
      <c r="N1335" s="57"/>
      <c r="O1335" s="57"/>
      <c r="P1335" s="57"/>
      <c r="Q1335" s="57"/>
      <c r="R1335" s="57"/>
      <c r="S1335" s="57"/>
      <c r="T1335" s="57"/>
      <c r="Z1335" s="108" t="str">
        <f>IF(LEN(INDEX($1:$1048576,ROW(),4))&gt;0,INDEX($1:$1048576,ROW(),4)," ")</f>
        <v xml:space="preserve"> </v>
      </c>
      <c r="AA1335" s="108">
        <f t="shared" si="162"/>
        <v>102</v>
      </c>
      <c r="AB1335" s="108">
        <f ca="1">COUNTBLANK(OFFSET(INDEX($1:$1048576,2,4),AA1335*WellsInPlate,0,WellsInPlate,1))</f>
        <v>86</v>
      </c>
      <c r="AC1335" s="108">
        <f t="shared" ca="1" si="163"/>
        <v>0</v>
      </c>
      <c r="AE1335" s="108" t="b">
        <f>IF(COUNTBLANK(D1335)=0,A1335)</f>
        <v>0</v>
      </c>
    </row>
    <row r="1336" spans="1:31" ht="12.75" x14ac:dyDescent="0.2">
      <c r="A1336" s="94" t="str">
        <f>IF(D1336="","",CONCATENATE('Address and samples info'!$B$8," #",'Samples 96'!C1336))</f>
        <v/>
      </c>
      <c r="B1336" s="95" t="s">
        <v>41</v>
      </c>
      <c r="C1336" s="150">
        <v>16</v>
      </c>
      <c r="D1336" s="5"/>
      <c r="E1336" s="98">
        <v>0.01</v>
      </c>
      <c r="F1336" s="53"/>
      <c r="G1336" s="59"/>
      <c r="H1336" s="104"/>
      <c r="I1336" s="57"/>
      <c r="J1336" s="57"/>
      <c r="K1336" s="57"/>
      <c r="L1336" s="57"/>
      <c r="M1336" s="57"/>
      <c r="N1336" s="57"/>
      <c r="O1336" s="57"/>
      <c r="P1336" s="57"/>
      <c r="Q1336" s="57"/>
      <c r="R1336" s="57"/>
      <c r="S1336" s="57"/>
      <c r="T1336" s="57"/>
      <c r="Z1336" s="108" t="str">
        <f>IF(LEN(INDEX($1:$1048576,ROW(),4))&gt;0,INDEX($1:$1048576,ROW(),4)," ")</f>
        <v xml:space="preserve"> </v>
      </c>
      <c r="AA1336" s="108">
        <f t="shared" si="162"/>
        <v>102</v>
      </c>
      <c r="AB1336" s="108">
        <f ca="1">COUNTBLANK(OFFSET(INDEX($1:$1048576,2,4),AA1336*WellsInPlate,0,WellsInPlate,1))</f>
        <v>86</v>
      </c>
      <c r="AC1336" s="108">
        <f t="shared" ca="1" si="163"/>
        <v>0</v>
      </c>
      <c r="AE1336" s="108" t="b">
        <f>IF(COUNTBLANK(D1336)=0,A1336)</f>
        <v>0</v>
      </c>
    </row>
    <row r="1337" spans="1:31" ht="12.75" x14ac:dyDescent="0.2">
      <c r="A1337" s="94" t="str">
        <f>IF(D1337="","",CONCATENATE('Address and samples info'!$B$8," #",'Samples 96'!C1337))</f>
        <v/>
      </c>
      <c r="B1337" s="95" t="s">
        <v>52</v>
      </c>
      <c r="C1337" s="150">
        <v>16</v>
      </c>
      <c r="D1337" s="5"/>
      <c r="E1337" s="98">
        <v>0.01</v>
      </c>
      <c r="F1337" s="53"/>
      <c r="G1337" s="59"/>
      <c r="H1337" s="104"/>
      <c r="I1337" s="57"/>
      <c r="J1337" s="57"/>
      <c r="K1337" s="57"/>
      <c r="L1337" s="57"/>
      <c r="M1337" s="57"/>
      <c r="N1337" s="57"/>
      <c r="O1337" s="57"/>
      <c r="P1337" s="57"/>
      <c r="Q1337" s="57"/>
      <c r="R1337" s="57"/>
      <c r="S1337" s="57"/>
      <c r="T1337" s="57"/>
      <c r="Z1337" s="108" t="str">
        <f>IF(LEN(INDEX($1:$1048576,ROW(),4))&gt;0,INDEX($1:$1048576,ROW(),4)," ")</f>
        <v xml:space="preserve"> </v>
      </c>
      <c r="AA1337" s="108">
        <f t="shared" si="162"/>
        <v>102</v>
      </c>
      <c r="AB1337" s="108">
        <f ca="1">COUNTBLANK(OFFSET(INDEX($1:$1048576,2,4),AA1337*WellsInPlate,0,WellsInPlate,1))</f>
        <v>86</v>
      </c>
      <c r="AC1337" s="108">
        <f t="shared" ca="1" si="163"/>
        <v>0</v>
      </c>
      <c r="AE1337" s="108" t="b">
        <f>IF(COUNTBLANK(D1337)=0,A1337)</f>
        <v>0</v>
      </c>
    </row>
    <row r="1338" spans="1:31" ht="12.75" x14ac:dyDescent="0.2">
      <c r="A1338" s="94" t="str">
        <f>IF(D1338="","",CONCATENATE('Address and samples info'!$B$8," #",'Samples 96'!C1338))</f>
        <v/>
      </c>
      <c r="B1338" s="95" t="s">
        <v>63</v>
      </c>
      <c r="C1338" s="150">
        <v>16</v>
      </c>
      <c r="D1338" s="5"/>
      <c r="E1338" s="98">
        <v>0.01</v>
      </c>
      <c r="F1338" s="53"/>
      <c r="G1338" s="59"/>
      <c r="H1338" s="104"/>
      <c r="I1338" s="57"/>
      <c r="J1338" s="57"/>
      <c r="K1338" s="57"/>
      <c r="L1338" s="57"/>
      <c r="M1338" s="57"/>
      <c r="N1338" s="57"/>
      <c r="O1338" s="57"/>
      <c r="P1338" s="57"/>
      <c r="Q1338" s="57"/>
      <c r="R1338" s="57"/>
      <c r="S1338" s="57"/>
      <c r="T1338" s="57"/>
      <c r="Z1338" s="108" t="str">
        <f>IF(LEN(INDEX($1:$1048576,ROW(),4))&gt;0,INDEX($1:$1048576,ROW(),4)," ")</f>
        <v xml:space="preserve"> </v>
      </c>
      <c r="AA1338" s="108">
        <f t="shared" si="162"/>
        <v>102</v>
      </c>
      <c r="AB1338" s="108">
        <f ca="1">COUNTBLANK(OFFSET(INDEX($1:$1048576,2,4),AA1338*WellsInPlate,0,WellsInPlate,1))</f>
        <v>86</v>
      </c>
      <c r="AC1338" s="108">
        <f t="shared" ca="1" si="163"/>
        <v>0</v>
      </c>
      <c r="AE1338" s="108" t="b">
        <f>IF(COUNTBLANK(D1338)=0,A1338)</f>
        <v>0</v>
      </c>
    </row>
    <row r="1339" spans="1:31" ht="12.75" x14ac:dyDescent="0.2">
      <c r="A1339" s="94" t="str">
        <f>IF(D1339="","",CONCATENATE('Address and samples info'!$B$8," #",'Samples 96'!C1339))</f>
        <v/>
      </c>
      <c r="B1339" s="95" t="s">
        <v>74</v>
      </c>
      <c r="C1339" s="150">
        <v>16</v>
      </c>
      <c r="D1339" s="5"/>
      <c r="E1339" s="98">
        <v>0.01</v>
      </c>
      <c r="F1339" s="53"/>
      <c r="G1339" s="59"/>
      <c r="Z1339" s="108" t="str">
        <f>IF(LEN(INDEX($1:$1048576,ROW(),4))&gt;0,INDEX($1:$1048576,ROW(),4)," ")</f>
        <v xml:space="preserve"> </v>
      </c>
      <c r="AA1339" s="108">
        <f t="shared" si="162"/>
        <v>102</v>
      </c>
      <c r="AB1339" s="108">
        <f ca="1">COUNTBLANK(OFFSET(INDEX($1:$1048576,2,4),AA1339*WellsInPlate,0,WellsInPlate,1))</f>
        <v>86</v>
      </c>
      <c r="AC1339" s="108">
        <f t="shared" ca="1" si="163"/>
        <v>0</v>
      </c>
      <c r="AE1339" s="108" t="b">
        <f>IF(COUNTBLANK(D1339)=0,A1339)</f>
        <v>0</v>
      </c>
    </row>
    <row r="1340" spans="1:31" ht="12.75" x14ac:dyDescent="0.2">
      <c r="A1340" s="94" t="str">
        <f>IF(D1340="","",CONCATENATE('Address and samples info'!$B$8," #",'Samples 96'!C1340))</f>
        <v/>
      </c>
      <c r="B1340" s="95" t="s">
        <v>84</v>
      </c>
      <c r="C1340" s="150">
        <v>16</v>
      </c>
      <c r="D1340" s="5"/>
      <c r="E1340" s="98">
        <v>0.01</v>
      </c>
      <c r="F1340" s="53"/>
      <c r="G1340" s="59"/>
      <c r="Z1340" s="108" t="str">
        <f>IF(LEN(INDEX($1:$1048576,ROW(),4))&gt;0,INDEX($1:$1048576,ROW(),4)," ")</f>
        <v xml:space="preserve"> </v>
      </c>
      <c r="AA1340" s="108">
        <f t="shared" si="162"/>
        <v>102</v>
      </c>
      <c r="AB1340" s="108">
        <f ca="1">COUNTBLANK(OFFSET(INDEX($1:$1048576,2,4),AA1340*WellsInPlate,0,WellsInPlate,1))</f>
        <v>86</v>
      </c>
      <c r="AC1340" s="108">
        <f t="shared" ca="1" si="163"/>
        <v>0</v>
      </c>
      <c r="AE1340" s="108" t="b">
        <f>IF(COUNTBLANK(D1340)=0,A1340)</f>
        <v>0</v>
      </c>
    </row>
    <row r="1341" spans="1:31" ht="12.75" x14ac:dyDescent="0.2">
      <c r="A1341" s="94" t="str">
        <f>IF(D1341="","",CONCATENATE('Address and samples info'!$B$8," #",'Samples 96'!C1341))</f>
        <v/>
      </c>
      <c r="B1341" s="95" t="s">
        <v>9</v>
      </c>
      <c r="C1341" s="150">
        <v>16</v>
      </c>
      <c r="D1341" s="5"/>
      <c r="E1341" s="98">
        <v>0.01</v>
      </c>
      <c r="F1341" s="53"/>
      <c r="G1341" s="59"/>
      <c r="Z1341" s="108" t="str">
        <f>IF(LEN(INDEX($1:$1048576,ROW(),4))&gt;0,INDEX($1:$1048576,ROW(),4)," ")</f>
        <v xml:space="preserve"> </v>
      </c>
      <c r="AA1341" s="108">
        <f t="shared" si="162"/>
        <v>102</v>
      </c>
      <c r="AB1341" s="108">
        <f ca="1">COUNTBLANK(OFFSET(INDEX($1:$1048576,2,4),AA1341*WellsInPlate,0,WellsInPlate,1))</f>
        <v>86</v>
      </c>
      <c r="AC1341" s="108">
        <f t="shared" ca="1" si="163"/>
        <v>0</v>
      </c>
      <c r="AE1341" s="108" t="b">
        <f>IF(COUNTBLANK(D1341)=0,A1341)</f>
        <v>0</v>
      </c>
    </row>
    <row r="1342" spans="1:31" ht="12.75" x14ac:dyDescent="0.2">
      <c r="A1342" s="94" t="str">
        <f>IF(D1342="","",CONCATENATE('Address and samples info'!$B$8," #",'Samples 96'!C1342))</f>
        <v/>
      </c>
      <c r="B1342" s="95" t="s">
        <v>20</v>
      </c>
      <c r="C1342" s="150">
        <v>16</v>
      </c>
      <c r="D1342" s="5"/>
      <c r="E1342" s="98">
        <v>0.01</v>
      </c>
      <c r="F1342" s="53"/>
      <c r="G1342" s="59"/>
      <c r="I1342" s="55"/>
      <c r="Z1342" s="108" t="str">
        <f>IF(LEN(INDEX($1:$1048576,ROW(),4))&gt;0,INDEX($1:$1048576,ROW(),4)," ")</f>
        <v xml:space="preserve"> </v>
      </c>
      <c r="AA1342" s="108">
        <f t="shared" si="162"/>
        <v>102</v>
      </c>
      <c r="AB1342" s="108">
        <f ca="1">COUNTBLANK(OFFSET(INDEX($1:$1048576,2,4),AA1342*WellsInPlate,0,WellsInPlate,1))</f>
        <v>86</v>
      </c>
      <c r="AC1342" s="108">
        <f t="shared" ca="1" si="163"/>
        <v>0</v>
      </c>
      <c r="AE1342" s="108" t="b">
        <f>IF(COUNTBLANK(D1342)=0,A1342)</f>
        <v>0</v>
      </c>
    </row>
    <row r="1343" spans="1:31" ht="12.75" x14ac:dyDescent="0.2">
      <c r="A1343" s="94" t="str">
        <f>IF(D1343="","",CONCATENATE('Address and samples info'!$B$8," #",'Samples 96'!C1343))</f>
        <v/>
      </c>
      <c r="B1343" s="95" t="s">
        <v>31</v>
      </c>
      <c r="C1343" s="150">
        <v>16</v>
      </c>
      <c r="D1343" s="5"/>
      <c r="E1343" s="98">
        <v>0.01</v>
      </c>
      <c r="F1343" s="53"/>
      <c r="G1343" s="59"/>
      <c r="H1343" s="106"/>
      <c r="I1343" s="56"/>
      <c r="J1343" s="56"/>
      <c r="K1343" s="56"/>
      <c r="L1343" s="56"/>
      <c r="M1343" s="56"/>
      <c r="N1343" s="56"/>
      <c r="O1343" s="56"/>
      <c r="P1343" s="56"/>
      <c r="Q1343" s="56"/>
      <c r="R1343" s="56"/>
      <c r="S1343" s="56"/>
      <c r="T1343" s="56"/>
      <c r="Z1343" s="108" t="str">
        <f>IF(LEN(INDEX($1:$1048576,ROW(),4))&gt;0,INDEX($1:$1048576,ROW(),4)," ")</f>
        <v xml:space="preserve"> </v>
      </c>
      <c r="AA1343" s="108">
        <f t="shared" si="162"/>
        <v>103</v>
      </c>
      <c r="AB1343" s="108">
        <f ca="1">COUNTBLANK(OFFSET(INDEX($1:$1048576,2,4),AA1343*WellsInPlate,0,WellsInPlate,1))</f>
        <v>86</v>
      </c>
      <c r="AC1343" s="108">
        <f t="shared" ca="1" si="163"/>
        <v>0</v>
      </c>
      <c r="AE1343" s="108" t="b">
        <f>IF(COUNTBLANK(D1343)=0,A1343)</f>
        <v>0</v>
      </c>
    </row>
    <row r="1344" spans="1:31" ht="12.75" x14ac:dyDescent="0.2">
      <c r="A1344" s="94" t="str">
        <f>IF(D1344="","",CONCATENATE('Address and samples info'!$B$8," #",'Samples 96'!C1344))</f>
        <v/>
      </c>
      <c r="B1344" s="95" t="s">
        <v>42</v>
      </c>
      <c r="C1344" s="150">
        <v>16</v>
      </c>
      <c r="D1344" s="5"/>
      <c r="E1344" s="98">
        <v>0.01</v>
      </c>
      <c r="F1344" s="53"/>
      <c r="G1344" s="59"/>
      <c r="H1344" s="104"/>
      <c r="I1344" s="57"/>
      <c r="J1344" s="57"/>
      <c r="K1344" s="57"/>
      <c r="L1344" s="57"/>
      <c r="M1344" s="57"/>
      <c r="N1344" s="57"/>
      <c r="O1344" s="57"/>
      <c r="P1344" s="57"/>
      <c r="Q1344" s="57"/>
      <c r="R1344" s="57"/>
      <c r="S1344" s="57"/>
      <c r="T1344" s="58"/>
      <c r="Z1344" s="108" t="str">
        <f>IF(LEN(INDEX($1:$1048576,ROW(),4))&gt;0,INDEX($1:$1048576,ROW(),4)," ")</f>
        <v xml:space="preserve"> </v>
      </c>
      <c r="AA1344" s="108">
        <f t="shared" si="162"/>
        <v>103</v>
      </c>
      <c r="AB1344" s="108">
        <f ca="1">COUNTBLANK(OFFSET(INDEX($1:$1048576,2,4),AA1344*WellsInPlate,0,WellsInPlate,1))</f>
        <v>86</v>
      </c>
      <c r="AC1344" s="108">
        <f t="shared" ca="1" si="163"/>
        <v>0</v>
      </c>
      <c r="AE1344" s="108" t="b">
        <f>IF(COUNTBLANK(D1344)=0,A1344)</f>
        <v>0</v>
      </c>
    </row>
    <row r="1345" spans="1:31" ht="12.75" x14ac:dyDescent="0.2">
      <c r="A1345" s="94" t="str">
        <f>IF(D1345="","",CONCATENATE('Address and samples info'!$B$8," #",'Samples 96'!C1345))</f>
        <v/>
      </c>
      <c r="B1345" s="95" t="s">
        <v>53</v>
      </c>
      <c r="C1345" s="150">
        <v>16</v>
      </c>
      <c r="D1345" s="5"/>
      <c r="E1345" s="98">
        <v>0.01</v>
      </c>
      <c r="F1345" s="53"/>
      <c r="G1345" s="59"/>
      <c r="H1345" s="104"/>
      <c r="I1345" s="57"/>
      <c r="J1345" s="57"/>
      <c r="K1345" s="57"/>
      <c r="L1345" s="57"/>
      <c r="M1345" s="57"/>
      <c r="N1345" s="57"/>
      <c r="O1345" s="57"/>
      <c r="P1345" s="57"/>
      <c r="Q1345" s="57"/>
      <c r="R1345" s="57"/>
      <c r="S1345" s="57"/>
      <c r="T1345" s="57"/>
      <c r="Z1345" s="108" t="str">
        <f>IF(LEN(INDEX($1:$1048576,ROW(),4))&gt;0,INDEX($1:$1048576,ROW(),4)," ")</f>
        <v xml:space="preserve"> </v>
      </c>
      <c r="AA1345" s="108">
        <f t="shared" si="162"/>
        <v>103</v>
      </c>
      <c r="AB1345" s="108">
        <f ca="1">COUNTBLANK(OFFSET(INDEX($1:$1048576,2,4),AA1345*WellsInPlate,0,WellsInPlate,1))</f>
        <v>86</v>
      </c>
      <c r="AC1345" s="108">
        <f t="shared" ca="1" si="163"/>
        <v>0</v>
      </c>
      <c r="AE1345" s="108" t="b">
        <f>IF(COUNTBLANK(D1345)=0,A1345)</f>
        <v>0</v>
      </c>
    </row>
    <row r="1346" spans="1:31" ht="12.75" x14ac:dyDescent="0.2">
      <c r="A1346" s="94" t="str">
        <f>IF(D1346="","",CONCATENATE('Address and samples info'!$B$8," #",'Samples 96'!C1346))</f>
        <v/>
      </c>
      <c r="B1346" s="95" t="s">
        <v>64</v>
      </c>
      <c r="C1346" s="150">
        <v>16</v>
      </c>
      <c r="D1346" s="5"/>
      <c r="E1346" s="98">
        <v>0.01</v>
      </c>
      <c r="F1346" s="53"/>
      <c r="G1346" s="59"/>
      <c r="H1346" s="104"/>
      <c r="I1346" s="57"/>
      <c r="J1346" s="57"/>
      <c r="K1346" s="57"/>
      <c r="L1346" s="57"/>
      <c r="M1346" s="57"/>
      <c r="N1346" s="57"/>
      <c r="O1346" s="57"/>
      <c r="P1346" s="57"/>
      <c r="Q1346" s="57"/>
      <c r="R1346" s="57"/>
      <c r="S1346" s="57"/>
      <c r="T1346" s="57"/>
      <c r="Z1346" s="108" t="str">
        <f>IF(LEN(INDEX($1:$1048576,ROW(),4))&gt;0,INDEX($1:$1048576,ROW(),4)," ")</f>
        <v xml:space="preserve"> </v>
      </c>
      <c r="AA1346" s="108">
        <f t="shared" si="162"/>
        <v>103</v>
      </c>
      <c r="AB1346" s="108">
        <f ca="1">COUNTBLANK(OFFSET(INDEX($1:$1048576,2,4),AA1346*WellsInPlate,0,WellsInPlate,1))</f>
        <v>86</v>
      </c>
      <c r="AC1346" s="108">
        <f t="shared" ca="1" si="163"/>
        <v>0</v>
      </c>
      <c r="AE1346" s="108" t="b">
        <f>IF(COUNTBLANK(D1346)=0,A1346)</f>
        <v>0</v>
      </c>
    </row>
    <row r="1347" spans="1:31" ht="12.75" x14ac:dyDescent="0.2">
      <c r="A1347" s="94" t="str">
        <f>IF(D1347="","",CONCATENATE('Address and samples info'!$B$8," #",'Samples 96'!C1347))</f>
        <v/>
      </c>
      <c r="B1347" s="95" t="s">
        <v>75</v>
      </c>
      <c r="C1347" s="150">
        <v>16</v>
      </c>
      <c r="D1347" s="5"/>
      <c r="E1347" s="98">
        <v>0.01</v>
      </c>
      <c r="F1347" s="53"/>
      <c r="G1347" s="59"/>
      <c r="H1347" s="104"/>
      <c r="I1347" s="57"/>
      <c r="J1347" s="57"/>
      <c r="K1347" s="57"/>
      <c r="L1347" s="57"/>
      <c r="M1347" s="57"/>
      <c r="N1347" s="57"/>
      <c r="O1347" s="57"/>
      <c r="P1347" s="57"/>
      <c r="Q1347" s="57"/>
      <c r="R1347" s="57"/>
      <c r="S1347" s="57"/>
      <c r="T1347" s="57"/>
      <c r="Z1347" s="108" t="str">
        <f>IF(LEN(INDEX($1:$1048576,ROW(),4))&gt;0,INDEX($1:$1048576,ROW(),4)," ")</f>
        <v xml:space="preserve"> </v>
      </c>
      <c r="AA1347" s="108">
        <f t="shared" si="162"/>
        <v>103</v>
      </c>
      <c r="AB1347" s="108">
        <f ca="1">COUNTBLANK(OFFSET(INDEX($1:$1048576,2,4),AA1347*WellsInPlate,0,WellsInPlate,1))</f>
        <v>86</v>
      </c>
      <c r="AC1347" s="108">
        <f t="shared" ca="1" si="163"/>
        <v>0</v>
      </c>
      <c r="AE1347" s="108" t="b">
        <f>IF(COUNTBLANK(D1347)=0,A1347)</f>
        <v>0</v>
      </c>
    </row>
    <row r="1348" spans="1:31" ht="12.75" x14ac:dyDescent="0.2">
      <c r="A1348" s="94" t="str">
        <f>IF(D1348="","",CONCATENATE('Address and samples info'!$B$8," #",'Samples 96'!C1348))</f>
        <v/>
      </c>
      <c r="B1348" s="95" t="s">
        <v>85</v>
      </c>
      <c r="C1348" s="150">
        <v>16</v>
      </c>
      <c r="D1348" s="5"/>
      <c r="E1348" s="98">
        <v>0.01</v>
      </c>
      <c r="F1348" s="53"/>
      <c r="G1348" s="59"/>
      <c r="H1348" s="104"/>
      <c r="I1348" s="57"/>
      <c r="J1348" s="57"/>
      <c r="K1348" s="57"/>
      <c r="L1348" s="57"/>
      <c r="M1348" s="57"/>
      <c r="N1348" s="57"/>
      <c r="O1348" s="57"/>
      <c r="P1348" s="57"/>
      <c r="Q1348" s="57"/>
      <c r="R1348" s="57"/>
      <c r="S1348" s="57"/>
      <c r="T1348" s="57"/>
      <c r="Z1348" s="108" t="str">
        <f>IF(LEN(INDEX($1:$1048576,ROW(),4))&gt;0,INDEX($1:$1048576,ROW(),4)," ")</f>
        <v xml:space="preserve"> </v>
      </c>
      <c r="AA1348" s="108">
        <f t="shared" si="162"/>
        <v>103</v>
      </c>
      <c r="AB1348" s="108">
        <f ca="1">COUNTBLANK(OFFSET(INDEX($1:$1048576,2,4),AA1348*WellsInPlate,0,WellsInPlate,1))</f>
        <v>86</v>
      </c>
      <c r="AC1348" s="108">
        <f t="shared" ca="1" si="163"/>
        <v>0</v>
      </c>
      <c r="AE1348" s="108" t="b">
        <f>IF(COUNTBLANK(D1348)=0,A1348)</f>
        <v>0</v>
      </c>
    </row>
    <row r="1349" spans="1:31" ht="12.75" x14ac:dyDescent="0.2">
      <c r="A1349" s="94" t="str">
        <f>IF(D1349="","",CONCATENATE('Address and samples info'!$B$8," #",'Samples 96'!C1349))</f>
        <v/>
      </c>
      <c r="B1349" s="95" t="s">
        <v>10</v>
      </c>
      <c r="C1349" s="150">
        <v>16</v>
      </c>
      <c r="D1349" s="5"/>
      <c r="E1349" s="98">
        <v>0.01</v>
      </c>
      <c r="F1349" s="53"/>
      <c r="G1349" s="59"/>
      <c r="H1349" s="104"/>
      <c r="I1349" s="57"/>
      <c r="J1349" s="57"/>
      <c r="K1349" s="57"/>
      <c r="L1349" s="57"/>
      <c r="M1349" s="57"/>
      <c r="N1349" s="57"/>
      <c r="O1349" s="57"/>
      <c r="P1349" s="57"/>
      <c r="Q1349" s="57"/>
      <c r="R1349" s="57"/>
      <c r="S1349" s="57"/>
      <c r="T1349" s="57"/>
      <c r="Z1349" s="108" t="str">
        <f>IF(LEN(INDEX($1:$1048576,ROW(),4))&gt;0,INDEX($1:$1048576,ROW(),4)," ")</f>
        <v xml:space="preserve"> </v>
      </c>
      <c r="AA1349" s="108">
        <f t="shared" ref="AA1349" si="164">CEILING((ROW()-StartRow+1)/PanelHeight,1)-1</f>
        <v>103</v>
      </c>
      <c r="AB1349" s="108">
        <f ca="1">COUNTBLANK(OFFSET(INDEX($1:$1048576,2,4),AA1349*WellsInPlate,0,WellsInPlate,1))</f>
        <v>86</v>
      </c>
      <c r="AC1349" s="108">
        <f t="shared" ref="AC1349" ca="1" si="165">IF(AB1349=WellsInPlate,0,1)</f>
        <v>0</v>
      </c>
      <c r="AE1349" s="108" t="b">
        <f>IF(COUNTBLANK(D1349)=0,A1349)</f>
        <v>0</v>
      </c>
    </row>
    <row r="1350" spans="1:31" ht="12.75" x14ac:dyDescent="0.2">
      <c r="A1350" s="94" t="str">
        <f>IF(D1350="","",CONCATENATE('Address and samples info'!$B$8," #",'Samples 96'!C1350))</f>
        <v/>
      </c>
      <c r="B1350" s="95" t="s">
        <v>21</v>
      </c>
      <c r="C1350" s="150">
        <v>16</v>
      </c>
      <c r="D1350" s="5"/>
      <c r="E1350" s="98">
        <v>0.01</v>
      </c>
      <c r="F1350" s="53"/>
      <c r="G1350" s="59"/>
      <c r="H1350" s="104"/>
      <c r="I1350" s="57"/>
      <c r="J1350" s="57"/>
      <c r="K1350" s="57"/>
      <c r="L1350" s="57"/>
      <c r="M1350" s="57"/>
      <c r="N1350" s="57"/>
      <c r="O1350" s="57"/>
      <c r="P1350" s="57"/>
      <c r="Q1350" s="57"/>
      <c r="R1350" s="57"/>
      <c r="S1350" s="57"/>
      <c r="T1350" s="57"/>
      <c r="Z1350" s="108" t="str">
        <f>IF(LEN(INDEX($1:$1048576,ROW(),4))&gt;0,INDEX($1:$1048576,ROW(),4)," ")</f>
        <v xml:space="preserve"> </v>
      </c>
      <c r="AA1350" s="108">
        <f t="shared" ref="AA1350:AA1381" si="166">CEILING((ROW()-StartRow+1)/PanelHeight,1)-1</f>
        <v>103</v>
      </c>
      <c r="AB1350" s="108">
        <f ca="1">COUNTBLANK(OFFSET(INDEX($1:$1048576,2,4),AA1350*WellsInPlate,0,WellsInPlate,1))</f>
        <v>86</v>
      </c>
      <c r="AC1350" s="108">
        <f t="shared" ref="AC1350:AC1381" ca="1" si="167">IF(AB1350=WellsInPlate,0,1)</f>
        <v>0</v>
      </c>
      <c r="AE1350" s="108" t="b">
        <f>IF(COUNTBLANK(D1350)=0,A1350)</f>
        <v>0</v>
      </c>
    </row>
    <row r="1351" spans="1:31" ht="12.75" x14ac:dyDescent="0.2">
      <c r="A1351" s="94" t="str">
        <f>IF(D1351="","",CONCATENATE('Address and samples info'!$B$8," #",'Samples 96'!C1351))</f>
        <v/>
      </c>
      <c r="B1351" s="95" t="s">
        <v>32</v>
      </c>
      <c r="C1351" s="150">
        <v>16</v>
      </c>
      <c r="D1351" s="5"/>
      <c r="E1351" s="98">
        <v>0.01</v>
      </c>
      <c r="F1351" s="53"/>
      <c r="G1351" s="59"/>
      <c r="H1351" s="104"/>
      <c r="I1351" s="57"/>
      <c r="J1351" s="57"/>
      <c r="K1351" s="57"/>
      <c r="L1351" s="57"/>
      <c r="M1351" s="57"/>
      <c r="N1351" s="57"/>
      <c r="O1351" s="57"/>
      <c r="P1351" s="57"/>
      <c r="Q1351" s="57"/>
      <c r="R1351" s="57"/>
      <c r="S1351" s="57"/>
      <c r="T1351" s="57"/>
      <c r="Z1351" s="108" t="str">
        <f>IF(LEN(INDEX($1:$1048576,ROW(),4))&gt;0,INDEX($1:$1048576,ROW(),4)," ")</f>
        <v xml:space="preserve"> </v>
      </c>
      <c r="AA1351" s="108">
        <f t="shared" si="166"/>
        <v>103</v>
      </c>
      <c r="AB1351" s="108">
        <f ca="1">COUNTBLANK(OFFSET(INDEX($1:$1048576,2,4),AA1351*WellsInPlate,0,WellsInPlate,1))</f>
        <v>86</v>
      </c>
      <c r="AC1351" s="108">
        <f t="shared" ca="1" si="167"/>
        <v>0</v>
      </c>
      <c r="AE1351" s="108" t="b">
        <f>IF(COUNTBLANK(D1351)=0,A1351)</f>
        <v>0</v>
      </c>
    </row>
    <row r="1352" spans="1:31" ht="12.75" x14ac:dyDescent="0.2">
      <c r="A1352" s="94" t="str">
        <f>IF(D1352="","",CONCATENATE('Address and samples info'!$B$8," #",'Samples 96'!C1352))</f>
        <v/>
      </c>
      <c r="B1352" s="95" t="s">
        <v>43</v>
      </c>
      <c r="C1352" s="150">
        <v>16</v>
      </c>
      <c r="D1352" s="5"/>
      <c r="E1352" s="98">
        <v>0.01</v>
      </c>
      <c r="F1352" s="53"/>
      <c r="G1352" s="59"/>
      <c r="Z1352" s="108" t="str">
        <f>IF(LEN(INDEX($1:$1048576,ROW(),4))&gt;0,INDEX($1:$1048576,ROW(),4)," ")</f>
        <v xml:space="preserve"> </v>
      </c>
      <c r="AA1352" s="108">
        <f t="shared" si="166"/>
        <v>103</v>
      </c>
      <c r="AB1352" s="108">
        <f ca="1">COUNTBLANK(OFFSET(INDEX($1:$1048576,2,4),AA1352*WellsInPlate,0,WellsInPlate,1))</f>
        <v>86</v>
      </c>
      <c r="AC1352" s="108">
        <f t="shared" ca="1" si="167"/>
        <v>0</v>
      </c>
      <c r="AE1352" s="108" t="b">
        <f>IF(COUNTBLANK(D1352)=0,A1352)</f>
        <v>0</v>
      </c>
    </row>
    <row r="1353" spans="1:31" ht="12.75" x14ac:dyDescent="0.2">
      <c r="A1353" s="94" t="str">
        <f>IF(D1353="","",CONCATENATE('Address and samples info'!$B$8," #",'Samples 96'!C1353))</f>
        <v/>
      </c>
      <c r="B1353" s="95" t="s">
        <v>54</v>
      </c>
      <c r="C1353" s="150">
        <v>16</v>
      </c>
      <c r="D1353" s="5"/>
      <c r="E1353" s="98">
        <v>0.01</v>
      </c>
      <c r="F1353" s="53"/>
      <c r="G1353" s="59"/>
      <c r="Z1353" s="108" t="str">
        <f>IF(LEN(INDEX($1:$1048576,ROW(),4))&gt;0,INDEX($1:$1048576,ROW(),4)," ")</f>
        <v xml:space="preserve"> </v>
      </c>
      <c r="AA1353" s="108">
        <f t="shared" si="166"/>
        <v>103</v>
      </c>
      <c r="AB1353" s="108">
        <f ca="1">COUNTBLANK(OFFSET(INDEX($1:$1048576,2,4),AA1353*WellsInPlate,0,WellsInPlate,1))</f>
        <v>86</v>
      </c>
      <c r="AC1353" s="108">
        <f t="shared" ca="1" si="167"/>
        <v>0</v>
      </c>
      <c r="AE1353" s="108" t="b">
        <f>IF(COUNTBLANK(D1353)=0,A1353)</f>
        <v>0</v>
      </c>
    </row>
    <row r="1354" spans="1:31" ht="12.75" x14ac:dyDescent="0.2">
      <c r="A1354" s="94" t="str">
        <f>IF(D1354="","",CONCATENATE('Address and samples info'!$B$8," #",'Samples 96'!C1354))</f>
        <v/>
      </c>
      <c r="B1354" s="95" t="s">
        <v>65</v>
      </c>
      <c r="C1354" s="150">
        <v>16</v>
      </c>
      <c r="D1354" s="5"/>
      <c r="E1354" s="98">
        <v>0.01</v>
      </c>
      <c r="F1354" s="53"/>
      <c r="G1354" s="59"/>
      <c r="Z1354" s="108" t="str">
        <f>IF(LEN(INDEX($1:$1048576,ROW(),4))&gt;0,INDEX($1:$1048576,ROW(),4)," ")</f>
        <v xml:space="preserve"> </v>
      </c>
      <c r="AA1354" s="108">
        <f t="shared" si="166"/>
        <v>103</v>
      </c>
      <c r="AB1354" s="108">
        <f ca="1">COUNTBLANK(OFFSET(INDEX($1:$1048576,2,4),AA1354*WellsInPlate,0,WellsInPlate,1))</f>
        <v>86</v>
      </c>
      <c r="AC1354" s="108">
        <f t="shared" ca="1" si="167"/>
        <v>0</v>
      </c>
      <c r="AE1354" s="108" t="b">
        <f>IF(COUNTBLANK(D1354)=0,A1354)</f>
        <v>0</v>
      </c>
    </row>
    <row r="1355" spans="1:31" ht="12.75" x14ac:dyDescent="0.2">
      <c r="A1355" s="94" t="str">
        <f>IF(D1355="","",CONCATENATE('Address and samples info'!$B$8," #",'Samples 96'!C1355))</f>
        <v/>
      </c>
      <c r="B1355" s="95" t="s">
        <v>76</v>
      </c>
      <c r="C1355" s="150">
        <v>16</v>
      </c>
      <c r="D1355" s="5"/>
      <c r="E1355" s="98">
        <v>0.01</v>
      </c>
      <c r="F1355" s="53"/>
      <c r="G1355" s="59"/>
      <c r="I1355" s="55"/>
      <c r="Z1355" s="108" t="str">
        <f>IF(LEN(INDEX($1:$1048576,ROW(),4))&gt;0,INDEX($1:$1048576,ROW(),4)," ")</f>
        <v xml:space="preserve"> </v>
      </c>
      <c r="AA1355" s="108">
        <f t="shared" si="166"/>
        <v>103</v>
      </c>
      <c r="AB1355" s="108">
        <f ca="1">COUNTBLANK(OFFSET(INDEX($1:$1048576,2,4),AA1355*WellsInPlate,0,WellsInPlate,1))</f>
        <v>86</v>
      </c>
      <c r="AC1355" s="108">
        <f t="shared" ca="1" si="167"/>
        <v>0</v>
      </c>
      <c r="AE1355" s="108" t="b">
        <f>IF(COUNTBLANK(D1355)=0,A1355)</f>
        <v>0</v>
      </c>
    </row>
    <row r="1356" spans="1:31" ht="12.75" x14ac:dyDescent="0.2">
      <c r="A1356" s="94" t="str">
        <f>IF(D1356="","",CONCATENATE('Address and samples info'!$B$8," #",'Samples 96'!C1356))</f>
        <v/>
      </c>
      <c r="B1356" s="95" t="s">
        <v>86</v>
      </c>
      <c r="C1356" s="150">
        <v>16</v>
      </c>
      <c r="D1356" s="5"/>
      <c r="E1356" s="98">
        <v>0.01</v>
      </c>
      <c r="F1356" s="53"/>
      <c r="G1356" s="59"/>
      <c r="H1356" s="106"/>
      <c r="I1356" s="56"/>
      <c r="J1356" s="56"/>
      <c r="K1356" s="56"/>
      <c r="L1356" s="56"/>
      <c r="M1356" s="56"/>
      <c r="N1356" s="56"/>
      <c r="O1356" s="56"/>
      <c r="P1356" s="56"/>
      <c r="Q1356" s="56"/>
      <c r="R1356" s="56"/>
      <c r="S1356" s="56"/>
      <c r="T1356" s="56"/>
      <c r="Z1356" s="108" t="str">
        <f>IF(LEN(INDEX($1:$1048576,ROW(),4))&gt;0,INDEX($1:$1048576,ROW(),4)," ")</f>
        <v xml:space="preserve"> </v>
      </c>
      <c r="AA1356" s="108">
        <f t="shared" si="166"/>
        <v>104</v>
      </c>
      <c r="AB1356" s="108">
        <f ca="1">COUNTBLANK(OFFSET(INDEX($1:$1048576,2,4),AA1356*WellsInPlate,0,WellsInPlate,1))</f>
        <v>86</v>
      </c>
      <c r="AC1356" s="108">
        <f t="shared" ca="1" si="167"/>
        <v>0</v>
      </c>
      <c r="AE1356" s="108" t="b">
        <f>IF(COUNTBLANK(D1356)=0,A1356)</f>
        <v>0</v>
      </c>
    </row>
    <row r="1357" spans="1:31" ht="12.75" x14ac:dyDescent="0.2">
      <c r="A1357" s="94" t="str">
        <f>IF(D1357="","",CONCATENATE('Address and samples info'!$B$8," #",'Samples 96'!C1357))</f>
        <v/>
      </c>
      <c r="B1357" s="95" t="s">
        <v>11</v>
      </c>
      <c r="C1357" s="150">
        <v>16</v>
      </c>
      <c r="D1357" s="5"/>
      <c r="E1357" s="98">
        <v>0.01</v>
      </c>
      <c r="F1357" s="53"/>
      <c r="G1357" s="59"/>
      <c r="H1357" s="104"/>
      <c r="I1357" s="57"/>
      <c r="J1357" s="57"/>
      <c r="K1357" s="57"/>
      <c r="L1357" s="57"/>
      <c r="M1357" s="57"/>
      <c r="N1357" s="57"/>
      <c r="O1357" s="57"/>
      <c r="P1357" s="57"/>
      <c r="Q1357" s="57"/>
      <c r="R1357" s="57"/>
      <c r="S1357" s="57"/>
      <c r="T1357" s="58"/>
      <c r="Z1357" s="108" t="str">
        <f>IF(LEN(INDEX($1:$1048576,ROW(),4))&gt;0,INDEX($1:$1048576,ROW(),4)," ")</f>
        <v xml:space="preserve"> </v>
      </c>
      <c r="AA1357" s="108">
        <f t="shared" si="166"/>
        <v>104</v>
      </c>
      <c r="AB1357" s="108">
        <f ca="1">COUNTBLANK(OFFSET(INDEX($1:$1048576,2,4),AA1357*WellsInPlate,0,WellsInPlate,1))</f>
        <v>86</v>
      </c>
      <c r="AC1357" s="108">
        <f t="shared" ca="1" si="167"/>
        <v>0</v>
      </c>
      <c r="AE1357" s="108" t="b">
        <f>IF(COUNTBLANK(D1357)=0,A1357)</f>
        <v>0</v>
      </c>
    </row>
    <row r="1358" spans="1:31" ht="12.75" x14ac:dyDescent="0.2">
      <c r="A1358" s="94" t="str">
        <f>IF(D1358="","",CONCATENATE('Address and samples info'!$B$8," #",'Samples 96'!C1358))</f>
        <v/>
      </c>
      <c r="B1358" s="95" t="s">
        <v>22</v>
      </c>
      <c r="C1358" s="150">
        <v>16</v>
      </c>
      <c r="D1358" s="5"/>
      <c r="E1358" s="98">
        <v>0.01</v>
      </c>
      <c r="F1358" s="53"/>
      <c r="G1358" s="59"/>
      <c r="H1358" s="104"/>
      <c r="I1358" s="57"/>
      <c r="J1358" s="57"/>
      <c r="K1358" s="57"/>
      <c r="L1358" s="57"/>
      <c r="M1358" s="57"/>
      <c r="N1358" s="57"/>
      <c r="O1358" s="57"/>
      <c r="P1358" s="57"/>
      <c r="Q1358" s="57"/>
      <c r="R1358" s="57"/>
      <c r="S1358" s="57"/>
      <c r="T1358" s="57"/>
      <c r="Z1358" s="108" t="str">
        <f>IF(LEN(INDEX($1:$1048576,ROW(),4))&gt;0,INDEX($1:$1048576,ROW(),4)," ")</f>
        <v xml:space="preserve"> </v>
      </c>
      <c r="AA1358" s="108">
        <f t="shared" si="166"/>
        <v>104</v>
      </c>
      <c r="AB1358" s="108">
        <f ca="1">COUNTBLANK(OFFSET(INDEX($1:$1048576,2,4),AA1358*WellsInPlate,0,WellsInPlate,1))</f>
        <v>86</v>
      </c>
      <c r="AC1358" s="108">
        <f t="shared" ca="1" si="167"/>
        <v>0</v>
      </c>
      <c r="AE1358" s="108" t="b">
        <f>IF(COUNTBLANK(D1358)=0,A1358)</f>
        <v>0</v>
      </c>
    </row>
    <row r="1359" spans="1:31" ht="12.75" x14ac:dyDescent="0.2">
      <c r="A1359" s="94" t="str">
        <f>IF(D1359="","",CONCATENATE('Address and samples info'!$B$8," #",'Samples 96'!C1359))</f>
        <v/>
      </c>
      <c r="B1359" s="95" t="s">
        <v>33</v>
      </c>
      <c r="C1359" s="150">
        <v>16</v>
      </c>
      <c r="D1359" s="5"/>
      <c r="E1359" s="98">
        <v>0.01</v>
      </c>
      <c r="F1359" s="53"/>
      <c r="G1359" s="59"/>
      <c r="H1359" s="104"/>
      <c r="I1359" s="57"/>
      <c r="J1359" s="57"/>
      <c r="K1359" s="57"/>
      <c r="L1359" s="57"/>
      <c r="M1359" s="57"/>
      <c r="N1359" s="57"/>
      <c r="O1359" s="57"/>
      <c r="P1359" s="57"/>
      <c r="Q1359" s="57"/>
      <c r="R1359" s="57"/>
      <c r="S1359" s="57"/>
      <c r="T1359" s="57"/>
      <c r="Z1359" s="108" t="str">
        <f>IF(LEN(INDEX($1:$1048576,ROW(),4))&gt;0,INDEX($1:$1048576,ROW(),4)," ")</f>
        <v xml:space="preserve"> </v>
      </c>
      <c r="AA1359" s="108">
        <f t="shared" si="166"/>
        <v>104</v>
      </c>
      <c r="AB1359" s="108">
        <f ca="1">COUNTBLANK(OFFSET(INDEX($1:$1048576,2,4),AA1359*WellsInPlate,0,WellsInPlate,1))</f>
        <v>86</v>
      </c>
      <c r="AC1359" s="108">
        <f t="shared" ca="1" si="167"/>
        <v>0</v>
      </c>
      <c r="AE1359" s="108" t="b">
        <f>IF(COUNTBLANK(D1359)=0,A1359)</f>
        <v>0</v>
      </c>
    </row>
    <row r="1360" spans="1:31" ht="12.75" x14ac:dyDescent="0.2">
      <c r="A1360" s="94" t="str">
        <f>IF(D1360="","",CONCATENATE('Address and samples info'!$B$8," #",'Samples 96'!C1360))</f>
        <v/>
      </c>
      <c r="B1360" s="95" t="s">
        <v>44</v>
      </c>
      <c r="C1360" s="150">
        <v>16</v>
      </c>
      <c r="D1360" s="5"/>
      <c r="E1360" s="98">
        <v>0.01</v>
      </c>
      <c r="F1360" s="53"/>
      <c r="G1360" s="59"/>
      <c r="H1360" s="104"/>
      <c r="I1360" s="57"/>
      <c r="J1360" s="57"/>
      <c r="K1360" s="57"/>
      <c r="L1360" s="57"/>
      <c r="M1360" s="57"/>
      <c r="N1360" s="57"/>
      <c r="O1360" s="57"/>
      <c r="P1360" s="57"/>
      <c r="Q1360" s="57"/>
      <c r="R1360" s="57"/>
      <c r="S1360" s="57"/>
      <c r="T1360" s="57"/>
      <c r="Z1360" s="108" t="str">
        <f>IF(LEN(INDEX($1:$1048576,ROW(),4))&gt;0,INDEX($1:$1048576,ROW(),4)," ")</f>
        <v xml:space="preserve"> </v>
      </c>
      <c r="AA1360" s="108">
        <f t="shared" si="166"/>
        <v>104</v>
      </c>
      <c r="AB1360" s="108">
        <f ca="1">COUNTBLANK(OFFSET(INDEX($1:$1048576,2,4),AA1360*WellsInPlate,0,WellsInPlate,1))</f>
        <v>86</v>
      </c>
      <c r="AC1360" s="108">
        <f t="shared" ca="1" si="167"/>
        <v>0</v>
      </c>
      <c r="AE1360" s="108" t="b">
        <f>IF(COUNTBLANK(D1360)=0,A1360)</f>
        <v>0</v>
      </c>
    </row>
    <row r="1361" spans="1:31" ht="12.75" x14ac:dyDescent="0.2">
      <c r="A1361" s="94" t="str">
        <f>IF(D1361="","",CONCATENATE('Address and samples info'!$B$8," #",'Samples 96'!C1361))</f>
        <v/>
      </c>
      <c r="B1361" s="95" t="s">
        <v>55</v>
      </c>
      <c r="C1361" s="150">
        <v>16</v>
      </c>
      <c r="D1361" s="5"/>
      <c r="E1361" s="98">
        <v>0.01</v>
      </c>
      <c r="F1361" s="53"/>
      <c r="G1361" s="59"/>
      <c r="H1361" s="104"/>
      <c r="I1361" s="57"/>
      <c r="J1361" s="57"/>
      <c r="K1361" s="57"/>
      <c r="L1361" s="57"/>
      <c r="M1361" s="57"/>
      <c r="N1361" s="57"/>
      <c r="O1361" s="57"/>
      <c r="P1361" s="57"/>
      <c r="Q1361" s="57"/>
      <c r="R1361" s="57"/>
      <c r="S1361" s="57"/>
      <c r="T1361" s="57"/>
      <c r="Z1361" s="108" t="str">
        <f>IF(LEN(INDEX($1:$1048576,ROW(),4))&gt;0,INDEX($1:$1048576,ROW(),4)," ")</f>
        <v xml:space="preserve"> </v>
      </c>
      <c r="AA1361" s="108">
        <f t="shared" si="166"/>
        <v>104</v>
      </c>
      <c r="AB1361" s="108">
        <f ca="1">COUNTBLANK(OFFSET(INDEX($1:$1048576,2,4),AA1361*WellsInPlate,0,WellsInPlate,1))</f>
        <v>86</v>
      </c>
      <c r="AC1361" s="108">
        <f t="shared" ca="1" si="167"/>
        <v>0</v>
      </c>
      <c r="AE1361" s="108" t="b">
        <f>IF(COUNTBLANK(D1361)=0,A1361)</f>
        <v>0</v>
      </c>
    </row>
    <row r="1362" spans="1:31" ht="12.75" x14ac:dyDescent="0.2">
      <c r="A1362" s="94" t="str">
        <f>IF(D1362="","",CONCATENATE('Address and samples info'!$B$8," #",'Samples 96'!C1362))</f>
        <v/>
      </c>
      <c r="B1362" s="95" t="s">
        <v>66</v>
      </c>
      <c r="C1362" s="150">
        <v>16</v>
      </c>
      <c r="D1362" s="5"/>
      <c r="E1362" s="98">
        <v>0.01</v>
      </c>
      <c r="F1362" s="53"/>
      <c r="G1362" s="59"/>
      <c r="H1362" s="104"/>
      <c r="I1362" s="57"/>
      <c r="J1362" s="57"/>
      <c r="K1362" s="57"/>
      <c r="L1362" s="57"/>
      <c r="M1362" s="57"/>
      <c r="N1362" s="57"/>
      <c r="O1362" s="57"/>
      <c r="P1362" s="57"/>
      <c r="Q1362" s="57"/>
      <c r="R1362" s="57"/>
      <c r="S1362" s="57"/>
      <c r="T1362" s="57"/>
      <c r="Z1362" s="108" t="str">
        <f>IF(LEN(INDEX($1:$1048576,ROW(),4))&gt;0,INDEX($1:$1048576,ROW(),4)," ")</f>
        <v xml:space="preserve"> </v>
      </c>
      <c r="AA1362" s="108">
        <f t="shared" si="166"/>
        <v>104</v>
      </c>
      <c r="AB1362" s="108">
        <f ca="1">COUNTBLANK(OFFSET(INDEX($1:$1048576,2,4),AA1362*WellsInPlate,0,WellsInPlate,1))</f>
        <v>86</v>
      </c>
      <c r="AC1362" s="108">
        <f t="shared" ca="1" si="167"/>
        <v>0</v>
      </c>
      <c r="AE1362" s="108" t="b">
        <f>IF(COUNTBLANK(D1362)=0,A1362)</f>
        <v>0</v>
      </c>
    </row>
    <row r="1363" spans="1:31" ht="12.75" x14ac:dyDescent="0.2">
      <c r="A1363" s="94" t="str">
        <f>IF(D1363="","",CONCATENATE('Address and samples info'!$B$8," #",'Samples 96'!C1363))</f>
        <v/>
      </c>
      <c r="B1363" s="95" t="s">
        <v>77</v>
      </c>
      <c r="C1363" s="150">
        <v>16</v>
      </c>
      <c r="D1363" s="5"/>
      <c r="E1363" s="98">
        <v>0.01</v>
      </c>
      <c r="F1363" s="53"/>
      <c r="G1363" s="59"/>
      <c r="H1363" s="104"/>
      <c r="I1363" s="57"/>
      <c r="J1363" s="57"/>
      <c r="K1363" s="57"/>
      <c r="L1363" s="57"/>
      <c r="M1363" s="57"/>
      <c r="N1363" s="57"/>
      <c r="O1363" s="57"/>
      <c r="P1363" s="57"/>
      <c r="Q1363" s="57"/>
      <c r="R1363" s="57"/>
      <c r="S1363" s="57"/>
      <c r="T1363" s="57"/>
      <c r="Z1363" s="108" t="str">
        <f>IF(LEN(INDEX($1:$1048576,ROW(),4))&gt;0,INDEX($1:$1048576,ROW(),4)," ")</f>
        <v xml:space="preserve"> </v>
      </c>
      <c r="AA1363" s="108">
        <f t="shared" si="166"/>
        <v>104</v>
      </c>
      <c r="AB1363" s="108">
        <f ca="1">COUNTBLANK(OFFSET(INDEX($1:$1048576,2,4),AA1363*WellsInPlate,0,WellsInPlate,1))</f>
        <v>86</v>
      </c>
      <c r="AC1363" s="108">
        <f t="shared" ca="1" si="167"/>
        <v>0</v>
      </c>
      <c r="AE1363" s="108" t="b">
        <f>IF(COUNTBLANK(D1363)=0,A1363)</f>
        <v>0</v>
      </c>
    </row>
    <row r="1364" spans="1:31" ht="12.75" x14ac:dyDescent="0.2">
      <c r="A1364" s="94" t="str">
        <f>IF(D1364="","",CONCATENATE('Address and samples info'!$B$8," #",'Samples 96'!C1364))</f>
        <v/>
      </c>
      <c r="B1364" s="95" t="s">
        <v>87</v>
      </c>
      <c r="C1364" s="150">
        <v>16</v>
      </c>
      <c r="D1364" s="5"/>
      <c r="E1364" s="98">
        <v>0.01</v>
      </c>
      <c r="F1364" s="53"/>
      <c r="G1364" s="59"/>
      <c r="H1364" s="104"/>
      <c r="I1364" s="57"/>
      <c r="J1364" s="57"/>
      <c r="K1364" s="57"/>
      <c r="L1364" s="57"/>
      <c r="M1364" s="57"/>
      <c r="N1364" s="57"/>
      <c r="O1364" s="57"/>
      <c r="P1364" s="57"/>
      <c r="Q1364" s="57"/>
      <c r="R1364" s="57"/>
      <c r="S1364" s="57"/>
      <c r="T1364" s="57"/>
      <c r="Z1364" s="108" t="str">
        <f>IF(LEN(INDEX($1:$1048576,ROW(),4))&gt;0,INDEX($1:$1048576,ROW(),4)," ")</f>
        <v xml:space="preserve"> </v>
      </c>
      <c r="AA1364" s="108">
        <f t="shared" si="166"/>
        <v>104</v>
      </c>
      <c r="AB1364" s="108">
        <f ca="1">COUNTBLANK(OFFSET(INDEX($1:$1048576,2,4),AA1364*WellsInPlate,0,WellsInPlate,1))</f>
        <v>86</v>
      </c>
      <c r="AC1364" s="108">
        <f t="shared" ca="1" si="167"/>
        <v>0</v>
      </c>
      <c r="AE1364" s="108" t="b">
        <f>IF(COUNTBLANK(D1364)=0,A1364)</f>
        <v>0</v>
      </c>
    </row>
    <row r="1365" spans="1:31" ht="12.75" x14ac:dyDescent="0.2">
      <c r="A1365" s="94" t="str">
        <f>IF(D1365="","",CONCATENATE('Address and samples info'!$B$8," #",'Samples 96'!C1365))</f>
        <v/>
      </c>
      <c r="B1365" s="95" t="s">
        <v>12</v>
      </c>
      <c r="C1365" s="150">
        <v>16</v>
      </c>
      <c r="D1365" s="5"/>
      <c r="E1365" s="98">
        <v>0.01</v>
      </c>
      <c r="F1365" s="53"/>
      <c r="G1365" s="59"/>
      <c r="Z1365" s="108" t="str">
        <f>IF(LEN(INDEX($1:$1048576,ROW(),4))&gt;0,INDEX($1:$1048576,ROW(),4)," ")</f>
        <v xml:space="preserve"> </v>
      </c>
      <c r="AA1365" s="108">
        <f t="shared" si="166"/>
        <v>104</v>
      </c>
      <c r="AB1365" s="108">
        <f ca="1">COUNTBLANK(OFFSET(INDEX($1:$1048576,2,4),AA1365*WellsInPlate,0,WellsInPlate,1))</f>
        <v>86</v>
      </c>
      <c r="AC1365" s="108">
        <f t="shared" ca="1" si="167"/>
        <v>0</v>
      </c>
      <c r="AE1365" s="108" t="b">
        <f>IF(COUNTBLANK(D1365)=0,A1365)</f>
        <v>0</v>
      </c>
    </row>
    <row r="1366" spans="1:31" ht="12.75" x14ac:dyDescent="0.2">
      <c r="A1366" s="94" t="str">
        <f>IF(D1366="","",CONCATENATE('Address and samples info'!$B$8," #",'Samples 96'!C1366))</f>
        <v/>
      </c>
      <c r="B1366" s="95" t="s">
        <v>23</v>
      </c>
      <c r="C1366" s="150">
        <v>16</v>
      </c>
      <c r="D1366" s="5"/>
      <c r="E1366" s="98">
        <v>0.01</v>
      </c>
      <c r="F1366" s="53"/>
      <c r="G1366" s="59"/>
      <c r="Z1366" s="108" t="str">
        <f>IF(LEN(INDEX($1:$1048576,ROW(),4))&gt;0,INDEX($1:$1048576,ROW(),4)," ")</f>
        <v xml:space="preserve"> </v>
      </c>
      <c r="AA1366" s="108">
        <f t="shared" si="166"/>
        <v>104</v>
      </c>
      <c r="AB1366" s="108">
        <f ca="1">COUNTBLANK(OFFSET(INDEX($1:$1048576,2,4),AA1366*WellsInPlate,0,WellsInPlate,1))</f>
        <v>86</v>
      </c>
      <c r="AC1366" s="108">
        <f t="shared" ca="1" si="167"/>
        <v>0</v>
      </c>
      <c r="AE1366" s="108" t="b">
        <f>IF(COUNTBLANK(D1366)=0,A1366)</f>
        <v>0</v>
      </c>
    </row>
    <row r="1367" spans="1:31" ht="12.75" x14ac:dyDescent="0.2">
      <c r="A1367" s="94" t="str">
        <f>IF(D1367="","",CONCATENATE('Address and samples info'!$B$8," #",'Samples 96'!C1367))</f>
        <v/>
      </c>
      <c r="B1367" s="95" t="s">
        <v>34</v>
      </c>
      <c r="C1367" s="150">
        <v>16</v>
      </c>
      <c r="D1367" s="5"/>
      <c r="E1367" s="98">
        <v>0.01</v>
      </c>
      <c r="F1367" s="53"/>
      <c r="G1367" s="59"/>
      <c r="Z1367" s="108" t="str">
        <f>IF(LEN(INDEX($1:$1048576,ROW(),4))&gt;0,INDEX($1:$1048576,ROW(),4)," ")</f>
        <v xml:space="preserve"> </v>
      </c>
      <c r="AA1367" s="108">
        <f t="shared" si="166"/>
        <v>104</v>
      </c>
      <c r="AB1367" s="108">
        <f ca="1">COUNTBLANK(OFFSET(INDEX($1:$1048576,2,4),AA1367*WellsInPlate,0,WellsInPlate,1))</f>
        <v>86</v>
      </c>
      <c r="AC1367" s="108">
        <f t="shared" ca="1" si="167"/>
        <v>0</v>
      </c>
      <c r="AE1367" s="108" t="b">
        <f>IF(COUNTBLANK(D1367)=0,A1367)</f>
        <v>0</v>
      </c>
    </row>
    <row r="1368" spans="1:31" ht="12.75" x14ac:dyDescent="0.2">
      <c r="A1368" s="94" t="str">
        <f>IF(D1368="","",CONCATENATE('Address and samples info'!$B$8," #",'Samples 96'!C1368))</f>
        <v/>
      </c>
      <c r="B1368" s="95" t="s">
        <v>45</v>
      </c>
      <c r="C1368" s="150">
        <v>16</v>
      </c>
      <c r="D1368" s="5"/>
      <c r="E1368" s="98">
        <v>0.01</v>
      </c>
      <c r="F1368" s="53"/>
      <c r="G1368" s="59"/>
      <c r="I1368" s="55"/>
      <c r="Z1368" s="108" t="str">
        <f>IF(LEN(INDEX($1:$1048576,ROW(),4))&gt;0,INDEX($1:$1048576,ROW(),4)," ")</f>
        <v xml:space="preserve"> </v>
      </c>
      <c r="AA1368" s="108">
        <f t="shared" si="166"/>
        <v>104</v>
      </c>
      <c r="AB1368" s="108">
        <f ca="1">COUNTBLANK(OFFSET(INDEX($1:$1048576,2,4),AA1368*WellsInPlate,0,WellsInPlate,1))</f>
        <v>86</v>
      </c>
      <c r="AC1368" s="108">
        <f t="shared" ca="1" si="167"/>
        <v>0</v>
      </c>
      <c r="AE1368" s="108" t="b">
        <f>IF(COUNTBLANK(D1368)=0,A1368)</f>
        <v>0</v>
      </c>
    </row>
    <row r="1369" spans="1:31" ht="12.75" x14ac:dyDescent="0.2">
      <c r="A1369" s="94" t="str">
        <f>IF(D1369="","",CONCATENATE('Address and samples info'!$B$8," #",'Samples 96'!C1369))</f>
        <v/>
      </c>
      <c r="B1369" s="95" t="s">
        <v>56</v>
      </c>
      <c r="C1369" s="150">
        <v>16</v>
      </c>
      <c r="D1369" s="5"/>
      <c r="E1369" s="98">
        <v>0.01</v>
      </c>
      <c r="F1369" s="53"/>
      <c r="G1369" s="59"/>
      <c r="H1369" s="106"/>
      <c r="I1369" s="56"/>
      <c r="J1369" s="56"/>
      <c r="K1369" s="56"/>
      <c r="L1369" s="56"/>
      <c r="M1369" s="56"/>
      <c r="N1369" s="56"/>
      <c r="O1369" s="56"/>
      <c r="P1369" s="56"/>
      <c r="Q1369" s="56"/>
      <c r="R1369" s="56"/>
      <c r="S1369" s="56"/>
      <c r="T1369" s="56"/>
      <c r="Z1369" s="108" t="str">
        <f>IF(LEN(INDEX($1:$1048576,ROW(),4))&gt;0,INDEX($1:$1048576,ROW(),4)," ")</f>
        <v xml:space="preserve"> </v>
      </c>
      <c r="AA1369" s="108">
        <f t="shared" si="166"/>
        <v>105</v>
      </c>
      <c r="AB1369" s="108">
        <f ca="1">COUNTBLANK(OFFSET(INDEX($1:$1048576,2,4),AA1369*WellsInPlate,0,WellsInPlate,1))</f>
        <v>86</v>
      </c>
      <c r="AC1369" s="108">
        <f t="shared" ca="1" si="167"/>
        <v>0</v>
      </c>
      <c r="AE1369" s="108" t="b">
        <f>IF(COUNTBLANK(D1369)=0,A1369)</f>
        <v>0</v>
      </c>
    </row>
    <row r="1370" spans="1:31" ht="12.75" x14ac:dyDescent="0.2">
      <c r="A1370" s="94" t="str">
        <f>IF(D1370="","",CONCATENATE('Address and samples info'!$B$8," #",'Samples 96'!C1370))</f>
        <v/>
      </c>
      <c r="B1370" s="95" t="s">
        <v>67</v>
      </c>
      <c r="C1370" s="150">
        <v>16</v>
      </c>
      <c r="D1370" s="5"/>
      <c r="E1370" s="98">
        <v>0.01</v>
      </c>
      <c r="F1370" s="53"/>
      <c r="G1370" s="59"/>
      <c r="H1370" s="104"/>
      <c r="I1370" s="57"/>
      <c r="J1370" s="57"/>
      <c r="K1370" s="57"/>
      <c r="L1370" s="57"/>
      <c r="M1370" s="57"/>
      <c r="N1370" s="57"/>
      <c r="O1370" s="57"/>
      <c r="P1370" s="57"/>
      <c r="Q1370" s="57"/>
      <c r="R1370" s="57"/>
      <c r="S1370" s="57"/>
      <c r="T1370" s="58"/>
      <c r="Z1370" s="108" t="str">
        <f>IF(LEN(INDEX($1:$1048576,ROW(),4))&gt;0,INDEX($1:$1048576,ROW(),4)," ")</f>
        <v xml:space="preserve"> </v>
      </c>
      <c r="AA1370" s="108">
        <f t="shared" si="166"/>
        <v>105</v>
      </c>
      <c r="AB1370" s="108">
        <f ca="1">COUNTBLANK(OFFSET(INDEX($1:$1048576,2,4),AA1370*WellsInPlate,0,WellsInPlate,1))</f>
        <v>86</v>
      </c>
      <c r="AC1370" s="108">
        <f t="shared" ca="1" si="167"/>
        <v>0</v>
      </c>
      <c r="AE1370" s="108" t="b">
        <f>IF(COUNTBLANK(D1370)=0,A1370)</f>
        <v>0</v>
      </c>
    </row>
    <row r="1371" spans="1:31" ht="12.75" x14ac:dyDescent="0.2">
      <c r="A1371" s="94" t="str">
        <f>IF(D1371="","",CONCATENATE('Address and samples info'!$B$8," #",'Samples 96'!C1371))</f>
        <v/>
      </c>
      <c r="B1371" s="95" t="s">
        <v>78</v>
      </c>
      <c r="C1371" s="150">
        <v>16</v>
      </c>
      <c r="D1371" s="5"/>
      <c r="E1371" s="98">
        <v>0.01</v>
      </c>
      <c r="F1371" s="53"/>
      <c r="G1371" s="59"/>
      <c r="H1371" s="104"/>
      <c r="I1371" s="57"/>
      <c r="J1371" s="57"/>
      <c r="K1371" s="57"/>
      <c r="L1371" s="57"/>
      <c r="M1371" s="57"/>
      <c r="N1371" s="57"/>
      <c r="O1371" s="57"/>
      <c r="P1371" s="57"/>
      <c r="Q1371" s="57"/>
      <c r="R1371" s="57"/>
      <c r="S1371" s="57"/>
      <c r="T1371" s="57"/>
      <c r="Z1371" s="108" t="str">
        <f>IF(LEN(INDEX($1:$1048576,ROW(),4))&gt;0,INDEX($1:$1048576,ROW(),4)," ")</f>
        <v xml:space="preserve"> </v>
      </c>
      <c r="AA1371" s="108">
        <f t="shared" si="166"/>
        <v>105</v>
      </c>
      <c r="AB1371" s="108">
        <f ca="1">COUNTBLANK(OFFSET(INDEX($1:$1048576,2,4),AA1371*WellsInPlate,0,WellsInPlate,1))</f>
        <v>86</v>
      </c>
      <c r="AC1371" s="108">
        <f t="shared" ca="1" si="167"/>
        <v>0</v>
      </c>
      <c r="AE1371" s="108" t="b">
        <f>IF(COUNTBLANK(D1371)=0,A1371)</f>
        <v>0</v>
      </c>
    </row>
    <row r="1372" spans="1:31" ht="12.75" x14ac:dyDescent="0.2">
      <c r="A1372" s="94" t="str">
        <f>IF(D1372="","",CONCATENATE('Address and samples info'!$B$8," #",'Samples 96'!C1372))</f>
        <v/>
      </c>
      <c r="B1372" s="95" t="s">
        <v>88</v>
      </c>
      <c r="C1372" s="150">
        <v>16</v>
      </c>
      <c r="D1372" s="5"/>
      <c r="E1372" s="98">
        <v>0.01</v>
      </c>
      <c r="F1372" s="53"/>
      <c r="G1372" s="59"/>
      <c r="H1372" s="104"/>
      <c r="I1372" s="57"/>
      <c r="J1372" s="57"/>
      <c r="K1372" s="57"/>
      <c r="L1372" s="57"/>
      <c r="M1372" s="57"/>
      <c r="N1372" s="57"/>
      <c r="O1372" s="57"/>
      <c r="P1372" s="57"/>
      <c r="Q1372" s="57"/>
      <c r="R1372" s="57"/>
      <c r="S1372" s="57"/>
      <c r="T1372" s="57"/>
      <c r="Z1372" s="108" t="str">
        <f>IF(LEN(INDEX($1:$1048576,ROW(),4))&gt;0,INDEX($1:$1048576,ROW(),4)," ")</f>
        <v xml:space="preserve"> </v>
      </c>
      <c r="AA1372" s="108">
        <f t="shared" si="166"/>
        <v>105</v>
      </c>
      <c r="AB1372" s="108">
        <f ca="1">COUNTBLANK(OFFSET(INDEX($1:$1048576,2,4),AA1372*WellsInPlate,0,WellsInPlate,1))</f>
        <v>86</v>
      </c>
      <c r="AC1372" s="108">
        <f t="shared" ca="1" si="167"/>
        <v>0</v>
      </c>
      <c r="AE1372" s="108" t="b">
        <f>IF(COUNTBLANK(D1372)=0,A1372)</f>
        <v>0</v>
      </c>
    </row>
    <row r="1373" spans="1:31" ht="12.75" x14ac:dyDescent="0.2">
      <c r="A1373" s="94" t="str">
        <f>IF(D1373="","",CONCATENATE('Address and samples info'!$B$8," #",'Samples 96'!C1373))</f>
        <v/>
      </c>
      <c r="B1373" s="95" t="s">
        <v>13</v>
      </c>
      <c r="C1373" s="150">
        <v>16</v>
      </c>
      <c r="D1373" s="5"/>
      <c r="E1373" s="98">
        <v>0.01</v>
      </c>
      <c r="F1373" s="53"/>
      <c r="G1373" s="59"/>
      <c r="H1373" s="104"/>
      <c r="I1373" s="57"/>
      <c r="J1373" s="57"/>
      <c r="K1373" s="57"/>
      <c r="L1373" s="57"/>
      <c r="M1373" s="57"/>
      <c r="N1373" s="57"/>
      <c r="O1373" s="57"/>
      <c r="P1373" s="57"/>
      <c r="Q1373" s="57"/>
      <c r="R1373" s="57"/>
      <c r="S1373" s="57"/>
      <c r="T1373" s="57"/>
      <c r="Z1373" s="108" t="str">
        <f>IF(LEN(INDEX($1:$1048576,ROW(),4))&gt;0,INDEX($1:$1048576,ROW(),4)," ")</f>
        <v xml:space="preserve"> </v>
      </c>
      <c r="AA1373" s="108">
        <f t="shared" si="166"/>
        <v>105</v>
      </c>
      <c r="AB1373" s="108">
        <f ca="1">COUNTBLANK(OFFSET(INDEX($1:$1048576,2,4),AA1373*WellsInPlate,0,WellsInPlate,1))</f>
        <v>86</v>
      </c>
      <c r="AC1373" s="108">
        <f t="shared" ca="1" si="167"/>
        <v>0</v>
      </c>
      <c r="AE1373" s="108" t="b">
        <f>IF(COUNTBLANK(D1373)=0,A1373)</f>
        <v>0</v>
      </c>
    </row>
    <row r="1374" spans="1:31" ht="12.75" x14ac:dyDescent="0.2">
      <c r="A1374" s="94" t="str">
        <f>IF(D1374="","",CONCATENATE('Address and samples info'!$B$8," #",'Samples 96'!C1374))</f>
        <v/>
      </c>
      <c r="B1374" s="95" t="s">
        <v>24</v>
      </c>
      <c r="C1374" s="150">
        <v>16</v>
      </c>
      <c r="D1374" s="5"/>
      <c r="E1374" s="98">
        <v>0.01</v>
      </c>
      <c r="F1374" s="53"/>
      <c r="G1374" s="59"/>
      <c r="H1374" s="104"/>
      <c r="I1374" s="57"/>
      <c r="J1374" s="57"/>
      <c r="K1374" s="57"/>
      <c r="L1374" s="57"/>
      <c r="M1374" s="57"/>
      <c r="N1374" s="57"/>
      <c r="O1374" s="57"/>
      <c r="P1374" s="57"/>
      <c r="Q1374" s="57"/>
      <c r="R1374" s="57"/>
      <c r="S1374" s="57"/>
      <c r="T1374" s="57"/>
      <c r="Z1374" s="108" t="str">
        <f>IF(LEN(INDEX($1:$1048576,ROW(),4))&gt;0,INDEX($1:$1048576,ROW(),4)," ")</f>
        <v xml:space="preserve"> </v>
      </c>
      <c r="AA1374" s="108">
        <f t="shared" si="166"/>
        <v>105</v>
      </c>
      <c r="AB1374" s="108">
        <f ca="1">COUNTBLANK(OFFSET(INDEX($1:$1048576,2,4),AA1374*WellsInPlate,0,WellsInPlate,1))</f>
        <v>86</v>
      </c>
      <c r="AC1374" s="108">
        <f t="shared" ca="1" si="167"/>
        <v>0</v>
      </c>
      <c r="AE1374" s="108" t="b">
        <f>IF(COUNTBLANK(D1374)=0,A1374)</f>
        <v>0</v>
      </c>
    </row>
    <row r="1375" spans="1:31" ht="12.75" x14ac:dyDescent="0.2">
      <c r="A1375" s="94" t="str">
        <f>IF(D1375="","",CONCATENATE('Address and samples info'!$B$8," #",'Samples 96'!C1375))</f>
        <v/>
      </c>
      <c r="B1375" s="95" t="s">
        <v>35</v>
      </c>
      <c r="C1375" s="150">
        <v>16</v>
      </c>
      <c r="D1375" s="5"/>
      <c r="E1375" s="98">
        <v>0.01</v>
      </c>
      <c r="F1375" s="53"/>
      <c r="G1375" s="59"/>
      <c r="H1375" s="104"/>
      <c r="I1375" s="57"/>
      <c r="J1375" s="57"/>
      <c r="K1375" s="57"/>
      <c r="L1375" s="57"/>
      <c r="M1375" s="57"/>
      <c r="N1375" s="57"/>
      <c r="O1375" s="57"/>
      <c r="P1375" s="57"/>
      <c r="Q1375" s="57"/>
      <c r="R1375" s="57"/>
      <c r="S1375" s="57"/>
      <c r="T1375" s="57"/>
      <c r="Z1375" s="108" t="str">
        <f>IF(LEN(INDEX($1:$1048576,ROW(),4))&gt;0,INDEX($1:$1048576,ROW(),4)," ")</f>
        <v xml:space="preserve"> </v>
      </c>
      <c r="AA1375" s="108">
        <f t="shared" si="166"/>
        <v>105</v>
      </c>
      <c r="AB1375" s="108">
        <f ca="1">COUNTBLANK(OFFSET(INDEX($1:$1048576,2,4),AA1375*WellsInPlate,0,WellsInPlate,1))</f>
        <v>86</v>
      </c>
      <c r="AC1375" s="108">
        <f t="shared" ca="1" si="167"/>
        <v>0</v>
      </c>
      <c r="AE1375" s="108" t="b">
        <f>IF(COUNTBLANK(D1375)=0,A1375)</f>
        <v>0</v>
      </c>
    </row>
    <row r="1376" spans="1:31" ht="12.75" x14ac:dyDescent="0.2">
      <c r="A1376" s="94" t="str">
        <f>IF(D1376="","",CONCATENATE('Address and samples info'!$B$8," #",'Samples 96'!C1376))</f>
        <v/>
      </c>
      <c r="B1376" s="95" t="s">
        <v>46</v>
      </c>
      <c r="C1376" s="150">
        <v>16</v>
      </c>
      <c r="D1376" s="5"/>
      <c r="E1376" s="98">
        <v>0.01</v>
      </c>
      <c r="F1376" s="53"/>
      <c r="G1376" s="59"/>
      <c r="H1376" s="104"/>
      <c r="I1376" s="57"/>
      <c r="J1376" s="57"/>
      <c r="K1376" s="57"/>
      <c r="L1376" s="57"/>
      <c r="M1376" s="57"/>
      <c r="N1376" s="57"/>
      <c r="O1376" s="57"/>
      <c r="P1376" s="57"/>
      <c r="Q1376" s="57"/>
      <c r="R1376" s="57"/>
      <c r="S1376" s="57"/>
      <c r="T1376" s="57"/>
      <c r="Z1376" s="108" t="str">
        <f>IF(LEN(INDEX($1:$1048576,ROW(),4))&gt;0,INDEX($1:$1048576,ROW(),4)," ")</f>
        <v xml:space="preserve"> </v>
      </c>
      <c r="AA1376" s="108">
        <f t="shared" si="166"/>
        <v>105</v>
      </c>
      <c r="AB1376" s="108">
        <f ca="1">COUNTBLANK(OFFSET(INDEX($1:$1048576,2,4),AA1376*WellsInPlate,0,WellsInPlate,1))</f>
        <v>86</v>
      </c>
      <c r="AC1376" s="108">
        <f t="shared" ca="1" si="167"/>
        <v>0</v>
      </c>
      <c r="AE1376" s="108" t="b">
        <f>IF(COUNTBLANK(D1376)=0,A1376)</f>
        <v>0</v>
      </c>
    </row>
    <row r="1377" spans="1:31" ht="12.75" x14ac:dyDescent="0.2">
      <c r="A1377" s="94" t="str">
        <f>IF(D1377="","",CONCATENATE('Address and samples info'!$B$8," #",'Samples 96'!C1377))</f>
        <v/>
      </c>
      <c r="B1377" s="95" t="s">
        <v>57</v>
      </c>
      <c r="C1377" s="150">
        <v>16</v>
      </c>
      <c r="D1377" s="5"/>
      <c r="E1377" s="98">
        <v>0.01</v>
      </c>
      <c r="F1377" s="53"/>
      <c r="G1377" s="59"/>
      <c r="H1377" s="104"/>
      <c r="I1377" s="57"/>
      <c r="J1377" s="57"/>
      <c r="K1377" s="57"/>
      <c r="L1377" s="57"/>
      <c r="M1377" s="57"/>
      <c r="N1377" s="57"/>
      <c r="O1377" s="57"/>
      <c r="P1377" s="57"/>
      <c r="Q1377" s="57"/>
      <c r="R1377" s="57"/>
      <c r="S1377" s="57"/>
      <c r="T1377" s="57"/>
      <c r="Z1377" s="108" t="str">
        <f>IF(LEN(INDEX($1:$1048576,ROW(),4))&gt;0,INDEX($1:$1048576,ROW(),4)," ")</f>
        <v xml:space="preserve"> </v>
      </c>
      <c r="AA1377" s="108">
        <f t="shared" si="166"/>
        <v>105</v>
      </c>
      <c r="AB1377" s="108">
        <f ca="1">COUNTBLANK(OFFSET(INDEX($1:$1048576,2,4),AA1377*WellsInPlate,0,WellsInPlate,1))</f>
        <v>86</v>
      </c>
      <c r="AC1377" s="108">
        <f t="shared" ca="1" si="167"/>
        <v>0</v>
      </c>
      <c r="AE1377" s="108" t="b">
        <f>IF(COUNTBLANK(D1377)=0,A1377)</f>
        <v>0</v>
      </c>
    </row>
    <row r="1378" spans="1:31" ht="12.75" x14ac:dyDescent="0.2">
      <c r="A1378" s="94" t="str">
        <f>IF(D1378="","",CONCATENATE('Address and samples info'!$B$8," #",'Samples 96'!C1378))</f>
        <v/>
      </c>
      <c r="B1378" s="95" t="s">
        <v>68</v>
      </c>
      <c r="C1378" s="150">
        <v>16</v>
      </c>
      <c r="D1378" s="5"/>
      <c r="E1378" s="98">
        <v>0.01</v>
      </c>
      <c r="F1378" s="53"/>
      <c r="G1378" s="59"/>
      <c r="Z1378" s="108" t="str">
        <f>IF(LEN(INDEX($1:$1048576,ROW(),4))&gt;0,INDEX($1:$1048576,ROW(),4)," ")</f>
        <v xml:space="preserve"> </v>
      </c>
      <c r="AA1378" s="108">
        <f t="shared" si="166"/>
        <v>105</v>
      </c>
      <c r="AB1378" s="108">
        <f ca="1">COUNTBLANK(OFFSET(INDEX($1:$1048576,2,4),AA1378*WellsInPlate,0,WellsInPlate,1))</f>
        <v>86</v>
      </c>
      <c r="AC1378" s="108">
        <f t="shared" ca="1" si="167"/>
        <v>0</v>
      </c>
      <c r="AE1378" s="108" t="b">
        <f>IF(COUNTBLANK(D1378)=0,A1378)</f>
        <v>0</v>
      </c>
    </row>
    <row r="1379" spans="1:31" ht="12.75" x14ac:dyDescent="0.2">
      <c r="A1379" s="94" t="str">
        <f>IF(D1379="","",CONCATENATE('Address and samples info'!$B$8," #",'Samples 96'!C1379))</f>
        <v/>
      </c>
      <c r="B1379" s="95" t="s">
        <v>3</v>
      </c>
      <c r="C1379" s="150">
        <v>17</v>
      </c>
      <c r="D1379" s="5"/>
      <c r="E1379" s="98">
        <v>0.01</v>
      </c>
      <c r="F1379" s="53"/>
      <c r="G1379" s="59"/>
      <c r="Z1379" s="108" t="str">
        <f>IF(LEN(INDEX($1:$1048576,ROW(),4))&gt;0,INDEX($1:$1048576,ROW(),4)," ")</f>
        <v xml:space="preserve"> </v>
      </c>
      <c r="AA1379" s="108">
        <f t="shared" si="166"/>
        <v>105</v>
      </c>
      <c r="AB1379" s="108">
        <f ca="1">COUNTBLANK(OFFSET(INDEX($1:$1048576,2,4),AA1379*WellsInPlate,0,WellsInPlate,1))</f>
        <v>86</v>
      </c>
      <c r="AC1379" s="108">
        <f t="shared" ca="1" si="167"/>
        <v>0</v>
      </c>
      <c r="AE1379" s="108" t="b">
        <f>IF(COUNTBLANK(D1379)=0,A1379)</f>
        <v>0</v>
      </c>
    </row>
    <row r="1380" spans="1:31" ht="12.75" x14ac:dyDescent="0.2">
      <c r="A1380" s="94" t="str">
        <f>IF(D1380="","",CONCATENATE('Address and samples info'!$B$8," #",'Samples 96'!C1380))</f>
        <v/>
      </c>
      <c r="B1380" s="95" t="s">
        <v>14</v>
      </c>
      <c r="C1380" s="150">
        <v>17</v>
      </c>
      <c r="D1380" s="5"/>
      <c r="E1380" s="98">
        <v>0.01</v>
      </c>
      <c r="F1380" s="53"/>
      <c r="G1380" s="59"/>
      <c r="Z1380" s="108" t="str">
        <f>IF(LEN(INDEX($1:$1048576,ROW(),4))&gt;0,INDEX($1:$1048576,ROW(),4)," ")</f>
        <v xml:space="preserve"> </v>
      </c>
      <c r="AA1380" s="108">
        <f t="shared" si="166"/>
        <v>105</v>
      </c>
      <c r="AB1380" s="108">
        <f ca="1">COUNTBLANK(OFFSET(INDEX($1:$1048576,2,4),AA1380*WellsInPlate,0,WellsInPlate,1))</f>
        <v>86</v>
      </c>
      <c r="AC1380" s="108">
        <f t="shared" ca="1" si="167"/>
        <v>0</v>
      </c>
      <c r="AE1380" s="108" t="b">
        <f>IF(COUNTBLANK(D1380)=0,A1380)</f>
        <v>0</v>
      </c>
    </row>
    <row r="1381" spans="1:31" ht="12.75" x14ac:dyDescent="0.2">
      <c r="A1381" s="94" t="str">
        <f>IF(D1381="","",CONCATENATE('Address and samples info'!$B$8," #",'Samples 96'!C1381))</f>
        <v/>
      </c>
      <c r="B1381" s="95" t="s">
        <v>25</v>
      </c>
      <c r="C1381" s="150">
        <v>17</v>
      </c>
      <c r="D1381" s="5"/>
      <c r="E1381" s="98">
        <v>0.01</v>
      </c>
      <c r="F1381" s="53"/>
      <c r="G1381" s="59"/>
      <c r="I1381" s="55"/>
      <c r="Z1381" s="108" t="str">
        <f>IF(LEN(INDEX($1:$1048576,ROW(),4))&gt;0,INDEX($1:$1048576,ROW(),4)," ")</f>
        <v xml:space="preserve"> </v>
      </c>
      <c r="AA1381" s="108">
        <f t="shared" si="166"/>
        <v>105</v>
      </c>
      <c r="AB1381" s="108">
        <f ca="1">COUNTBLANK(OFFSET(INDEX($1:$1048576,2,4),AA1381*WellsInPlate,0,WellsInPlate,1))</f>
        <v>86</v>
      </c>
      <c r="AC1381" s="108">
        <f t="shared" ca="1" si="167"/>
        <v>0</v>
      </c>
      <c r="AE1381" s="108" t="b">
        <f>IF(COUNTBLANK(D1381)=0,A1381)</f>
        <v>0</v>
      </c>
    </row>
    <row r="1382" spans="1:31" ht="12.75" x14ac:dyDescent="0.2">
      <c r="A1382" s="94" t="str">
        <f>IF(D1382="","",CONCATENATE('Address and samples info'!$B$8," #",'Samples 96'!C1382))</f>
        <v/>
      </c>
      <c r="B1382" s="95" t="s">
        <v>36</v>
      </c>
      <c r="C1382" s="150">
        <v>17</v>
      </c>
      <c r="D1382" s="5"/>
      <c r="E1382" s="98">
        <v>0.01</v>
      </c>
      <c r="F1382" s="53"/>
      <c r="G1382" s="59"/>
      <c r="H1382" s="106"/>
      <c r="I1382" s="56"/>
      <c r="J1382" s="56"/>
      <c r="K1382" s="56"/>
      <c r="L1382" s="56"/>
      <c r="M1382" s="56"/>
      <c r="N1382" s="56"/>
      <c r="O1382" s="56"/>
      <c r="P1382" s="56"/>
      <c r="Q1382" s="56"/>
      <c r="R1382" s="56"/>
      <c r="S1382" s="56"/>
      <c r="T1382" s="56"/>
      <c r="Z1382" s="108" t="str">
        <f>IF(LEN(INDEX($1:$1048576,ROW(),4))&gt;0,INDEX($1:$1048576,ROW(),4)," ")</f>
        <v xml:space="preserve"> </v>
      </c>
      <c r="AA1382" s="108">
        <f t="shared" ref="AA1382:AA1412" si="168">CEILING((ROW()-StartRow+1)/PanelHeight,1)-1</f>
        <v>106</v>
      </c>
      <c r="AB1382" s="108">
        <f ca="1">COUNTBLANK(OFFSET(INDEX($1:$1048576,2,4),AA1382*WellsInPlate,0,WellsInPlate,1))</f>
        <v>86</v>
      </c>
      <c r="AC1382" s="108">
        <f t="shared" ref="AC1382:AC1412" ca="1" si="169">IF(AB1382=WellsInPlate,0,1)</f>
        <v>0</v>
      </c>
      <c r="AE1382" s="108" t="b">
        <f>IF(COUNTBLANK(D1382)=0,A1382)</f>
        <v>0</v>
      </c>
    </row>
    <row r="1383" spans="1:31" ht="12.75" x14ac:dyDescent="0.2">
      <c r="A1383" s="94" t="str">
        <f>IF(D1383="","",CONCATENATE('Address and samples info'!$B$8," #",'Samples 96'!C1383))</f>
        <v/>
      </c>
      <c r="B1383" s="95" t="s">
        <v>47</v>
      </c>
      <c r="C1383" s="150">
        <v>17</v>
      </c>
      <c r="D1383" s="5"/>
      <c r="E1383" s="98">
        <v>0.01</v>
      </c>
      <c r="F1383" s="53"/>
      <c r="G1383" s="59"/>
      <c r="H1383" s="104"/>
      <c r="I1383" s="57"/>
      <c r="J1383" s="57"/>
      <c r="K1383" s="57"/>
      <c r="L1383" s="57"/>
      <c r="M1383" s="57"/>
      <c r="N1383" s="57"/>
      <c r="O1383" s="57"/>
      <c r="P1383" s="57"/>
      <c r="Q1383" s="57"/>
      <c r="R1383" s="57"/>
      <c r="S1383" s="57"/>
      <c r="T1383" s="58"/>
      <c r="Z1383" s="108" t="str">
        <f>IF(LEN(INDEX($1:$1048576,ROW(),4))&gt;0,INDEX($1:$1048576,ROW(),4)," ")</f>
        <v xml:space="preserve"> </v>
      </c>
      <c r="AA1383" s="108">
        <f t="shared" si="168"/>
        <v>106</v>
      </c>
      <c r="AB1383" s="108">
        <f ca="1">COUNTBLANK(OFFSET(INDEX($1:$1048576,2,4),AA1383*WellsInPlate,0,WellsInPlate,1))</f>
        <v>86</v>
      </c>
      <c r="AC1383" s="108">
        <f t="shared" ca="1" si="169"/>
        <v>0</v>
      </c>
      <c r="AE1383" s="108" t="b">
        <f>IF(COUNTBLANK(D1383)=0,A1383)</f>
        <v>0</v>
      </c>
    </row>
    <row r="1384" spans="1:31" ht="12.75" x14ac:dyDescent="0.2">
      <c r="A1384" s="94" t="str">
        <f>IF(D1384="","",CONCATENATE('Address and samples info'!$B$8," #",'Samples 96'!C1384))</f>
        <v/>
      </c>
      <c r="B1384" s="95" t="s">
        <v>58</v>
      </c>
      <c r="C1384" s="150">
        <v>17</v>
      </c>
      <c r="D1384" s="5"/>
      <c r="E1384" s="98">
        <v>0.01</v>
      </c>
      <c r="F1384" s="53"/>
      <c r="G1384" s="59"/>
      <c r="H1384" s="104"/>
      <c r="I1384" s="57"/>
      <c r="J1384" s="57"/>
      <c r="K1384" s="57"/>
      <c r="L1384" s="57"/>
      <c r="M1384" s="57"/>
      <c r="N1384" s="57"/>
      <c r="O1384" s="57"/>
      <c r="P1384" s="57"/>
      <c r="Q1384" s="57"/>
      <c r="R1384" s="57"/>
      <c r="S1384" s="57"/>
      <c r="T1384" s="57"/>
      <c r="Z1384" s="108" t="str">
        <f>IF(LEN(INDEX($1:$1048576,ROW(),4))&gt;0,INDEX($1:$1048576,ROW(),4)," ")</f>
        <v xml:space="preserve"> </v>
      </c>
      <c r="AA1384" s="108">
        <f t="shared" si="168"/>
        <v>106</v>
      </c>
      <c r="AB1384" s="108">
        <f ca="1">COUNTBLANK(OFFSET(INDEX($1:$1048576,2,4),AA1384*WellsInPlate,0,WellsInPlate,1))</f>
        <v>86</v>
      </c>
      <c r="AC1384" s="108">
        <f t="shared" ca="1" si="169"/>
        <v>0</v>
      </c>
      <c r="AE1384" s="108" t="b">
        <f>IF(COUNTBLANK(D1384)=0,A1384)</f>
        <v>0</v>
      </c>
    </row>
    <row r="1385" spans="1:31" ht="12.75" x14ac:dyDescent="0.2">
      <c r="A1385" s="94" t="str">
        <f>IF(D1385="","",CONCATENATE('Address and samples info'!$B$8," #",'Samples 96'!C1385))</f>
        <v/>
      </c>
      <c r="B1385" s="95" t="s">
        <v>69</v>
      </c>
      <c r="C1385" s="150">
        <v>17</v>
      </c>
      <c r="D1385" s="5"/>
      <c r="E1385" s="98">
        <v>0.01</v>
      </c>
      <c r="F1385" s="53"/>
      <c r="G1385" s="59"/>
      <c r="H1385" s="104"/>
      <c r="I1385" s="57"/>
      <c r="J1385" s="57"/>
      <c r="K1385" s="57"/>
      <c r="L1385" s="57"/>
      <c r="M1385" s="57"/>
      <c r="N1385" s="57"/>
      <c r="O1385" s="57"/>
      <c r="P1385" s="57"/>
      <c r="Q1385" s="57"/>
      <c r="R1385" s="57"/>
      <c r="S1385" s="57"/>
      <c r="T1385" s="57"/>
      <c r="Z1385" s="108" t="str">
        <f>IF(LEN(INDEX($1:$1048576,ROW(),4))&gt;0,INDEX($1:$1048576,ROW(),4)," ")</f>
        <v xml:space="preserve"> </v>
      </c>
      <c r="AA1385" s="108">
        <f t="shared" si="168"/>
        <v>106</v>
      </c>
      <c r="AB1385" s="108">
        <f ca="1">COUNTBLANK(OFFSET(INDEX($1:$1048576,2,4),AA1385*WellsInPlate,0,WellsInPlate,1))</f>
        <v>86</v>
      </c>
      <c r="AC1385" s="108">
        <f t="shared" ca="1" si="169"/>
        <v>0</v>
      </c>
      <c r="AE1385" s="108" t="b">
        <f>IF(COUNTBLANK(D1385)=0,A1385)</f>
        <v>0</v>
      </c>
    </row>
    <row r="1386" spans="1:31" ht="12.75" x14ac:dyDescent="0.2">
      <c r="A1386" s="94" t="str">
        <f>IF(D1386="","",CONCATENATE('Address and samples info'!$B$8," #",'Samples 96'!C1386))</f>
        <v/>
      </c>
      <c r="B1386" s="95" t="s">
        <v>79</v>
      </c>
      <c r="C1386" s="150">
        <v>17</v>
      </c>
      <c r="D1386" s="5"/>
      <c r="E1386" s="98">
        <v>0.01</v>
      </c>
      <c r="F1386" s="53"/>
      <c r="G1386" s="59"/>
      <c r="H1386" s="104"/>
      <c r="I1386" s="57"/>
      <c r="J1386" s="57"/>
      <c r="K1386" s="57"/>
      <c r="L1386" s="57"/>
      <c r="M1386" s="57"/>
      <c r="N1386" s="57"/>
      <c r="O1386" s="57"/>
      <c r="P1386" s="57"/>
      <c r="Q1386" s="57"/>
      <c r="R1386" s="57"/>
      <c r="S1386" s="57"/>
      <c r="T1386" s="57"/>
      <c r="Z1386" s="108" t="str">
        <f>IF(LEN(INDEX($1:$1048576,ROW(),4))&gt;0,INDEX($1:$1048576,ROW(),4)," ")</f>
        <v xml:space="preserve"> </v>
      </c>
      <c r="AA1386" s="108">
        <f t="shared" si="168"/>
        <v>106</v>
      </c>
      <c r="AB1386" s="108">
        <f ca="1">COUNTBLANK(OFFSET(INDEX($1:$1048576,2,4),AA1386*WellsInPlate,0,WellsInPlate,1))</f>
        <v>86</v>
      </c>
      <c r="AC1386" s="108">
        <f t="shared" ca="1" si="169"/>
        <v>0</v>
      </c>
      <c r="AE1386" s="108" t="b">
        <f>IF(COUNTBLANK(D1386)=0,A1386)</f>
        <v>0</v>
      </c>
    </row>
    <row r="1387" spans="1:31" ht="12.75" x14ac:dyDescent="0.2">
      <c r="A1387" s="94" t="str">
        <f>IF(D1387="","",CONCATENATE('Address and samples info'!$B$8," #",'Samples 96'!C1387))</f>
        <v/>
      </c>
      <c r="B1387" s="95" t="s">
        <v>4</v>
      </c>
      <c r="C1387" s="150">
        <v>17</v>
      </c>
      <c r="D1387" s="5"/>
      <c r="E1387" s="98">
        <v>0.01</v>
      </c>
      <c r="F1387" s="53"/>
      <c r="G1387" s="59"/>
      <c r="H1387" s="104"/>
      <c r="I1387" s="57"/>
      <c r="J1387" s="57"/>
      <c r="K1387" s="57"/>
      <c r="L1387" s="57"/>
      <c r="M1387" s="57"/>
      <c r="N1387" s="57"/>
      <c r="O1387" s="57"/>
      <c r="P1387" s="57"/>
      <c r="Q1387" s="57"/>
      <c r="R1387" s="57"/>
      <c r="S1387" s="57"/>
      <c r="T1387" s="57"/>
      <c r="Z1387" s="108" t="str">
        <f>IF(LEN(INDEX($1:$1048576,ROW(),4))&gt;0,INDEX($1:$1048576,ROW(),4)," ")</f>
        <v xml:space="preserve"> </v>
      </c>
      <c r="AA1387" s="108">
        <f t="shared" si="168"/>
        <v>106</v>
      </c>
      <c r="AB1387" s="108">
        <f ca="1">COUNTBLANK(OFFSET(INDEX($1:$1048576,2,4),AA1387*WellsInPlate,0,WellsInPlate,1))</f>
        <v>86</v>
      </c>
      <c r="AC1387" s="108">
        <f t="shared" ca="1" si="169"/>
        <v>0</v>
      </c>
      <c r="AE1387" s="108" t="b">
        <f>IF(COUNTBLANK(D1387)=0,A1387)</f>
        <v>0</v>
      </c>
    </row>
    <row r="1388" spans="1:31" ht="12.75" x14ac:dyDescent="0.2">
      <c r="A1388" s="94" t="str">
        <f>IF(D1388="","",CONCATENATE('Address and samples info'!$B$8," #",'Samples 96'!C1388))</f>
        <v/>
      </c>
      <c r="B1388" s="95" t="s">
        <v>15</v>
      </c>
      <c r="C1388" s="150">
        <v>17</v>
      </c>
      <c r="D1388" s="5"/>
      <c r="E1388" s="98">
        <v>0.01</v>
      </c>
      <c r="F1388" s="53"/>
      <c r="G1388" s="59"/>
      <c r="H1388" s="104"/>
      <c r="I1388" s="57"/>
      <c r="J1388" s="57"/>
      <c r="K1388" s="57"/>
      <c r="L1388" s="57"/>
      <c r="M1388" s="57"/>
      <c r="N1388" s="57"/>
      <c r="O1388" s="57"/>
      <c r="P1388" s="57"/>
      <c r="Q1388" s="57"/>
      <c r="R1388" s="57"/>
      <c r="S1388" s="57"/>
      <c r="T1388" s="57"/>
      <c r="Z1388" s="108" t="str">
        <f>IF(LEN(INDEX($1:$1048576,ROW(),4))&gt;0,INDEX($1:$1048576,ROW(),4)," ")</f>
        <v xml:space="preserve"> </v>
      </c>
      <c r="AA1388" s="108">
        <f t="shared" si="168"/>
        <v>106</v>
      </c>
      <c r="AB1388" s="108">
        <f ca="1">COUNTBLANK(OFFSET(INDEX($1:$1048576,2,4),AA1388*WellsInPlate,0,WellsInPlate,1))</f>
        <v>86</v>
      </c>
      <c r="AC1388" s="108">
        <f t="shared" ca="1" si="169"/>
        <v>0</v>
      </c>
      <c r="AE1388" s="108" t="b">
        <f>IF(COUNTBLANK(D1388)=0,A1388)</f>
        <v>0</v>
      </c>
    </row>
    <row r="1389" spans="1:31" ht="12.75" x14ac:dyDescent="0.2">
      <c r="A1389" s="94" t="str">
        <f>IF(D1389="","",CONCATENATE('Address and samples info'!$B$8," #",'Samples 96'!C1389))</f>
        <v/>
      </c>
      <c r="B1389" s="95" t="s">
        <v>26</v>
      </c>
      <c r="C1389" s="150">
        <v>17</v>
      </c>
      <c r="D1389" s="5"/>
      <c r="E1389" s="98">
        <v>0.01</v>
      </c>
      <c r="F1389" s="53"/>
      <c r="G1389" s="59"/>
      <c r="H1389" s="104"/>
      <c r="I1389" s="57"/>
      <c r="J1389" s="57"/>
      <c r="K1389" s="57"/>
      <c r="L1389" s="57"/>
      <c r="M1389" s="57"/>
      <c r="N1389" s="57"/>
      <c r="O1389" s="57"/>
      <c r="P1389" s="57"/>
      <c r="Q1389" s="57"/>
      <c r="R1389" s="57"/>
      <c r="S1389" s="57"/>
      <c r="T1389" s="57"/>
      <c r="Z1389" s="108" t="str">
        <f>IF(LEN(INDEX($1:$1048576,ROW(),4))&gt;0,INDEX($1:$1048576,ROW(),4)," ")</f>
        <v xml:space="preserve"> </v>
      </c>
      <c r="AA1389" s="108">
        <f t="shared" si="168"/>
        <v>106</v>
      </c>
      <c r="AB1389" s="108">
        <f ca="1">COUNTBLANK(OFFSET(INDEX($1:$1048576,2,4),AA1389*WellsInPlate,0,WellsInPlate,1))</f>
        <v>86</v>
      </c>
      <c r="AC1389" s="108">
        <f t="shared" ca="1" si="169"/>
        <v>0</v>
      </c>
      <c r="AE1389" s="108" t="b">
        <f>IF(COUNTBLANK(D1389)=0,A1389)</f>
        <v>0</v>
      </c>
    </row>
    <row r="1390" spans="1:31" ht="12.75" x14ac:dyDescent="0.2">
      <c r="A1390" s="94" t="str">
        <f>IF(D1390="","",CONCATENATE('Address and samples info'!$B$8," #",'Samples 96'!C1390))</f>
        <v/>
      </c>
      <c r="B1390" s="95" t="s">
        <v>37</v>
      </c>
      <c r="C1390" s="150">
        <v>17</v>
      </c>
      <c r="D1390" s="5"/>
      <c r="E1390" s="98">
        <v>0.01</v>
      </c>
      <c r="F1390" s="53"/>
      <c r="G1390" s="59"/>
      <c r="H1390" s="104"/>
      <c r="I1390" s="57"/>
      <c r="J1390" s="57"/>
      <c r="K1390" s="57"/>
      <c r="L1390" s="57"/>
      <c r="M1390" s="57"/>
      <c r="N1390" s="57"/>
      <c r="O1390" s="57"/>
      <c r="P1390" s="57"/>
      <c r="Q1390" s="57"/>
      <c r="R1390" s="57"/>
      <c r="S1390" s="57"/>
      <c r="T1390" s="57"/>
      <c r="Z1390" s="108" t="str">
        <f>IF(LEN(INDEX($1:$1048576,ROW(),4))&gt;0,INDEX($1:$1048576,ROW(),4)," ")</f>
        <v xml:space="preserve"> </v>
      </c>
      <c r="AA1390" s="108">
        <f t="shared" si="168"/>
        <v>106</v>
      </c>
      <c r="AB1390" s="108">
        <f ca="1">COUNTBLANK(OFFSET(INDEX($1:$1048576,2,4),AA1390*WellsInPlate,0,WellsInPlate,1))</f>
        <v>86</v>
      </c>
      <c r="AC1390" s="108">
        <f t="shared" ca="1" si="169"/>
        <v>0</v>
      </c>
      <c r="AE1390" s="108" t="b">
        <f>IF(COUNTBLANK(D1390)=0,A1390)</f>
        <v>0</v>
      </c>
    </row>
    <row r="1391" spans="1:31" ht="12.75" x14ac:dyDescent="0.2">
      <c r="A1391" s="94" t="str">
        <f>IF(D1391="","",CONCATENATE('Address and samples info'!$B$8," #",'Samples 96'!C1391))</f>
        <v/>
      </c>
      <c r="B1391" s="95" t="s">
        <v>48</v>
      </c>
      <c r="C1391" s="150">
        <v>17</v>
      </c>
      <c r="D1391" s="5"/>
      <c r="E1391" s="98">
        <v>0.01</v>
      </c>
      <c r="F1391" s="53"/>
      <c r="G1391" s="59"/>
      <c r="Z1391" s="108" t="str">
        <f>IF(LEN(INDEX($1:$1048576,ROW(),4))&gt;0,INDEX($1:$1048576,ROW(),4)," ")</f>
        <v xml:space="preserve"> </v>
      </c>
      <c r="AA1391" s="108">
        <f t="shared" si="168"/>
        <v>106</v>
      </c>
      <c r="AB1391" s="108">
        <f ca="1">COUNTBLANK(OFFSET(INDEX($1:$1048576,2,4),AA1391*WellsInPlate,0,WellsInPlate,1))</f>
        <v>86</v>
      </c>
      <c r="AC1391" s="108">
        <f t="shared" ca="1" si="169"/>
        <v>0</v>
      </c>
      <c r="AE1391" s="108" t="b">
        <f>IF(COUNTBLANK(D1391)=0,A1391)</f>
        <v>0</v>
      </c>
    </row>
    <row r="1392" spans="1:31" ht="12.75" x14ac:dyDescent="0.2">
      <c r="A1392" s="94" t="str">
        <f>IF(D1392="","",CONCATENATE('Address and samples info'!$B$8," #",'Samples 96'!C1392))</f>
        <v/>
      </c>
      <c r="B1392" s="95" t="s">
        <v>59</v>
      </c>
      <c r="C1392" s="150">
        <v>17</v>
      </c>
      <c r="D1392" s="5"/>
      <c r="E1392" s="98">
        <v>0.01</v>
      </c>
      <c r="F1392" s="53"/>
      <c r="G1392" s="59"/>
      <c r="Z1392" s="108" t="str">
        <f>IF(LEN(INDEX($1:$1048576,ROW(),4))&gt;0,INDEX($1:$1048576,ROW(),4)," ")</f>
        <v xml:space="preserve"> </v>
      </c>
      <c r="AA1392" s="108">
        <f t="shared" si="168"/>
        <v>106</v>
      </c>
      <c r="AB1392" s="108">
        <f ca="1">COUNTBLANK(OFFSET(INDEX($1:$1048576,2,4),AA1392*WellsInPlate,0,WellsInPlate,1))</f>
        <v>86</v>
      </c>
      <c r="AC1392" s="108">
        <f t="shared" ca="1" si="169"/>
        <v>0</v>
      </c>
      <c r="AE1392" s="108" t="b">
        <f>IF(COUNTBLANK(D1392)=0,A1392)</f>
        <v>0</v>
      </c>
    </row>
    <row r="1393" spans="1:31" ht="12.75" x14ac:dyDescent="0.2">
      <c r="A1393" s="94" t="str">
        <f>IF(D1393="","",CONCATENATE('Address and samples info'!$B$8," #",'Samples 96'!C1393))</f>
        <v/>
      </c>
      <c r="B1393" s="95" t="s">
        <v>70</v>
      </c>
      <c r="C1393" s="150">
        <v>17</v>
      </c>
      <c r="D1393" s="5"/>
      <c r="E1393" s="98">
        <v>0.01</v>
      </c>
      <c r="F1393" s="53"/>
      <c r="G1393" s="59"/>
      <c r="Z1393" s="108" t="str">
        <f>IF(LEN(INDEX($1:$1048576,ROW(),4))&gt;0,INDEX($1:$1048576,ROW(),4)," ")</f>
        <v xml:space="preserve"> </v>
      </c>
      <c r="AA1393" s="108">
        <f t="shared" si="168"/>
        <v>106</v>
      </c>
      <c r="AB1393" s="108">
        <f ca="1">COUNTBLANK(OFFSET(INDEX($1:$1048576,2,4),AA1393*WellsInPlate,0,WellsInPlate,1))</f>
        <v>86</v>
      </c>
      <c r="AC1393" s="108">
        <f t="shared" ca="1" si="169"/>
        <v>0</v>
      </c>
      <c r="AE1393" s="108" t="b">
        <f>IF(COUNTBLANK(D1393)=0,A1393)</f>
        <v>0</v>
      </c>
    </row>
    <row r="1394" spans="1:31" ht="12.75" x14ac:dyDescent="0.2">
      <c r="A1394" s="94" t="str">
        <f>IF(D1394="","",CONCATENATE('Address and samples info'!$B$8," #",'Samples 96'!C1394))</f>
        <v/>
      </c>
      <c r="B1394" s="95" t="s">
        <v>80</v>
      </c>
      <c r="C1394" s="150">
        <v>17</v>
      </c>
      <c r="D1394" s="5"/>
      <c r="E1394" s="98">
        <v>0.01</v>
      </c>
      <c r="F1394" s="53"/>
      <c r="G1394" s="59"/>
      <c r="I1394" s="55"/>
      <c r="Z1394" s="108" t="str">
        <f>IF(LEN(INDEX($1:$1048576,ROW(),4))&gt;0,INDEX($1:$1048576,ROW(),4)," ")</f>
        <v xml:space="preserve"> </v>
      </c>
      <c r="AA1394" s="108">
        <f t="shared" si="168"/>
        <v>106</v>
      </c>
      <c r="AB1394" s="108">
        <f ca="1">COUNTBLANK(OFFSET(INDEX($1:$1048576,2,4),AA1394*WellsInPlate,0,WellsInPlate,1))</f>
        <v>86</v>
      </c>
      <c r="AC1394" s="108">
        <f t="shared" ca="1" si="169"/>
        <v>0</v>
      </c>
      <c r="AE1394" s="108" t="b">
        <f>IF(COUNTBLANK(D1394)=0,A1394)</f>
        <v>0</v>
      </c>
    </row>
    <row r="1395" spans="1:31" ht="12.75" x14ac:dyDescent="0.2">
      <c r="A1395" s="94" t="str">
        <f>IF(D1395="","",CONCATENATE('Address and samples info'!$B$8," #",'Samples 96'!C1395))</f>
        <v/>
      </c>
      <c r="B1395" s="95" t="s">
        <v>5</v>
      </c>
      <c r="C1395" s="150">
        <v>17</v>
      </c>
      <c r="D1395" s="5"/>
      <c r="E1395" s="98">
        <v>0.01</v>
      </c>
      <c r="F1395" s="53"/>
      <c r="G1395" s="59"/>
      <c r="H1395" s="106"/>
      <c r="I1395" s="56"/>
      <c r="J1395" s="56"/>
      <c r="K1395" s="56"/>
      <c r="L1395" s="56"/>
      <c r="M1395" s="56"/>
      <c r="N1395" s="56"/>
      <c r="O1395" s="56"/>
      <c r="P1395" s="56"/>
      <c r="Q1395" s="56"/>
      <c r="R1395" s="56"/>
      <c r="S1395" s="56"/>
      <c r="T1395" s="56"/>
      <c r="Z1395" s="108" t="str">
        <f>IF(LEN(INDEX($1:$1048576,ROW(),4))&gt;0,INDEX($1:$1048576,ROW(),4)," ")</f>
        <v xml:space="preserve"> </v>
      </c>
      <c r="AA1395" s="108">
        <f t="shared" si="168"/>
        <v>107</v>
      </c>
      <c r="AB1395" s="108">
        <f ca="1">COUNTBLANK(OFFSET(INDEX($1:$1048576,2,4),AA1395*WellsInPlate,0,WellsInPlate,1))</f>
        <v>86</v>
      </c>
      <c r="AC1395" s="108">
        <f t="shared" ca="1" si="169"/>
        <v>0</v>
      </c>
      <c r="AE1395" s="108" t="b">
        <f>IF(COUNTBLANK(D1395)=0,A1395)</f>
        <v>0</v>
      </c>
    </row>
    <row r="1396" spans="1:31" ht="12.75" x14ac:dyDescent="0.2">
      <c r="A1396" s="94" t="str">
        <f>IF(D1396="","",CONCATENATE('Address and samples info'!$B$8," #",'Samples 96'!C1396))</f>
        <v/>
      </c>
      <c r="B1396" s="95" t="s">
        <v>16</v>
      </c>
      <c r="C1396" s="150">
        <v>17</v>
      </c>
      <c r="D1396" s="5"/>
      <c r="E1396" s="98">
        <v>0.01</v>
      </c>
      <c r="F1396" s="53"/>
      <c r="G1396" s="59"/>
      <c r="H1396" s="104"/>
      <c r="I1396" s="57"/>
      <c r="J1396" s="57"/>
      <c r="K1396" s="57"/>
      <c r="L1396" s="57"/>
      <c r="M1396" s="57"/>
      <c r="N1396" s="57"/>
      <c r="O1396" s="57"/>
      <c r="P1396" s="57"/>
      <c r="Q1396" s="57"/>
      <c r="R1396" s="57"/>
      <c r="S1396" s="57"/>
      <c r="T1396" s="58"/>
      <c r="Z1396" s="108" t="str">
        <f>IF(LEN(INDEX($1:$1048576,ROW(),4))&gt;0,INDEX($1:$1048576,ROW(),4)," ")</f>
        <v xml:space="preserve"> </v>
      </c>
      <c r="AA1396" s="108">
        <f t="shared" si="168"/>
        <v>107</v>
      </c>
      <c r="AB1396" s="108">
        <f ca="1">COUNTBLANK(OFFSET(INDEX($1:$1048576,2,4),AA1396*WellsInPlate,0,WellsInPlate,1))</f>
        <v>86</v>
      </c>
      <c r="AC1396" s="108">
        <f t="shared" ca="1" si="169"/>
        <v>0</v>
      </c>
      <c r="AE1396" s="108" t="b">
        <f>IF(COUNTBLANK(D1396)=0,A1396)</f>
        <v>0</v>
      </c>
    </row>
    <row r="1397" spans="1:31" ht="12.75" x14ac:dyDescent="0.2">
      <c r="A1397" s="94" t="str">
        <f>IF(D1397="","",CONCATENATE('Address and samples info'!$B$8," #",'Samples 96'!C1397))</f>
        <v/>
      </c>
      <c r="B1397" s="95" t="s">
        <v>27</v>
      </c>
      <c r="C1397" s="150">
        <v>17</v>
      </c>
      <c r="D1397" s="5"/>
      <c r="E1397" s="98">
        <v>0.01</v>
      </c>
      <c r="F1397" s="53"/>
      <c r="G1397" s="59"/>
      <c r="H1397" s="104"/>
      <c r="I1397" s="57"/>
      <c r="J1397" s="57"/>
      <c r="K1397" s="57"/>
      <c r="L1397" s="57"/>
      <c r="M1397" s="57"/>
      <c r="N1397" s="57"/>
      <c r="O1397" s="57"/>
      <c r="P1397" s="57"/>
      <c r="Q1397" s="57"/>
      <c r="R1397" s="57"/>
      <c r="S1397" s="57"/>
      <c r="T1397" s="57"/>
      <c r="Z1397" s="108" t="str">
        <f>IF(LEN(INDEX($1:$1048576,ROW(),4))&gt;0,INDEX($1:$1048576,ROW(),4)," ")</f>
        <v xml:space="preserve"> </v>
      </c>
      <c r="AA1397" s="108">
        <f t="shared" si="168"/>
        <v>107</v>
      </c>
      <c r="AB1397" s="108">
        <f ca="1">COUNTBLANK(OFFSET(INDEX($1:$1048576,2,4),AA1397*WellsInPlate,0,WellsInPlate,1))</f>
        <v>86</v>
      </c>
      <c r="AC1397" s="108">
        <f t="shared" ca="1" si="169"/>
        <v>0</v>
      </c>
      <c r="AE1397" s="108" t="b">
        <f>IF(COUNTBLANK(D1397)=0,A1397)</f>
        <v>0</v>
      </c>
    </row>
    <row r="1398" spans="1:31" ht="12.75" x14ac:dyDescent="0.2">
      <c r="A1398" s="94" t="str">
        <f>IF(D1398="","",CONCATENATE('Address and samples info'!$B$8," #",'Samples 96'!C1398))</f>
        <v/>
      </c>
      <c r="B1398" s="95" t="s">
        <v>38</v>
      </c>
      <c r="C1398" s="150">
        <v>17</v>
      </c>
      <c r="D1398" s="5"/>
      <c r="E1398" s="98">
        <v>0.01</v>
      </c>
      <c r="F1398" s="53"/>
      <c r="G1398" s="59"/>
      <c r="H1398" s="104"/>
      <c r="I1398" s="57"/>
      <c r="J1398" s="57"/>
      <c r="K1398" s="57"/>
      <c r="L1398" s="57"/>
      <c r="M1398" s="57"/>
      <c r="N1398" s="57"/>
      <c r="O1398" s="57"/>
      <c r="P1398" s="57"/>
      <c r="Q1398" s="57"/>
      <c r="R1398" s="57"/>
      <c r="S1398" s="57"/>
      <c r="T1398" s="57"/>
      <c r="Z1398" s="108" t="str">
        <f>IF(LEN(INDEX($1:$1048576,ROW(),4))&gt;0,INDEX($1:$1048576,ROW(),4)," ")</f>
        <v xml:space="preserve"> </v>
      </c>
      <c r="AA1398" s="108">
        <f t="shared" si="168"/>
        <v>107</v>
      </c>
      <c r="AB1398" s="108">
        <f ca="1">COUNTBLANK(OFFSET(INDEX($1:$1048576,2,4),AA1398*WellsInPlate,0,WellsInPlate,1))</f>
        <v>86</v>
      </c>
      <c r="AC1398" s="108">
        <f t="shared" ca="1" si="169"/>
        <v>0</v>
      </c>
      <c r="AE1398" s="108" t="b">
        <f>IF(COUNTBLANK(D1398)=0,A1398)</f>
        <v>0</v>
      </c>
    </row>
    <row r="1399" spans="1:31" ht="12.75" x14ac:dyDescent="0.2">
      <c r="A1399" s="94" t="str">
        <f>IF(D1399="","",CONCATENATE('Address and samples info'!$B$8," #",'Samples 96'!C1399))</f>
        <v/>
      </c>
      <c r="B1399" s="95" t="s">
        <v>49</v>
      </c>
      <c r="C1399" s="150">
        <v>17</v>
      </c>
      <c r="D1399" s="5"/>
      <c r="E1399" s="98">
        <v>0.01</v>
      </c>
      <c r="F1399" s="53"/>
      <c r="G1399" s="59"/>
      <c r="H1399" s="104"/>
      <c r="I1399" s="57"/>
      <c r="J1399" s="57"/>
      <c r="K1399" s="57"/>
      <c r="L1399" s="57"/>
      <c r="M1399" s="57"/>
      <c r="N1399" s="57"/>
      <c r="O1399" s="57"/>
      <c r="P1399" s="57"/>
      <c r="Q1399" s="57"/>
      <c r="R1399" s="57"/>
      <c r="S1399" s="57"/>
      <c r="T1399" s="57"/>
      <c r="Z1399" s="108" t="str">
        <f>IF(LEN(INDEX($1:$1048576,ROW(),4))&gt;0,INDEX($1:$1048576,ROW(),4)," ")</f>
        <v xml:space="preserve"> </v>
      </c>
      <c r="AA1399" s="108">
        <f t="shared" si="168"/>
        <v>107</v>
      </c>
      <c r="AB1399" s="108">
        <f ca="1">COUNTBLANK(OFFSET(INDEX($1:$1048576,2,4),AA1399*WellsInPlate,0,WellsInPlate,1))</f>
        <v>86</v>
      </c>
      <c r="AC1399" s="108">
        <f t="shared" ca="1" si="169"/>
        <v>0</v>
      </c>
      <c r="AE1399" s="108" t="b">
        <f>IF(COUNTBLANK(D1399)=0,A1399)</f>
        <v>0</v>
      </c>
    </row>
    <row r="1400" spans="1:31" ht="12.75" x14ac:dyDescent="0.2">
      <c r="A1400" s="94" t="str">
        <f>IF(D1400="","",CONCATENATE('Address and samples info'!$B$8," #",'Samples 96'!C1400))</f>
        <v/>
      </c>
      <c r="B1400" s="95" t="s">
        <v>60</v>
      </c>
      <c r="C1400" s="150">
        <v>17</v>
      </c>
      <c r="D1400" s="5"/>
      <c r="E1400" s="98">
        <v>0.01</v>
      </c>
      <c r="F1400" s="53"/>
      <c r="G1400" s="59"/>
      <c r="H1400" s="104"/>
      <c r="I1400" s="57"/>
      <c r="J1400" s="57"/>
      <c r="K1400" s="57"/>
      <c r="L1400" s="57"/>
      <c r="M1400" s="57"/>
      <c r="N1400" s="57"/>
      <c r="O1400" s="57"/>
      <c r="P1400" s="57"/>
      <c r="Q1400" s="57"/>
      <c r="R1400" s="57"/>
      <c r="S1400" s="57"/>
      <c r="T1400" s="57"/>
      <c r="Z1400" s="108" t="str">
        <f>IF(LEN(INDEX($1:$1048576,ROW(),4))&gt;0,INDEX($1:$1048576,ROW(),4)," ")</f>
        <v xml:space="preserve"> </v>
      </c>
      <c r="AA1400" s="108">
        <f t="shared" si="168"/>
        <v>107</v>
      </c>
      <c r="AB1400" s="108">
        <f ca="1">COUNTBLANK(OFFSET(INDEX($1:$1048576,2,4),AA1400*WellsInPlate,0,WellsInPlate,1))</f>
        <v>86</v>
      </c>
      <c r="AC1400" s="108">
        <f t="shared" ca="1" si="169"/>
        <v>0</v>
      </c>
      <c r="AE1400" s="108" t="b">
        <f>IF(COUNTBLANK(D1400)=0,A1400)</f>
        <v>0</v>
      </c>
    </row>
    <row r="1401" spans="1:31" ht="12.75" x14ac:dyDescent="0.2">
      <c r="A1401" s="94" t="str">
        <f>IF(D1401="","",CONCATENATE('Address and samples info'!$B$8," #",'Samples 96'!C1401))</f>
        <v/>
      </c>
      <c r="B1401" s="95" t="s">
        <v>71</v>
      </c>
      <c r="C1401" s="150">
        <v>17</v>
      </c>
      <c r="D1401" s="5"/>
      <c r="E1401" s="98">
        <v>0.01</v>
      </c>
      <c r="F1401" s="53"/>
      <c r="G1401" s="59"/>
      <c r="H1401" s="104"/>
      <c r="I1401" s="57"/>
      <c r="J1401" s="57"/>
      <c r="K1401" s="57"/>
      <c r="L1401" s="57"/>
      <c r="M1401" s="57"/>
      <c r="N1401" s="57"/>
      <c r="O1401" s="57"/>
      <c r="P1401" s="57"/>
      <c r="Q1401" s="57"/>
      <c r="R1401" s="57"/>
      <c r="S1401" s="57"/>
      <c r="T1401" s="57"/>
      <c r="Z1401" s="108" t="str">
        <f>IF(LEN(INDEX($1:$1048576,ROW(),4))&gt;0,INDEX($1:$1048576,ROW(),4)," ")</f>
        <v xml:space="preserve"> </v>
      </c>
      <c r="AA1401" s="108">
        <f t="shared" si="168"/>
        <v>107</v>
      </c>
      <c r="AB1401" s="108">
        <f ca="1">COUNTBLANK(OFFSET(INDEX($1:$1048576,2,4),AA1401*WellsInPlate,0,WellsInPlate,1))</f>
        <v>86</v>
      </c>
      <c r="AC1401" s="108">
        <f t="shared" ca="1" si="169"/>
        <v>0</v>
      </c>
      <c r="AE1401" s="108" t="b">
        <f>IF(COUNTBLANK(D1401)=0,A1401)</f>
        <v>0</v>
      </c>
    </row>
    <row r="1402" spans="1:31" ht="12.75" x14ac:dyDescent="0.2">
      <c r="A1402" s="94" t="str">
        <f>IF(D1402="","",CONCATENATE('Address and samples info'!$B$8," #",'Samples 96'!C1402))</f>
        <v/>
      </c>
      <c r="B1402" s="95" t="s">
        <v>81</v>
      </c>
      <c r="C1402" s="150">
        <v>17</v>
      </c>
      <c r="D1402" s="5"/>
      <c r="E1402" s="98">
        <v>0.01</v>
      </c>
      <c r="F1402" s="53"/>
      <c r="G1402" s="59"/>
      <c r="H1402" s="104"/>
      <c r="I1402" s="57"/>
      <c r="J1402" s="57"/>
      <c r="K1402" s="57"/>
      <c r="L1402" s="57"/>
      <c r="M1402" s="57"/>
      <c r="N1402" s="57"/>
      <c r="O1402" s="57"/>
      <c r="P1402" s="57"/>
      <c r="Q1402" s="57"/>
      <c r="R1402" s="57"/>
      <c r="S1402" s="57"/>
      <c r="T1402" s="57"/>
      <c r="Z1402" s="108" t="str">
        <f>IF(LEN(INDEX($1:$1048576,ROW(),4))&gt;0,INDEX($1:$1048576,ROW(),4)," ")</f>
        <v xml:space="preserve"> </v>
      </c>
      <c r="AA1402" s="108">
        <f t="shared" si="168"/>
        <v>107</v>
      </c>
      <c r="AB1402" s="108">
        <f ca="1">COUNTBLANK(OFFSET(INDEX($1:$1048576,2,4),AA1402*WellsInPlate,0,WellsInPlate,1))</f>
        <v>86</v>
      </c>
      <c r="AC1402" s="108">
        <f t="shared" ca="1" si="169"/>
        <v>0</v>
      </c>
      <c r="AE1402" s="108" t="b">
        <f>IF(COUNTBLANK(D1402)=0,A1402)</f>
        <v>0</v>
      </c>
    </row>
    <row r="1403" spans="1:31" ht="12.75" x14ac:dyDescent="0.2">
      <c r="A1403" s="94" t="str">
        <f>IF(D1403="","",CONCATENATE('Address and samples info'!$B$8," #",'Samples 96'!C1403))</f>
        <v/>
      </c>
      <c r="B1403" s="95" t="s">
        <v>6</v>
      </c>
      <c r="C1403" s="150">
        <v>17</v>
      </c>
      <c r="D1403" s="5"/>
      <c r="E1403" s="98">
        <v>0.01</v>
      </c>
      <c r="F1403" s="53"/>
      <c r="G1403" s="59"/>
      <c r="H1403" s="104"/>
      <c r="I1403" s="57"/>
      <c r="J1403" s="57"/>
      <c r="K1403" s="57"/>
      <c r="L1403" s="57"/>
      <c r="M1403" s="57"/>
      <c r="N1403" s="57"/>
      <c r="O1403" s="57"/>
      <c r="P1403" s="57"/>
      <c r="Q1403" s="57"/>
      <c r="R1403" s="57"/>
      <c r="S1403" s="57"/>
      <c r="T1403" s="57"/>
      <c r="Z1403" s="108" t="str">
        <f>IF(LEN(INDEX($1:$1048576,ROW(),4))&gt;0,INDEX($1:$1048576,ROW(),4)," ")</f>
        <v xml:space="preserve"> </v>
      </c>
      <c r="AA1403" s="108">
        <f t="shared" si="168"/>
        <v>107</v>
      </c>
      <c r="AB1403" s="108">
        <f ca="1">COUNTBLANK(OFFSET(INDEX($1:$1048576,2,4),AA1403*WellsInPlate,0,WellsInPlate,1))</f>
        <v>86</v>
      </c>
      <c r="AC1403" s="108">
        <f t="shared" ca="1" si="169"/>
        <v>0</v>
      </c>
      <c r="AE1403" s="108" t="b">
        <f>IF(COUNTBLANK(D1403)=0,A1403)</f>
        <v>0</v>
      </c>
    </row>
    <row r="1404" spans="1:31" ht="12.75" x14ac:dyDescent="0.2">
      <c r="A1404" s="94" t="str">
        <f>IF(D1404="","",CONCATENATE('Address and samples info'!$B$8," #",'Samples 96'!C1404))</f>
        <v/>
      </c>
      <c r="B1404" s="95" t="s">
        <v>17</v>
      </c>
      <c r="C1404" s="150">
        <v>17</v>
      </c>
      <c r="D1404" s="5"/>
      <c r="E1404" s="98">
        <v>0.01</v>
      </c>
      <c r="F1404" s="53"/>
      <c r="G1404" s="59"/>
      <c r="Z1404" s="108" t="str">
        <f>IF(LEN(INDEX($1:$1048576,ROW(),4))&gt;0,INDEX($1:$1048576,ROW(),4)," ")</f>
        <v xml:space="preserve"> </v>
      </c>
      <c r="AA1404" s="108">
        <f t="shared" si="168"/>
        <v>107</v>
      </c>
      <c r="AB1404" s="108">
        <f ca="1">COUNTBLANK(OFFSET(INDEX($1:$1048576,2,4),AA1404*WellsInPlate,0,WellsInPlate,1))</f>
        <v>86</v>
      </c>
      <c r="AC1404" s="108">
        <f t="shared" ca="1" si="169"/>
        <v>0</v>
      </c>
      <c r="AE1404" s="108" t="b">
        <f>IF(COUNTBLANK(D1404)=0,A1404)</f>
        <v>0</v>
      </c>
    </row>
    <row r="1405" spans="1:31" ht="12.75" x14ac:dyDescent="0.2">
      <c r="A1405" s="94" t="str">
        <f>IF(D1405="","",CONCATENATE('Address and samples info'!$B$8," #",'Samples 96'!C1405))</f>
        <v/>
      </c>
      <c r="B1405" s="95" t="s">
        <v>28</v>
      </c>
      <c r="C1405" s="150">
        <v>17</v>
      </c>
      <c r="D1405" s="5"/>
      <c r="E1405" s="98">
        <v>0.01</v>
      </c>
      <c r="F1405" s="53"/>
      <c r="G1405" s="59"/>
      <c r="Z1405" s="108" t="str">
        <f>IF(LEN(INDEX($1:$1048576,ROW(),4))&gt;0,INDEX($1:$1048576,ROW(),4)," ")</f>
        <v xml:space="preserve"> </v>
      </c>
      <c r="AA1405" s="108">
        <f t="shared" si="168"/>
        <v>107</v>
      </c>
      <c r="AB1405" s="108">
        <f ca="1">COUNTBLANK(OFFSET(INDEX($1:$1048576,2,4),AA1405*WellsInPlate,0,WellsInPlate,1))</f>
        <v>86</v>
      </c>
      <c r="AC1405" s="108">
        <f t="shared" ca="1" si="169"/>
        <v>0</v>
      </c>
      <c r="AE1405" s="108" t="b">
        <f>IF(COUNTBLANK(D1405)=0,A1405)</f>
        <v>0</v>
      </c>
    </row>
    <row r="1406" spans="1:31" ht="12.75" x14ac:dyDescent="0.2">
      <c r="A1406" s="94" t="str">
        <f>IF(D1406="","",CONCATENATE('Address and samples info'!$B$8," #",'Samples 96'!C1406))</f>
        <v/>
      </c>
      <c r="B1406" s="95" t="s">
        <v>39</v>
      </c>
      <c r="C1406" s="150">
        <v>17</v>
      </c>
      <c r="D1406" s="5"/>
      <c r="E1406" s="98">
        <v>0.01</v>
      </c>
      <c r="F1406" s="53"/>
      <c r="G1406" s="59"/>
      <c r="Z1406" s="108" t="str">
        <f>IF(LEN(INDEX($1:$1048576,ROW(),4))&gt;0,INDEX($1:$1048576,ROW(),4)," ")</f>
        <v xml:space="preserve"> </v>
      </c>
      <c r="AA1406" s="108">
        <f t="shared" si="168"/>
        <v>107</v>
      </c>
      <c r="AB1406" s="108">
        <f ca="1">COUNTBLANK(OFFSET(INDEX($1:$1048576,2,4),AA1406*WellsInPlate,0,WellsInPlate,1))</f>
        <v>86</v>
      </c>
      <c r="AC1406" s="108">
        <f t="shared" ca="1" si="169"/>
        <v>0</v>
      </c>
      <c r="AE1406" s="108" t="b">
        <f>IF(COUNTBLANK(D1406)=0,A1406)</f>
        <v>0</v>
      </c>
    </row>
    <row r="1407" spans="1:31" ht="12.75" x14ac:dyDescent="0.2">
      <c r="A1407" s="94" t="str">
        <f>IF(D1407="","",CONCATENATE('Address and samples info'!$B$8," #",'Samples 96'!C1407))</f>
        <v/>
      </c>
      <c r="B1407" s="95" t="s">
        <v>50</v>
      </c>
      <c r="C1407" s="150">
        <v>17</v>
      </c>
      <c r="D1407" s="5"/>
      <c r="E1407" s="98">
        <v>0.01</v>
      </c>
      <c r="F1407" s="53"/>
      <c r="G1407" s="59"/>
      <c r="I1407" s="55"/>
      <c r="Z1407" s="108" t="str">
        <f>IF(LEN(INDEX($1:$1048576,ROW(),4))&gt;0,INDEX($1:$1048576,ROW(),4)," ")</f>
        <v xml:space="preserve"> </v>
      </c>
      <c r="AA1407" s="108">
        <f t="shared" si="168"/>
        <v>107</v>
      </c>
      <c r="AB1407" s="108">
        <f ca="1">COUNTBLANK(OFFSET(INDEX($1:$1048576,2,4),AA1407*WellsInPlate,0,WellsInPlate,1))</f>
        <v>86</v>
      </c>
      <c r="AC1407" s="108">
        <f t="shared" ca="1" si="169"/>
        <v>0</v>
      </c>
      <c r="AE1407" s="108" t="b">
        <f>IF(COUNTBLANK(D1407)=0,A1407)</f>
        <v>0</v>
      </c>
    </row>
    <row r="1408" spans="1:31" ht="12.75" x14ac:dyDescent="0.2">
      <c r="A1408" s="94" t="str">
        <f>IF(D1408="","",CONCATENATE('Address and samples info'!$B$8," #",'Samples 96'!C1408))</f>
        <v/>
      </c>
      <c r="B1408" s="95" t="s">
        <v>61</v>
      </c>
      <c r="C1408" s="150">
        <v>17</v>
      </c>
      <c r="D1408" s="5"/>
      <c r="E1408" s="98">
        <v>0.01</v>
      </c>
      <c r="F1408" s="53"/>
      <c r="G1408" s="59"/>
      <c r="H1408" s="106"/>
      <c r="I1408" s="56"/>
      <c r="J1408" s="56"/>
      <c r="K1408" s="56"/>
      <c r="L1408" s="56"/>
      <c r="M1408" s="56"/>
      <c r="N1408" s="56"/>
      <c r="O1408" s="56"/>
      <c r="P1408" s="56"/>
      <c r="Q1408" s="56"/>
      <c r="R1408" s="56"/>
      <c r="S1408" s="56"/>
      <c r="T1408" s="56"/>
      <c r="Z1408" s="108" t="str">
        <f>IF(LEN(INDEX($1:$1048576,ROW(),4))&gt;0,INDEX($1:$1048576,ROW(),4)," ")</f>
        <v xml:space="preserve"> </v>
      </c>
      <c r="AA1408" s="108">
        <f t="shared" si="168"/>
        <v>108</v>
      </c>
      <c r="AB1408" s="108">
        <f ca="1">COUNTBLANK(OFFSET(INDEX($1:$1048576,2,4),AA1408*WellsInPlate,0,WellsInPlate,1))</f>
        <v>86</v>
      </c>
      <c r="AC1408" s="108">
        <f t="shared" ca="1" si="169"/>
        <v>0</v>
      </c>
      <c r="AE1408" s="108" t="b">
        <f>IF(COUNTBLANK(D1408)=0,A1408)</f>
        <v>0</v>
      </c>
    </row>
    <row r="1409" spans="1:31" ht="12.75" x14ac:dyDescent="0.2">
      <c r="A1409" s="94" t="str">
        <f>IF(D1409="","",CONCATENATE('Address and samples info'!$B$8," #",'Samples 96'!C1409))</f>
        <v/>
      </c>
      <c r="B1409" s="95" t="s">
        <v>72</v>
      </c>
      <c r="C1409" s="150">
        <v>17</v>
      </c>
      <c r="D1409" s="5"/>
      <c r="E1409" s="98">
        <v>0.01</v>
      </c>
      <c r="F1409" s="53"/>
      <c r="G1409" s="59"/>
      <c r="H1409" s="104"/>
      <c r="I1409" s="57"/>
      <c r="J1409" s="57"/>
      <c r="K1409" s="57"/>
      <c r="L1409" s="57"/>
      <c r="M1409" s="57"/>
      <c r="N1409" s="57"/>
      <c r="O1409" s="57"/>
      <c r="P1409" s="57"/>
      <c r="Q1409" s="57"/>
      <c r="R1409" s="57"/>
      <c r="S1409" s="57"/>
      <c r="T1409" s="58"/>
      <c r="Z1409" s="108" t="str">
        <f>IF(LEN(INDEX($1:$1048576,ROW(),4))&gt;0,INDEX($1:$1048576,ROW(),4)," ")</f>
        <v xml:space="preserve"> </v>
      </c>
      <c r="AA1409" s="108">
        <f t="shared" si="168"/>
        <v>108</v>
      </c>
      <c r="AB1409" s="108">
        <f ca="1">COUNTBLANK(OFFSET(INDEX($1:$1048576,2,4),AA1409*WellsInPlate,0,WellsInPlate,1))</f>
        <v>86</v>
      </c>
      <c r="AC1409" s="108">
        <f t="shared" ca="1" si="169"/>
        <v>0</v>
      </c>
      <c r="AE1409" s="108" t="b">
        <f>IF(COUNTBLANK(D1409)=0,A1409)</f>
        <v>0</v>
      </c>
    </row>
    <row r="1410" spans="1:31" ht="12.75" x14ac:dyDescent="0.2">
      <c r="A1410" s="94" t="str">
        <f>IF(D1410="","",CONCATENATE('Address and samples info'!$B$8," #",'Samples 96'!C1410))</f>
        <v/>
      </c>
      <c r="B1410" s="95" t="s">
        <v>82</v>
      </c>
      <c r="C1410" s="150">
        <v>17</v>
      </c>
      <c r="D1410" s="5"/>
      <c r="E1410" s="98">
        <v>0.01</v>
      </c>
      <c r="F1410" s="53"/>
      <c r="G1410" s="59"/>
      <c r="H1410" s="104"/>
      <c r="I1410" s="57"/>
      <c r="J1410" s="57"/>
      <c r="K1410" s="57"/>
      <c r="L1410" s="57"/>
      <c r="M1410" s="57"/>
      <c r="N1410" s="57"/>
      <c r="O1410" s="57"/>
      <c r="P1410" s="57"/>
      <c r="Q1410" s="57"/>
      <c r="R1410" s="57"/>
      <c r="S1410" s="57"/>
      <c r="T1410" s="57"/>
      <c r="Z1410" s="108" t="str">
        <f>IF(LEN(INDEX($1:$1048576,ROW(),4))&gt;0,INDEX($1:$1048576,ROW(),4)," ")</f>
        <v xml:space="preserve"> </v>
      </c>
      <c r="AA1410" s="108">
        <f t="shared" si="168"/>
        <v>108</v>
      </c>
      <c r="AB1410" s="108">
        <f ca="1">COUNTBLANK(OFFSET(INDEX($1:$1048576,2,4),AA1410*WellsInPlate,0,WellsInPlate,1))</f>
        <v>86</v>
      </c>
      <c r="AC1410" s="108">
        <f t="shared" ca="1" si="169"/>
        <v>0</v>
      </c>
      <c r="AE1410" s="108" t="b">
        <f>IF(COUNTBLANK(D1410)=0,A1410)</f>
        <v>0</v>
      </c>
    </row>
    <row r="1411" spans="1:31" ht="12.75" x14ac:dyDescent="0.2">
      <c r="A1411" s="94" t="str">
        <f>IF(D1411="","",CONCATENATE('Address and samples info'!$B$8," #",'Samples 96'!C1411))</f>
        <v/>
      </c>
      <c r="B1411" s="95" t="s">
        <v>7</v>
      </c>
      <c r="C1411" s="150">
        <v>17</v>
      </c>
      <c r="D1411" s="5"/>
      <c r="E1411" s="98">
        <v>0.01</v>
      </c>
      <c r="F1411" s="53"/>
      <c r="G1411" s="59"/>
      <c r="H1411" s="104"/>
      <c r="I1411" s="57"/>
      <c r="J1411" s="57"/>
      <c r="K1411" s="57"/>
      <c r="L1411" s="57"/>
      <c r="M1411" s="57"/>
      <c r="N1411" s="57"/>
      <c r="O1411" s="57"/>
      <c r="P1411" s="57"/>
      <c r="Q1411" s="57"/>
      <c r="R1411" s="57"/>
      <c r="S1411" s="57"/>
      <c r="T1411" s="57"/>
      <c r="Z1411" s="108" t="str">
        <f>IF(LEN(INDEX($1:$1048576,ROW(),4))&gt;0,INDEX($1:$1048576,ROW(),4)," ")</f>
        <v xml:space="preserve"> </v>
      </c>
      <c r="AA1411" s="108">
        <f t="shared" si="168"/>
        <v>108</v>
      </c>
      <c r="AB1411" s="108">
        <f ca="1">COUNTBLANK(OFFSET(INDEX($1:$1048576,2,4),AA1411*WellsInPlate,0,WellsInPlate,1))</f>
        <v>86</v>
      </c>
      <c r="AC1411" s="108">
        <f t="shared" ca="1" si="169"/>
        <v>0</v>
      </c>
      <c r="AE1411" s="108" t="b">
        <f>IF(COUNTBLANK(D1411)=0,A1411)</f>
        <v>0</v>
      </c>
    </row>
    <row r="1412" spans="1:31" ht="12.75" x14ac:dyDescent="0.2">
      <c r="A1412" s="94" t="str">
        <f>IF(D1412="","",CONCATENATE('Address and samples info'!$B$8," #",'Samples 96'!C1412))</f>
        <v/>
      </c>
      <c r="B1412" s="95" t="s">
        <v>18</v>
      </c>
      <c r="C1412" s="150">
        <v>17</v>
      </c>
      <c r="D1412" s="5"/>
      <c r="E1412" s="98">
        <v>0.01</v>
      </c>
      <c r="F1412" s="53"/>
      <c r="G1412" s="59"/>
      <c r="H1412" s="104"/>
      <c r="I1412" s="57"/>
      <c r="J1412" s="57"/>
      <c r="K1412" s="57"/>
      <c r="L1412" s="57"/>
      <c r="M1412" s="57"/>
      <c r="N1412" s="57"/>
      <c r="O1412" s="57"/>
      <c r="P1412" s="57"/>
      <c r="Q1412" s="57"/>
      <c r="R1412" s="57"/>
      <c r="S1412" s="57"/>
      <c r="T1412" s="57"/>
      <c r="Z1412" s="108" t="str">
        <f>IF(LEN(INDEX($1:$1048576,ROW(),4))&gt;0,INDEX($1:$1048576,ROW(),4)," ")</f>
        <v xml:space="preserve"> </v>
      </c>
      <c r="AA1412" s="108">
        <f t="shared" si="168"/>
        <v>108</v>
      </c>
      <c r="AB1412" s="108">
        <f ca="1">COUNTBLANK(OFFSET(INDEX($1:$1048576,2,4),AA1412*WellsInPlate,0,WellsInPlate,1))</f>
        <v>86</v>
      </c>
      <c r="AC1412" s="108">
        <f t="shared" ca="1" si="169"/>
        <v>0</v>
      </c>
      <c r="AE1412" s="108" t="b">
        <f>IF(COUNTBLANK(D1412)=0,A1412)</f>
        <v>0</v>
      </c>
    </row>
    <row r="1413" spans="1:31" ht="12.75" x14ac:dyDescent="0.2">
      <c r="A1413" s="94" t="str">
        <f>IF(D1413="","",CONCATENATE('Address and samples info'!$B$8," #",'Samples 96'!C1413))</f>
        <v/>
      </c>
      <c r="B1413" s="95" t="s">
        <v>29</v>
      </c>
      <c r="C1413" s="150">
        <v>17</v>
      </c>
      <c r="D1413" s="5"/>
      <c r="E1413" s="98">
        <v>0.01</v>
      </c>
      <c r="F1413" s="53"/>
      <c r="G1413" s="59"/>
      <c r="H1413" s="104"/>
      <c r="I1413" s="57"/>
      <c r="J1413" s="57"/>
      <c r="K1413" s="57"/>
      <c r="L1413" s="57"/>
      <c r="M1413" s="57"/>
      <c r="N1413" s="57"/>
      <c r="O1413" s="57"/>
      <c r="P1413" s="57"/>
      <c r="Q1413" s="57"/>
      <c r="R1413" s="57"/>
      <c r="S1413" s="57"/>
      <c r="T1413" s="57"/>
      <c r="Z1413" s="108" t="str">
        <f>IF(LEN(INDEX($1:$1048576,ROW(),4))&gt;0,INDEX($1:$1048576,ROW(),4)," ")</f>
        <v xml:space="preserve"> </v>
      </c>
      <c r="AA1413" s="108">
        <f t="shared" ref="AA1413" si="170">CEILING((ROW()-StartRow+1)/PanelHeight,1)-1</f>
        <v>108</v>
      </c>
      <c r="AB1413" s="108">
        <f ca="1">COUNTBLANK(OFFSET(INDEX($1:$1048576,2,4),AA1413*WellsInPlate,0,WellsInPlate,1))</f>
        <v>86</v>
      </c>
      <c r="AC1413" s="108">
        <f t="shared" ref="AC1413" ca="1" si="171">IF(AB1413=WellsInPlate,0,1)</f>
        <v>0</v>
      </c>
      <c r="AE1413" s="108" t="b">
        <f>IF(COUNTBLANK(D1413)=0,A1413)</f>
        <v>0</v>
      </c>
    </row>
    <row r="1414" spans="1:31" ht="12.75" x14ac:dyDescent="0.2">
      <c r="A1414" s="94" t="str">
        <f>IF(D1414="","",CONCATENATE('Address and samples info'!$B$8," #",'Samples 96'!C1414))</f>
        <v/>
      </c>
      <c r="B1414" s="95" t="s">
        <v>40</v>
      </c>
      <c r="C1414" s="150">
        <v>17</v>
      </c>
      <c r="D1414" s="5"/>
      <c r="E1414" s="98">
        <v>0.01</v>
      </c>
      <c r="F1414" s="53"/>
      <c r="G1414" s="59"/>
      <c r="H1414" s="104"/>
      <c r="I1414" s="57"/>
      <c r="J1414" s="57"/>
      <c r="K1414" s="57"/>
      <c r="L1414" s="57"/>
      <c r="M1414" s="57"/>
      <c r="N1414" s="57"/>
      <c r="O1414" s="57"/>
      <c r="P1414" s="57"/>
      <c r="Q1414" s="57"/>
      <c r="R1414" s="57"/>
      <c r="S1414" s="57"/>
      <c r="T1414" s="57"/>
      <c r="Z1414" s="108" t="str">
        <f>IF(LEN(INDEX($1:$1048576,ROW(),4))&gt;0,INDEX($1:$1048576,ROW(),4)," ")</f>
        <v xml:space="preserve"> </v>
      </c>
      <c r="AA1414" s="108">
        <f t="shared" ref="AA1414:AA1445" si="172">CEILING((ROW()-StartRow+1)/PanelHeight,1)-1</f>
        <v>108</v>
      </c>
      <c r="AB1414" s="108">
        <f ca="1">COUNTBLANK(OFFSET(INDEX($1:$1048576,2,4),AA1414*WellsInPlate,0,WellsInPlate,1))</f>
        <v>86</v>
      </c>
      <c r="AC1414" s="108">
        <f t="shared" ref="AC1414:AC1445" ca="1" si="173">IF(AB1414=WellsInPlate,0,1)</f>
        <v>0</v>
      </c>
      <c r="AE1414" s="108" t="b">
        <f>IF(COUNTBLANK(D1414)=0,A1414)</f>
        <v>0</v>
      </c>
    </row>
    <row r="1415" spans="1:31" ht="12.75" x14ac:dyDescent="0.2">
      <c r="A1415" s="94" t="str">
        <f>IF(D1415="","",CONCATENATE('Address and samples info'!$B$8," #",'Samples 96'!C1415))</f>
        <v/>
      </c>
      <c r="B1415" s="95" t="s">
        <v>51</v>
      </c>
      <c r="C1415" s="150">
        <v>17</v>
      </c>
      <c r="D1415" s="5"/>
      <c r="E1415" s="98">
        <v>0.01</v>
      </c>
      <c r="F1415" s="53"/>
      <c r="G1415" s="59"/>
      <c r="H1415" s="104"/>
      <c r="I1415" s="57"/>
      <c r="J1415" s="57"/>
      <c r="K1415" s="57"/>
      <c r="L1415" s="57"/>
      <c r="M1415" s="57"/>
      <c r="N1415" s="57"/>
      <c r="O1415" s="57"/>
      <c r="P1415" s="57"/>
      <c r="Q1415" s="57"/>
      <c r="R1415" s="57"/>
      <c r="S1415" s="57"/>
      <c r="T1415" s="57"/>
      <c r="Z1415" s="108" t="str">
        <f>IF(LEN(INDEX($1:$1048576,ROW(),4))&gt;0,INDEX($1:$1048576,ROW(),4)," ")</f>
        <v xml:space="preserve"> </v>
      </c>
      <c r="AA1415" s="108">
        <f t="shared" si="172"/>
        <v>108</v>
      </c>
      <c r="AB1415" s="108">
        <f ca="1">COUNTBLANK(OFFSET(INDEX($1:$1048576,2,4),AA1415*WellsInPlate,0,WellsInPlate,1))</f>
        <v>86</v>
      </c>
      <c r="AC1415" s="108">
        <f t="shared" ca="1" si="173"/>
        <v>0</v>
      </c>
      <c r="AE1415" s="108" t="b">
        <f>IF(COUNTBLANK(D1415)=0,A1415)</f>
        <v>0</v>
      </c>
    </row>
    <row r="1416" spans="1:31" ht="12.75" x14ac:dyDescent="0.2">
      <c r="A1416" s="94" t="str">
        <f>IF(D1416="","",CONCATENATE('Address and samples info'!$B$8," #",'Samples 96'!C1416))</f>
        <v/>
      </c>
      <c r="B1416" s="95" t="s">
        <v>62</v>
      </c>
      <c r="C1416" s="150">
        <v>17</v>
      </c>
      <c r="D1416" s="5"/>
      <c r="E1416" s="98">
        <v>0.01</v>
      </c>
      <c r="F1416" s="53"/>
      <c r="G1416" s="59"/>
      <c r="H1416" s="104"/>
      <c r="I1416" s="57"/>
      <c r="J1416" s="57"/>
      <c r="K1416" s="57"/>
      <c r="L1416" s="57"/>
      <c r="M1416" s="57"/>
      <c r="N1416" s="57"/>
      <c r="O1416" s="57"/>
      <c r="P1416" s="57"/>
      <c r="Q1416" s="57"/>
      <c r="R1416" s="57"/>
      <c r="S1416" s="57"/>
      <c r="T1416" s="57"/>
      <c r="Z1416" s="108" t="str">
        <f>IF(LEN(INDEX($1:$1048576,ROW(),4))&gt;0,INDEX($1:$1048576,ROW(),4)," ")</f>
        <v xml:space="preserve"> </v>
      </c>
      <c r="AA1416" s="108">
        <f t="shared" si="172"/>
        <v>108</v>
      </c>
      <c r="AB1416" s="108">
        <f ca="1">COUNTBLANK(OFFSET(INDEX($1:$1048576,2,4),AA1416*WellsInPlate,0,WellsInPlate,1))</f>
        <v>86</v>
      </c>
      <c r="AC1416" s="108">
        <f t="shared" ca="1" si="173"/>
        <v>0</v>
      </c>
      <c r="AE1416" s="108" t="b">
        <f>IF(COUNTBLANK(D1416)=0,A1416)</f>
        <v>0</v>
      </c>
    </row>
    <row r="1417" spans="1:31" ht="12.75" x14ac:dyDescent="0.2">
      <c r="A1417" s="94" t="str">
        <f>IF(D1417="","",CONCATENATE('Address and samples info'!$B$8," #",'Samples 96'!C1417))</f>
        <v/>
      </c>
      <c r="B1417" s="95" t="s">
        <v>73</v>
      </c>
      <c r="C1417" s="150">
        <v>17</v>
      </c>
      <c r="D1417" s="5"/>
      <c r="E1417" s="98">
        <v>0.01</v>
      </c>
      <c r="F1417" s="53"/>
      <c r="G1417" s="59"/>
      <c r="Z1417" s="108" t="str">
        <f>IF(LEN(INDEX($1:$1048576,ROW(),4))&gt;0,INDEX($1:$1048576,ROW(),4)," ")</f>
        <v xml:space="preserve"> </v>
      </c>
      <c r="AA1417" s="108">
        <f t="shared" si="172"/>
        <v>108</v>
      </c>
      <c r="AB1417" s="108">
        <f ca="1">COUNTBLANK(OFFSET(INDEX($1:$1048576,2,4),AA1417*WellsInPlate,0,WellsInPlate,1))</f>
        <v>86</v>
      </c>
      <c r="AC1417" s="108">
        <f t="shared" ca="1" si="173"/>
        <v>0</v>
      </c>
      <c r="AE1417" s="108" t="b">
        <f>IF(COUNTBLANK(D1417)=0,A1417)</f>
        <v>0</v>
      </c>
    </row>
    <row r="1418" spans="1:31" ht="12.75" x14ac:dyDescent="0.2">
      <c r="A1418" s="94" t="str">
        <f>IF(D1418="","",CONCATENATE('Address and samples info'!$B$8," #",'Samples 96'!C1418))</f>
        <v/>
      </c>
      <c r="B1418" s="95" t="s">
        <v>83</v>
      </c>
      <c r="C1418" s="150">
        <v>17</v>
      </c>
      <c r="D1418" s="5"/>
      <c r="E1418" s="98">
        <v>0.01</v>
      </c>
      <c r="F1418" s="53"/>
      <c r="G1418" s="59"/>
      <c r="Z1418" s="108" t="str">
        <f>IF(LEN(INDEX($1:$1048576,ROW(),4))&gt;0,INDEX($1:$1048576,ROW(),4)," ")</f>
        <v xml:space="preserve"> </v>
      </c>
      <c r="AA1418" s="108">
        <f t="shared" si="172"/>
        <v>108</v>
      </c>
      <c r="AB1418" s="108">
        <f ca="1">COUNTBLANK(OFFSET(INDEX($1:$1048576,2,4),AA1418*WellsInPlate,0,WellsInPlate,1))</f>
        <v>86</v>
      </c>
      <c r="AC1418" s="108">
        <f t="shared" ca="1" si="173"/>
        <v>0</v>
      </c>
      <c r="AE1418" s="108" t="b">
        <f>IF(COUNTBLANK(D1418)=0,A1418)</f>
        <v>0</v>
      </c>
    </row>
    <row r="1419" spans="1:31" ht="12.75" x14ac:dyDescent="0.2">
      <c r="A1419" s="94" t="str">
        <f>IF(D1419="","",CONCATENATE('Address and samples info'!$B$8," #",'Samples 96'!C1419))</f>
        <v/>
      </c>
      <c r="B1419" s="95" t="s">
        <v>8</v>
      </c>
      <c r="C1419" s="150">
        <v>17</v>
      </c>
      <c r="D1419" s="5"/>
      <c r="E1419" s="98">
        <v>0.01</v>
      </c>
      <c r="F1419" s="53"/>
      <c r="G1419" s="59"/>
      <c r="Z1419" s="108" t="str">
        <f>IF(LEN(INDEX($1:$1048576,ROW(),4))&gt;0,INDEX($1:$1048576,ROW(),4)," ")</f>
        <v xml:space="preserve"> </v>
      </c>
      <c r="AA1419" s="108">
        <f t="shared" si="172"/>
        <v>108</v>
      </c>
      <c r="AB1419" s="108">
        <f ca="1">COUNTBLANK(OFFSET(INDEX($1:$1048576,2,4),AA1419*WellsInPlate,0,WellsInPlate,1))</f>
        <v>86</v>
      </c>
      <c r="AC1419" s="108">
        <f t="shared" ca="1" si="173"/>
        <v>0</v>
      </c>
      <c r="AE1419" s="108" t="b">
        <f>IF(COUNTBLANK(D1419)=0,A1419)</f>
        <v>0</v>
      </c>
    </row>
    <row r="1420" spans="1:31" ht="12.75" x14ac:dyDescent="0.2">
      <c r="A1420" s="94" t="str">
        <f>IF(D1420="","",CONCATENATE('Address and samples info'!$B$8," #",'Samples 96'!C1420))</f>
        <v/>
      </c>
      <c r="B1420" s="95" t="s">
        <v>19</v>
      </c>
      <c r="C1420" s="150">
        <v>17</v>
      </c>
      <c r="D1420" s="5"/>
      <c r="E1420" s="98">
        <v>0.01</v>
      </c>
      <c r="F1420" s="53"/>
      <c r="G1420" s="59"/>
      <c r="I1420" s="55"/>
      <c r="Z1420" s="108" t="str">
        <f>IF(LEN(INDEX($1:$1048576,ROW(),4))&gt;0,INDEX($1:$1048576,ROW(),4)," ")</f>
        <v xml:space="preserve"> </v>
      </c>
      <c r="AA1420" s="108">
        <f t="shared" si="172"/>
        <v>108</v>
      </c>
      <c r="AB1420" s="108">
        <f ca="1">COUNTBLANK(OFFSET(INDEX($1:$1048576,2,4),AA1420*WellsInPlate,0,WellsInPlate,1))</f>
        <v>86</v>
      </c>
      <c r="AC1420" s="108">
        <f t="shared" ca="1" si="173"/>
        <v>0</v>
      </c>
      <c r="AE1420" s="108" t="b">
        <f>IF(COUNTBLANK(D1420)=0,A1420)</f>
        <v>0</v>
      </c>
    </row>
    <row r="1421" spans="1:31" ht="12.75" x14ac:dyDescent="0.2">
      <c r="A1421" s="94" t="str">
        <f>IF(D1421="","",CONCATENATE('Address and samples info'!$B$8," #",'Samples 96'!C1421))</f>
        <v/>
      </c>
      <c r="B1421" s="95" t="s">
        <v>30</v>
      </c>
      <c r="C1421" s="150">
        <v>17</v>
      </c>
      <c r="D1421" s="5"/>
      <c r="E1421" s="98">
        <v>0.01</v>
      </c>
      <c r="F1421" s="53"/>
      <c r="G1421" s="59"/>
      <c r="H1421" s="106"/>
      <c r="I1421" s="56"/>
      <c r="J1421" s="56"/>
      <c r="K1421" s="56"/>
      <c r="L1421" s="56"/>
      <c r="M1421" s="56"/>
      <c r="N1421" s="56"/>
      <c r="O1421" s="56"/>
      <c r="P1421" s="56"/>
      <c r="Q1421" s="56"/>
      <c r="R1421" s="56"/>
      <c r="S1421" s="56"/>
      <c r="T1421" s="56"/>
      <c r="Z1421" s="108" t="str">
        <f>IF(LEN(INDEX($1:$1048576,ROW(),4))&gt;0,INDEX($1:$1048576,ROW(),4)," ")</f>
        <v xml:space="preserve"> </v>
      </c>
      <c r="AA1421" s="108">
        <f t="shared" si="172"/>
        <v>109</v>
      </c>
      <c r="AB1421" s="108">
        <f ca="1">COUNTBLANK(OFFSET(INDEX($1:$1048576,2,4),AA1421*WellsInPlate,0,WellsInPlate,1))</f>
        <v>86</v>
      </c>
      <c r="AC1421" s="108">
        <f t="shared" ca="1" si="173"/>
        <v>0</v>
      </c>
      <c r="AE1421" s="108" t="b">
        <f>IF(COUNTBLANK(D1421)=0,A1421)</f>
        <v>0</v>
      </c>
    </row>
    <row r="1422" spans="1:31" ht="12.75" x14ac:dyDescent="0.2">
      <c r="A1422" s="94" t="str">
        <f>IF(D1422="","",CONCATENATE('Address and samples info'!$B$8," #",'Samples 96'!C1422))</f>
        <v/>
      </c>
      <c r="B1422" s="95" t="s">
        <v>41</v>
      </c>
      <c r="C1422" s="150">
        <v>17</v>
      </c>
      <c r="D1422" s="5"/>
      <c r="E1422" s="98">
        <v>0.01</v>
      </c>
      <c r="F1422" s="53"/>
      <c r="G1422" s="59"/>
      <c r="H1422" s="104"/>
      <c r="I1422" s="57"/>
      <c r="J1422" s="57"/>
      <c r="K1422" s="57"/>
      <c r="L1422" s="57"/>
      <c r="M1422" s="57"/>
      <c r="N1422" s="57"/>
      <c r="O1422" s="57"/>
      <c r="P1422" s="57"/>
      <c r="Q1422" s="57"/>
      <c r="R1422" s="57"/>
      <c r="S1422" s="57"/>
      <c r="T1422" s="58"/>
      <c r="Z1422" s="108" t="str">
        <f>IF(LEN(INDEX($1:$1048576,ROW(),4))&gt;0,INDEX($1:$1048576,ROW(),4)," ")</f>
        <v xml:space="preserve"> </v>
      </c>
      <c r="AA1422" s="108">
        <f t="shared" si="172"/>
        <v>109</v>
      </c>
      <c r="AB1422" s="108">
        <f ca="1">COUNTBLANK(OFFSET(INDEX($1:$1048576,2,4),AA1422*WellsInPlate,0,WellsInPlate,1))</f>
        <v>86</v>
      </c>
      <c r="AC1422" s="108">
        <f t="shared" ca="1" si="173"/>
        <v>0</v>
      </c>
      <c r="AE1422" s="108" t="b">
        <f>IF(COUNTBLANK(D1422)=0,A1422)</f>
        <v>0</v>
      </c>
    </row>
    <row r="1423" spans="1:31" ht="12.75" x14ac:dyDescent="0.2">
      <c r="A1423" s="94" t="str">
        <f>IF(D1423="","",CONCATENATE('Address and samples info'!$B$8," #",'Samples 96'!C1423))</f>
        <v/>
      </c>
      <c r="B1423" s="95" t="s">
        <v>52</v>
      </c>
      <c r="C1423" s="150">
        <v>17</v>
      </c>
      <c r="D1423" s="5"/>
      <c r="E1423" s="98">
        <v>0.01</v>
      </c>
      <c r="F1423" s="53"/>
      <c r="G1423" s="59"/>
      <c r="H1423" s="104"/>
      <c r="I1423" s="57"/>
      <c r="J1423" s="57"/>
      <c r="K1423" s="57"/>
      <c r="L1423" s="57"/>
      <c r="M1423" s="57"/>
      <c r="N1423" s="57"/>
      <c r="O1423" s="57"/>
      <c r="P1423" s="57"/>
      <c r="Q1423" s="57"/>
      <c r="R1423" s="57"/>
      <c r="S1423" s="57"/>
      <c r="T1423" s="57"/>
      <c r="Z1423" s="108" t="str">
        <f>IF(LEN(INDEX($1:$1048576,ROW(),4))&gt;0,INDEX($1:$1048576,ROW(),4)," ")</f>
        <v xml:space="preserve"> </v>
      </c>
      <c r="AA1423" s="108">
        <f t="shared" si="172"/>
        <v>109</v>
      </c>
      <c r="AB1423" s="108">
        <f ca="1">COUNTBLANK(OFFSET(INDEX($1:$1048576,2,4),AA1423*WellsInPlate,0,WellsInPlate,1))</f>
        <v>86</v>
      </c>
      <c r="AC1423" s="108">
        <f t="shared" ca="1" si="173"/>
        <v>0</v>
      </c>
      <c r="AE1423" s="108" t="b">
        <f>IF(COUNTBLANK(D1423)=0,A1423)</f>
        <v>0</v>
      </c>
    </row>
    <row r="1424" spans="1:31" ht="12.75" x14ac:dyDescent="0.2">
      <c r="A1424" s="94" t="str">
        <f>IF(D1424="","",CONCATENATE('Address and samples info'!$B$8," #",'Samples 96'!C1424))</f>
        <v/>
      </c>
      <c r="B1424" s="95" t="s">
        <v>63</v>
      </c>
      <c r="C1424" s="150">
        <v>17</v>
      </c>
      <c r="D1424" s="5"/>
      <c r="E1424" s="98">
        <v>0.01</v>
      </c>
      <c r="F1424" s="53"/>
      <c r="G1424" s="59"/>
      <c r="H1424" s="104"/>
      <c r="I1424" s="57"/>
      <c r="J1424" s="57"/>
      <c r="K1424" s="57"/>
      <c r="L1424" s="57"/>
      <c r="M1424" s="57"/>
      <c r="N1424" s="57"/>
      <c r="O1424" s="57"/>
      <c r="P1424" s="57"/>
      <c r="Q1424" s="57"/>
      <c r="R1424" s="57"/>
      <c r="S1424" s="57"/>
      <c r="T1424" s="57"/>
      <c r="Z1424" s="108" t="str">
        <f>IF(LEN(INDEX($1:$1048576,ROW(),4))&gt;0,INDEX($1:$1048576,ROW(),4)," ")</f>
        <v xml:space="preserve"> </v>
      </c>
      <c r="AA1424" s="108">
        <f t="shared" si="172"/>
        <v>109</v>
      </c>
      <c r="AB1424" s="108">
        <f ca="1">COUNTBLANK(OFFSET(INDEX($1:$1048576,2,4),AA1424*WellsInPlate,0,WellsInPlate,1))</f>
        <v>86</v>
      </c>
      <c r="AC1424" s="108">
        <f t="shared" ca="1" si="173"/>
        <v>0</v>
      </c>
      <c r="AE1424" s="108" t="b">
        <f>IF(COUNTBLANK(D1424)=0,A1424)</f>
        <v>0</v>
      </c>
    </row>
    <row r="1425" spans="1:31" ht="12.75" x14ac:dyDescent="0.2">
      <c r="A1425" s="94" t="str">
        <f>IF(D1425="","",CONCATENATE('Address and samples info'!$B$8," #",'Samples 96'!C1425))</f>
        <v/>
      </c>
      <c r="B1425" s="95" t="s">
        <v>74</v>
      </c>
      <c r="C1425" s="150">
        <v>17</v>
      </c>
      <c r="D1425" s="5"/>
      <c r="E1425" s="98">
        <v>0.01</v>
      </c>
      <c r="F1425" s="53"/>
      <c r="G1425" s="59"/>
      <c r="H1425" s="104"/>
      <c r="I1425" s="57"/>
      <c r="J1425" s="57"/>
      <c r="K1425" s="57"/>
      <c r="L1425" s="57"/>
      <c r="M1425" s="57"/>
      <c r="N1425" s="57"/>
      <c r="O1425" s="57"/>
      <c r="P1425" s="57"/>
      <c r="Q1425" s="57"/>
      <c r="R1425" s="57"/>
      <c r="S1425" s="57"/>
      <c r="T1425" s="57"/>
      <c r="Z1425" s="108" t="str">
        <f>IF(LEN(INDEX($1:$1048576,ROW(),4))&gt;0,INDEX($1:$1048576,ROW(),4)," ")</f>
        <v xml:space="preserve"> </v>
      </c>
      <c r="AA1425" s="108">
        <f t="shared" si="172"/>
        <v>109</v>
      </c>
      <c r="AB1425" s="108">
        <f ca="1">COUNTBLANK(OFFSET(INDEX($1:$1048576,2,4),AA1425*WellsInPlate,0,WellsInPlate,1))</f>
        <v>86</v>
      </c>
      <c r="AC1425" s="108">
        <f t="shared" ca="1" si="173"/>
        <v>0</v>
      </c>
      <c r="AE1425" s="108" t="b">
        <f>IF(COUNTBLANK(D1425)=0,A1425)</f>
        <v>0</v>
      </c>
    </row>
    <row r="1426" spans="1:31" ht="12.75" x14ac:dyDescent="0.2">
      <c r="A1426" s="94" t="str">
        <f>IF(D1426="","",CONCATENATE('Address and samples info'!$B$8," #",'Samples 96'!C1426))</f>
        <v/>
      </c>
      <c r="B1426" s="95" t="s">
        <v>84</v>
      </c>
      <c r="C1426" s="150">
        <v>17</v>
      </c>
      <c r="D1426" s="5"/>
      <c r="E1426" s="98">
        <v>0.01</v>
      </c>
      <c r="F1426" s="53"/>
      <c r="G1426" s="59"/>
      <c r="H1426" s="104"/>
      <c r="I1426" s="57"/>
      <c r="J1426" s="57"/>
      <c r="K1426" s="57"/>
      <c r="L1426" s="57"/>
      <c r="M1426" s="57"/>
      <c r="N1426" s="57"/>
      <c r="O1426" s="57"/>
      <c r="P1426" s="57"/>
      <c r="Q1426" s="57"/>
      <c r="R1426" s="57"/>
      <c r="S1426" s="57"/>
      <c r="T1426" s="57"/>
      <c r="Z1426" s="108" t="str">
        <f>IF(LEN(INDEX($1:$1048576,ROW(),4))&gt;0,INDEX($1:$1048576,ROW(),4)," ")</f>
        <v xml:space="preserve"> </v>
      </c>
      <c r="AA1426" s="108">
        <f t="shared" si="172"/>
        <v>109</v>
      </c>
      <c r="AB1426" s="108">
        <f ca="1">COUNTBLANK(OFFSET(INDEX($1:$1048576,2,4),AA1426*WellsInPlate,0,WellsInPlate,1))</f>
        <v>86</v>
      </c>
      <c r="AC1426" s="108">
        <f t="shared" ca="1" si="173"/>
        <v>0</v>
      </c>
      <c r="AE1426" s="108" t="b">
        <f>IF(COUNTBLANK(D1426)=0,A1426)</f>
        <v>0</v>
      </c>
    </row>
    <row r="1427" spans="1:31" ht="12.75" x14ac:dyDescent="0.2">
      <c r="A1427" s="94" t="str">
        <f>IF(D1427="","",CONCATENATE('Address and samples info'!$B$8," #",'Samples 96'!C1427))</f>
        <v/>
      </c>
      <c r="B1427" s="95" t="s">
        <v>9</v>
      </c>
      <c r="C1427" s="150">
        <v>17</v>
      </c>
      <c r="D1427" s="5"/>
      <c r="E1427" s="98">
        <v>0.01</v>
      </c>
      <c r="F1427" s="53"/>
      <c r="G1427" s="59"/>
      <c r="H1427" s="104"/>
      <c r="I1427" s="57"/>
      <c r="J1427" s="57"/>
      <c r="K1427" s="57"/>
      <c r="L1427" s="57"/>
      <c r="M1427" s="57"/>
      <c r="N1427" s="57"/>
      <c r="O1427" s="57"/>
      <c r="P1427" s="57"/>
      <c r="Q1427" s="57"/>
      <c r="R1427" s="57"/>
      <c r="S1427" s="57"/>
      <c r="T1427" s="57"/>
      <c r="Z1427" s="108" t="str">
        <f>IF(LEN(INDEX($1:$1048576,ROW(),4))&gt;0,INDEX($1:$1048576,ROW(),4)," ")</f>
        <v xml:space="preserve"> </v>
      </c>
      <c r="AA1427" s="108">
        <f t="shared" si="172"/>
        <v>109</v>
      </c>
      <c r="AB1427" s="108">
        <f ca="1">COUNTBLANK(OFFSET(INDEX($1:$1048576,2,4),AA1427*WellsInPlate,0,WellsInPlate,1))</f>
        <v>86</v>
      </c>
      <c r="AC1427" s="108">
        <f t="shared" ca="1" si="173"/>
        <v>0</v>
      </c>
      <c r="AE1427" s="108" t="b">
        <f>IF(COUNTBLANK(D1427)=0,A1427)</f>
        <v>0</v>
      </c>
    </row>
    <row r="1428" spans="1:31" ht="12.75" x14ac:dyDescent="0.2">
      <c r="A1428" s="94" t="str">
        <f>IF(D1428="","",CONCATENATE('Address and samples info'!$B$8," #",'Samples 96'!C1428))</f>
        <v/>
      </c>
      <c r="B1428" s="95" t="s">
        <v>20</v>
      </c>
      <c r="C1428" s="150">
        <v>17</v>
      </c>
      <c r="D1428" s="5"/>
      <c r="E1428" s="98">
        <v>0.01</v>
      </c>
      <c r="F1428" s="53"/>
      <c r="G1428" s="59"/>
      <c r="H1428" s="104"/>
      <c r="I1428" s="57"/>
      <c r="J1428" s="57"/>
      <c r="K1428" s="57"/>
      <c r="L1428" s="57"/>
      <c r="M1428" s="57"/>
      <c r="N1428" s="57"/>
      <c r="O1428" s="57"/>
      <c r="P1428" s="57"/>
      <c r="Q1428" s="57"/>
      <c r="R1428" s="57"/>
      <c r="S1428" s="57"/>
      <c r="T1428" s="57"/>
      <c r="Z1428" s="108" t="str">
        <f>IF(LEN(INDEX($1:$1048576,ROW(),4))&gt;0,INDEX($1:$1048576,ROW(),4)," ")</f>
        <v xml:space="preserve"> </v>
      </c>
      <c r="AA1428" s="108">
        <f t="shared" si="172"/>
        <v>109</v>
      </c>
      <c r="AB1428" s="108">
        <f ca="1">COUNTBLANK(OFFSET(INDEX($1:$1048576,2,4),AA1428*WellsInPlate,0,WellsInPlate,1))</f>
        <v>86</v>
      </c>
      <c r="AC1428" s="108">
        <f t="shared" ca="1" si="173"/>
        <v>0</v>
      </c>
      <c r="AE1428" s="108" t="b">
        <f>IF(COUNTBLANK(D1428)=0,A1428)</f>
        <v>0</v>
      </c>
    </row>
    <row r="1429" spans="1:31" ht="12.75" x14ac:dyDescent="0.2">
      <c r="A1429" s="94" t="str">
        <f>IF(D1429="","",CONCATENATE('Address and samples info'!$B$8," #",'Samples 96'!C1429))</f>
        <v/>
      </c>
      <c r="B1429" s="95" t="s">
        <v>31</v>
      </c>
      <c r="C1429" s="150">
        <v>17</v>
      </c>
      <c r="D1429" s="5"/>
      <c r="E1429" s="98">
        <v>0.01</v>
      </c>
      <c r="F1429" s="53"/>
      <c r="G1429" s="59"/>
      <c r="H1429" s="104"/>
      <c r="I1429" s="57"/>
      <c r="J1429" s="57"/>
      <c r="K1429" s="57"/>
      <c r="L1429" s="57"/>
      <c r="M1429" s="57"/>
      <c r="N1429" s="57"/>
      <c r="O1429" s="57"/>
      <c r="P1429" s="57"/>
      <c r="Q1429" s="57"/>
      <c r="R1429" s="57"/>
      <c r="S1429" s="57"/>
      <c r="T1429" s="57"/>
      <c r="Z1429" s="108" t="str">
        <f>IF(LEN(INDEX($1:$1048576,ROW(),4))&gt;0,INDEX($1:$1048576,ROW(),4)," ")</f>
        <v xml:space="preserve"> </v>
      </c>
      <c r="AA1429" s="108">
        <f t="shared" si="172"/>
        <v>109</v>
      </c>
      <c r="AB1429" s="108">
        <f ca="1">COUNTBLANK(OFFSET(INDEX($1:$1048576,2,4),AA1429*WellsInPlate,0,WellsInPlate,1))</f>
        <v>86</v>
      </c>
      <c r="AC1429" s="108">
        <f t="shared" ca="1" si="173"/>
        <v>0</v>
      </c>
      <c r="AE1429" s="108" t="b">
        <f>IF(COUNTBLANK(D1429)=0,A1429)</f>
        <v>0</v>
      </c>
    </row>
    <row r="1430" spans="1:31" ht="12.75" x14ac:dyDescent="0.2">
      <c r="A1430" s="94" t="str">
        <f>IF(D1430="","",CONCATENATE('Address and samples info'!$B$8," #",'Samples 96'!C1430))</f>
        <v/>
      </c>
      <c r="B1430" s="95" t="s">
        <v>42</v>
      </c>
      <c r="C1430" s="150">
        <v>17</v>
      </c>
      <c r="D1430" s="5"/>
      <c r="E1430" s="98">
        <v>0.01</v>
      </c>
      <c r="F1430" s="53"/>
      <c r="G1430" s="59"/>
      <c r="Z1430" s="108" t="str">
        <f>IF(LEN(INDEX($1:$1048576,ROW(),4))&gt;0,INDEX($1:$1048576,ROW(),4)," ")</f>
        <v xml:space="preserve"> </v>
      </c>
      <c r="AA1430" s="108">
        <f t="shared" si="172"/>
        <v>109</v>
      </c>
      <c r="AB1430" s="108">
        <f ca="1">COUNTBLANK(OFFSET(INDEX($1:$1048576,2,4),AA1430*WellsInPlate,0,WellsInPlate,1))</f>
        <v>86</v>
      </c>
      <c r="AC1430" s="108">
        <f t="shared" ca="1" si="173"/>
        <v>0</v>
      </c>
      <c r="AE1430" s="108" t="b">
        <f>IF(COUNTBLANK(D1430)=0,A1430)</f>
        <v>0</v>
      </c>
    </row>
    <row r="1431" spans="1:31" ht="12.75" x14ac:dyDescent="0.2">
      <c r="A1431" s="94" t="str">
        <f>IF(D1431="","",CONCATENATE('Address and samples info'!$B$8," #",'Samples 96'!C1431))</f>
        <v/>
      </c>
      <c r="B1431" s="95" t="s">
        <v>53</v>
      </c>
      <c r="C1431" s="150">
        <v>17</v>
      </c>
      <c r="D1431" s="5"/>
      <c r="E1431" s="98">
        <v>0.01</v>
      </c>
      <c r="F1431" s="53"/>
      <c r="G1431" s="59"/>
      <c r="Z1431" s="108" t="str">
        <f>IF(LEN(INDEX($1:$1048576,ROW(),4))&gt;0,INDEX($1:$1048576,ROW(),4)," ")</f>
        <v xml:space="preserve"> </v>
      </c>
      <c r="AA1431" s="108">
        <f t="shared" si="172"/>
        <v>109</v>
      </c>
      <c r="AB1431" s="108">
        <f ca="1">COUNTBLANK(OFFSET(INDEX($1:$1048576,2,4),AA1431*WellsInPlate,0,WellsInPlate,1))</f>
        <v>86</v>
      </c>
      <c r="AC1431" s="108">
        <f t="shared" ca="1" si="173"/>
        <v>0</v>
      </c>
      <c r="AE1431" s="108" t="b">
        <f>IF(COUNTBLANK(D1431)=0,A1431)</f>
        <v>0</v>
      </c>
    </row>
    <row r="1432" spans="1:31" ht="12.75" x14ac:dyDescent="0.2">
      <c r="A1432" s="94" t="str">
        <f>IF(D1432="","",CONCATENATE('Address and samples info'!$B$8," #",'Samples 96'!C1432))</f>
        <v/>
      </c>
      <c r="B1432" s="95" t="s">
        <v>64</v>
      </c>
      <c r="C1432" s="150">
        <v>17</v>
      </c>
      <c r="D1432" s="5"/>
      <c r="E1432" s="98">
        <v>0.01</v>
      </c>
      <c r="F1432" s="53"/>
      <c r="G1432" s="59"/>
      <c r="Z1432" s="108" t="str">
        <f>IF(LEN(INDEX($1:$1048576,ROW(),4))&gt;0,INDEX($1:$1048576,ROW(),4)," ")</f>
        <v xml:space="preserve"> </v>
      </c>
      <c r="AA1432" s="108">
        <f t="shared" si="172"/>
        <v>109</v>
      </c>
      <c r="AB1432" s="108">
        <f ca="1">COUNTBLANK(OFFSET(INDEX($1:$1048576,2,4),AA1432*WellsInPlate,0,WellsInPlate,1))</f>
        <v>86</v>
      </c>
      <c r="AC1432" s="108">
        <f t="shared" ca="1" si="173"/>
        <v>0</v>
      </c>
      <c r="AE1432" s="108" t="b">
        <f>IF(COUNTBLANK(D1432)=0,A1432)</f>
        <v>0</v>
      </c>
    </row>
    <row r="1433" spans="1:31" ht="12.75" x14ac:dyDescent="0.2">
      <c r="A1433" s="94" t="str">
        <f>IF(D1433="","",CONCATENATE('Address and samples info'!$B$8," #",'Samples 96'!C1433))</f>
        <v/>
      </c>
      <c r="B1433" s="95" t="s">
        <v>75</v>
      </c>
      <c r="C1433" s="150">
        <v>17</v>
      </c>
      <c r="D1433" s="5"/>
      <c r="E1433" s="98">
        <v>0.01</v>
      </c>
      <c r="F1433" s="53"/>
      <c r="G1433" s="59"/>
      <c r="I1433" s="55"/>
      <c r="Z1433" s="108" t="str">
        <f>IF(LEN(INDEX($1:$1048576,ROW(),4))&gt;0,INDEX($1:$1048576,ROW(),4)," ")</f>
        <v xml:space="preserve"> </v>
      </c>
      <c r="AA1433" s="108">
        <f t="shared" si="172"/>
        <v>109</v>
      </c>
      <c r="AB1433" s="108">
        <f ca="1">COUNTBLANK(OFFSET(INDEX($1:$1048576,2,4),AA1433*WellsInPlate,0,WellsInPlate,1))</f>
        <v>86</v>
      </c>
      <c r="AC1433" s="108">
        <f t="shared" ca="1" si="173"/>
        <v>0</v>
      </c>
      <c r="AE1433" s="108" t="b">
        <f>IF(COUNTBLANK(D1433)=0,A1433)</f>
        <v>0</v>
      </c>
    </row>
    <row r="1434" spans="1:31" ht="12.75" x14ac:dyDescent="0.2">
      <c r="A1434" s="94" t="str">
        <f>IF(D1434="","",CONCATENATE('Address and samples info'!$B$8," #",'Samples 96'!C1434))</f>
        <v/>
      </c>
      <c r="B1434" s="95" t="s">
        <v>85</v>
      </c>
      <c r="C1434" s="150">
        <v>17</v>
      </c>
      <c r="D1434" s="5"/>
      <c r="E1434" s="98">
        <v>0.01</v>
      </c>
      <c r="F1434" s="53"/>
      <c r="G1434" s="59"/>
      <c r="H1434" s="106"/>
      <c r="I1434" s="56"/>
      <c r="J1434" s="56"/>
      <c r="K1434" s="56"/>
      <c r="L1434" s="56"/>
      <c r="M1434" s="56"/>
      <c r="N1434" s="56"/>
      <c r="O1434" s="56"/>
      <c r="P1434" s="56"/>
      <c r="Q1434" s="56"/>
      <c r="R1434" s="56"/>
      <c r="S1434" s="56"/>
      <c r="T1434" s="56"/>
      <c r="Z1434" s="108" t="str">
        <f>IF(LEN(INDEX($1:$1048576,ROW(),4))&gt;0,INDEX($1:$1048576,ROW(),4)," ")</f>
        <v xml:space="preserve"> </v>
      </c>
      <c r="AA1434" s="108">
        <f t="shared" si="172"/>
        <v>110</v>
      </c>
      <c r="AB1434" s="108">
        <f ca="1">COUNTBLANK(OFFSET(INDEX($1:$1048576,2,4),AA1434*WellsInPlate,0,WellsInPlate,1))</f>
        <v>86</v>
      </c>
      <c r="AC1434" s="108">
        <f t="shared" ca="1" si="173"/>
        <v>0</v>
      </c>
      <c r="AE1434" s="108" t="b">
        <f>IF(COUNTBLANK(D1434)=0,A1434)</f>
        <v>0</v>
      </c>
    </row>
    <row r="1435" spans="1:31" ht="12.75" x14ac:dyDescent="0.2">
      <c r="A1435" s="94" t="str">
        <f>IF(D1435="","",CONCATENATE('Address and samples info'!$B$8," #",'Samples 96'!C1435))</f>
        <v/>
      </c>
      <c r="B1435" s="95" t="s">
        <v>10</v>
      </c>
      <c r="C1435" s="150">
        <v>17</v>
      </c>
      <c r="D1435" s="5"/>
      <c r="E1435" s="98">
        <v>0.01</v>
      </c>
      <c r="F1435" s="53"/>
      <c r="G1435" s="59"/>
      <c r="H1435" s="104"/>
      <c r="I1435" s="57"/>
      <c r="J1435" s="57"/>
      <c r="K1435" s="57"/>
      <c r="L1435" s="57"/>
      <c r="M1435" s="57"/>
      <c r="N1435" s="57"/>
      <c r="O1435" s="57"/>
      <c r="P1435" s="57"/>
      <c r="Q1435" s="57"/>
      <c r="R1435" s="57"/>
      <c r="S1435" s="57"/>
      <c r="T1435" s="58"/>
      <c r="Z1435" s="108" t="str">
        <f>IF(LEN(INDEX($1:$1048576,ROW(),4))&gt;0,INDEX($1:$1048576,ROW(),4)," ")</f>
        <v xml:space="preserve"> </v>
      </c>
      <c r="AA1435" s="108">
        <f t="shared" si="172"/>
        <v>110</v>
      </c>
      <c r="AB1435" s="108">
        <f ca="1">COUNTBLANK(OFFSET(INDEX($1:$1048576,2,4),AA1435*WellsInPlate,0,WellsInPlate,1))</f>
        <v>86</v>
      </c>
      <c r="AC1435" s="108">
        <f t="shared" ca="1" si="173"/>
        <v>0</v>
      </c>
      <c r="AE1435" s="108" t="b">
        <f>IF(COUNTBLANK(D1435)=0,A1435)</f>
        <v>0</v>
      </c>
    </row>
    <row r="1436" spans="1:31" ht="12.75" x14ac:dyDescent="0.2">
      <c r="A1436" s="94" t="str">
        <f>IF(D1436="","",CONCATENATE('Address and samples info'!$B$8," #",'Samples 96'!C1436))</f>
        <v/>
      </c>
      <c r="B1436" s="95" t="s">
        <v>21</v>
      </c>
      <c r="C1436" s="150">
        <v>17</v>
      </c>
      <c r="D1436" s="5"/>
      <c r="E1436" s="98">
        <v>0.01</v>
      </c>
      <c r="F1436" s="53"/>
      <c r="G1436" s="59"/>
      <c r="H1436" s="104"/>
      <c r="I1436" s="57"/>
      <c r="J1436" s="57"/>
      <c r="K1436" s="57"/>
      <c r="L1436" s="57"/>
      <c r="M1436" s="57"/>
      <c r="N1436" s="57"/>
      <c r="O1436" s="57"/>
      <c r="P1436" s="57"/>
      <c r="Q1436" s="57"/>
      <c r="R1436" s="57"/>
      <c r="S1436" s="57"/>
      <c r="T1436" s="57"/>
      <c r="Z1436" s="108" t="str">
        <f>IF(LEN(INDEX($1:$1048576,ROW(),4))&gt;0,INDEX($1:$1048576,ROW(),4)," ")</f>
        <v xml:space="preserve"> </v>
      </c>
      <c r="AA1436" s="108">
        <f t="shared" si="172"/>
        <v>110</v>
      </c>
      <c r="AB1436" s="108">
        <f ca="1">COUNTBLANK(OFFSET(INDEX($1:$1048576,2,4),AA1436*WellsInPlate,0,WellsInPlate,1))</f>
        <v>86</v>
      </c>
      <c r="AC1436" s="108">
        <f t="shared" ca="1" si="173"/>
        <v>0</v>
      </c>
      <c r="AE1436" s="108" t="b">
        <f>IF(COUNTBLANK(D1436)=0,A1436)</f>
        <v>0</v>
      </c>
    </row>
    <row r="1437" spans="1:31" ht="12.75" x14ac:dyDescent="0.2">
      <c r="A1437" s="94" t="str">
        <f>IF(D1437="","",CONCATENATE('Address and samples info'!$B$8," #",'Samples 96'!C1437))</f>
        <v/>
      </c>
      <c r="B1437" s="95" t="s">
        <v>32</v>
      </c>
      <c r="C1437" s="150">
        <v>17</v>
      </c>
      <c r="D1437" s="5"/>
      <c r="E1437" s="98">
        <v>0.01</v>
      </c>
      <c r="F1437" s="53"/>
      <c r="G1437" s="59"/>
      <c r="H1437" s="104"/>
      <c r="I1437" s="57"/>
      <c r="J1437" s="57"/>
      <c r="K1437" s="57"/>
      <c r="L1437" s="57"/>
      <c r="M1437" s="57"/>
      <c r="N1437" s="57"/>
      <c r="O1437" s="57"/>
      <c r="P1437" s="57"/>
      <c r="Q1437" s="57"/>
      <c r="R1437" s="57"/>
      <c r="S1437" s="57"/>
      <c r="T1437" s="57"/>
      <c r="Z1437" s="108" t="str">
        <f>IF(LEN(INDEX($1:$1048576,ROW(),4))&gt;0,INDEX($1:$1048576,ROW(),4)," ")</f>
        <v xml:space="preserve"> </v>
      </c>
      <c r="AA1437" s="108">
        <f t="shared" si="172"/>
        <v>110</v>
      </c>
      <c r="AB1437" s="108">
        <f ca="1">COUNTBLANK(OFFSET(INDEX($1:$1048576,2,4),AA1437*WellsInPlate,0,WellsInPlate,1))</f>
        <v>86</v>
      </c>
      <c r="AC1437" s="108">
        <f t="shared" ca="1" si="173"/>
        <v>0</v>
      </c>
      <c r="AE1437" s="108" t="b">
        <f>IF(COUNTBLANK(D1437)=0,A1437)</f>
        <v>0</v>
      </c>
    </row>
    <row r="1438" spans="1:31" ht="12.75" x14ac:dyDescent="0.2">
      <c r="A1438" s="94" t="str">
        <f>IF(D1438="","",CONCATENATE('Address and samples info'!$B$8," #",'Samples 96'!C1438))</f>
        <v/>
      </c>
      <c r="B1438" s="95" t="s">
        <v>43</v>
      </c>
      <c r="C1438" s="150">
        <v>17</v>
      </c>
      <c r="D1438" s="5"/>
      <c r="E1438" s="98">
        <v>0.01</v>
      </c>
      <c r="F1438" s="53"/>
      <c r="G1438" s="59"/>
      <c r="H1438" s="104"/>
      <c r="I1438" s="57"/>
      <c r="J1438" s="57"/>
      <c r="K1438" s="57"/>
      <c r="L1438" s="57"/>
      <c r="M1438" s="57"/>
      <c r="N1438" s="57"/>
      <c r="O1438" s="57"/>
      <c r="P1438" s="57"/>
      <c r="Q1438" s="57"/>
      <c r="R1438" s="57"/>
      <c r="S1438" s="57"/>
      <c r="T1438" s="57"/>
      <c r="Z1438" s="108" t="str">
        <f>IF(LEN(INDEX($1:$1048576,ROW(),4))&gt;0,INDEX($1:$1048576,ROW(),4)," ")</f>
        <v xml:space="preserve"> </v>
      </c>
      <c r="AA1438" s="108">
        <f t="shared" si="172"/>
        <v>110</v>
      </c>
      <c r="AB1438" s="108">
        <f ca="1">COUNTBLANK(OFFSET(INDEX($1:$1048576,2,4),AA1438*WellsInPlate,0,WellsInPlate,1))</f>
        <v>86</v>
      </c>
      <c r="AC1438" s="108">
        <f t="shared" ca="1" si="173"/>
        <v>0</v>
      </c>
      <c r="AE1438" s="108" t="b">
        <f>IF(COUNTBLANK(D1438)=0,A1438)</f>
        <v>0</v>
      </c>
    </row>
    <row r="1439" spans="1:31" ht="12.75" x14ac:dyDescent="0.2">
      <c r="A1439" s="94" t="str">
        <f>IF(D1439="","",CONCATENATE('Address and samples info'!$B$8," #",'Samples 96'!C1439))</f>
        <v/>
      </c>
      <c r="B1439" s="95" t="s">
        <v>54</v>
      </c>
      <c r="C1439" s="150">
        <v>17</v>
      </c>
      <c r="D1439" s="5"/>
      <c r="E1439" s="98">
        <v>0.01</v>
      </c>
      <c r="F1439" s="53"/>
      <c r="G1439" s="59"/>
      <c r="H1439" s="104"/>
      <c r="I1439" s="57"/>
      <c r="J1439" s="57"/>
      <c r="K1439" s="57"/>
      <c r="L1439" s="57"/>
      <c r="M1439" s="57"/>
      <c r="N1439" s="57"/>
      <c r="O1439" s="57"/>
      <c r="P1439" s="57"/>
      <c r="Q1439" s="57"/>
      <c r="R1439" s="57"/>
      <c r="S1439" s="57"/>
      <c r="T1439" s="57"/>
      <c r="Z1439" s="108" t="str">
        <f>IF(LEN(INDEX($1:$1048576,ROW(),4))&gt;0,INDEX($1:$1048576,ROW(),4)," ")</f>
        <v xml:space="preserve"> </v>
      </c>
      <c r="AA1439" s="108">
        <f t="shared" si="172"/>
        <v>110</v>
      </c>
      <c r="AB1439" s="108">
        <f ca="1">COUNTBLANK(OFFSET(INDEX($1:$1048576,2,4),AA1439*WellsInPlate,0,WellsInPlate,1))</f>
        <v>86</v>
      </c>
      <c r="AC1439" s="108">
        <f t="shared" ca="1" si="173"/>
        <v>0</v>
      </c>
      <c r="AE1439" s="108" t="b">
        <f>IF(COUNTBLANK(D1439)=0,A1439)</f>
        <v>0</v>
      </c>
    </row>
    <row r="1440" spans="1:31" ht="12.75" x14ac:dyDescent="0.2">
      <c r="A1440" s="94" t="str">
        <f>IF(D1440="","",CONCATENATE('Address and samples info'!$B$8," #",'Samples 96'!C1440))</f>
        <v/>
      </c>
      <c r="B1440" s="95" t="s">
        <v>65</v>
      </c>
      <c r="C1440" s="150">
        <v>17</v>
      </c>
      <c r="D1440" s="5"/>
      <c r="E1440" s="98">
        <v>0.01</v>
      </c>
      <c r="F1440" s="53"/>
      <c r="G1440" s="59"/>
      <c r="H1440" s="104"/>
      <c r="I1440" s="57"/>
      <c r="J1440" s="57"/>
      <c r="K1440" s="57"/>
      <c r="L1440" s="57"/>
      <c r="M1440" s="57"/>
      <c r="N1440" s="57"/>
      <c r="O1440" s="57"/>
      <c r="P1440" s="57"/>
      <c r="Q1440" s="57"/>
      <c r="R1440" s="57"/>
      <c r="S1440" s="57"/>
      <c r="T1440" s="57"/>
      <c r="Z1440" s="108" t="str">
        <f>IF(LEN(INDEX($1:$1048576,ROW(),4))&gt;0,INDEX($1:$1048576,ROW(),4)," ")</f>
        <v xml:space="preserve"> </v>
      </c>
      <c r="AA1440" s="108">
        <f t="shared" si="172"/>
        <v>110</v>
      </c>
      <c r="AB1440" s="108">
        <f ca="1">COUNTBLANK(OFFSET(INDEX($1:$1048576,2,4),AA1440*WellsInPlate,0,WellsInPlate,1))</f>
        <v>86</v>
      </c>
      <c r="AC1440" s="108">
        <f t="shared" ca="1" si="173"/>
        <v>0</v>
      </c>
      <c r="AE1440" s="108" t="b">
        <f>IF(COUNTBLANK(D1440)=0,A1440)</f>
        <v>0</v>
      </c>
    </row>
    <row r="1441" spans="1:31" ht="12.75" x14ac:dyDescent="0.2">
      <c r="A1441" s="94" t="str">
        <f>IF(D1441="","",CONCATENATE('Address and samples info'!$B$8," #",'Samples 96'!C1441))</f>
        <v/>
      </c>
      <c r="B1441" s="95" t="s">
        <v>76</v>
      </c>
      <c r="C1441" s="150">
        <v>17</v>
      </c>
      <c r="D1441" s="5"/>
      <c r="E1441" s="98">
        <v>0.01</v>
      </c>
      <c r="F1441" s="53"/>
      <c r="G1441" s="59"/>
      <c r="H1441" s="104"/>
      <c r="I1441" s="57"/>
      <c r="J1441" s="57"/>
      <c r="K1441" s="57"/>
      <c r="L1441" s="57"/>
      <c r="M1441" s="57"/>
      <c r="N1441" s="57"/>
      <c r="O1441" s="57"/>
      <c r="P1441" s="57"/>
      <c r="Q1441" s="57"/>
      <c r="R1441" s="57"/>
      <c r="S1441" s="57"/>
      <c r="T1441" s="57"/>
      <c r="Z1441" s="108" t="str">
        <f>IF(LEN(INDEX($1:$1048576,ROW(),4))&gt;0,INDEX($1:$1048576,ROW(),4)," ")</f>
        <v xml:space="preserve"> </v>
      </c>
      <c r="AA1441" s="108">
        <f t="shared" si="172"/>
        <v>110</v>
      </c>
      <c r="AB1441" s="108">
        <f ca="1">COUNTBLANK(OFFSET(INDEX($1:$1048576,2,4),AA1441*WellsInPlate,0,WellsInPlate,1))</f>
        <v>86</v>
      </c>
      <c r="AC1441" s="108">
        <f t="shared" ca="1" si="173"/>
        <v>0</v>
      </c>
      <c r="AE1441" s="108" t="b">
        <f>IF(COUNTBLANK(D1441)=0,A1441)</f>
        <v>0</v>
      </c>
    </row>
    <row r="1442" spans="1:31" ht="12.75" x14ac:dyDescent="0.2">
      <c r="A1442" s="94" t="str">
        <f>IF(D1442="","",CONCATENATE('Address and samples info'!$B$8," #",'Samples 96'!C1442))</f>
        <v/>
      </c>
      <c r="B1442" s="95" t="s">
        <v>86</v>
      </c>
      <c r="C1442" s="150">
        <v>17</v>
      </c>
      <c r="D1442" s="5"/>
      <c r="E1442" s="98">
        <v>0.01</v>
      </c>
      <c r="F1442" s="53"/>
      <c r="G1442" s="59"/>
      <c r="H1442" s="104"/>
      <c r="I1442" s="57"/>
      <c r="J1442" s="57"/>
      <c r="K1442" s="57"/>
      <c r="L1442" s="57"/>
      <c r="M1442" s="57"/>
      <c r="N1442" s="57"/>
      <c r="O1442" s="57"/>
      <c r="P1442" s="57"/>
      <c r="Q1442" s="57"/>
      <c r="R1442" s="57"/>
      <c r="S1442" s="57"/>
      <c r="T1442" s="57"/>
      <c r="Z1442" s="108" t="str">
        <f>IF(LEN(INDEX($1:$1048576,ROW(),4))&gt;0,INDEX($1:$1048576,ROW(),4)," ")</f>
        <v xml:space="preserve"> </v>
      </c>
      <c r="AA1442" s="108">
        <f t="shared" si="172"/>
        <v>110</v>
      </c>
      <c r="AB1442" s="108">
        <f ca="1">COUNTBLANK(OFFSET(INDEX($1:$1048576,2,4),AA1442*WellsInPlate,0,WellsInPlate,1))</f>
        <v>86</v>
      </c>
      <c r="AC1442" s="108">
        <f t="shared" ca="1" si="173"/>
        <v>0</v>
      </c>
      <c r="AE1442" s="108" t="b">
        <f>IF(COUNTBLANK(D1442)=0,A1442)</f>
        <v>0</v>
      </c>
    </row>
    <row r="1443" spans="1:31" ht="12.75" x14ac:dyDescent="0.2">
      <c r="A1443" s="94" t="str">
        <f>IF(D1443="","",CONCATENATE('Address and samples info'!$B$8," #",'Samples 96'!C1443))</f>
        <v/>
      </c>
      <c r="B1443" s="95" t="s">
        <v>11</v>
      </c>
      <c r="C1443" s="150">
        <v>17</v>
      </c>
      <c r="D1443" s="5"/>
      <c r="E1443" s="98">
        <v>0.01</v>
      </c>
      <c r="F1443" s="53"/>
      <c r="G1443" s="59"/>
      <c r="Z1443" s="108" t="str">
        <f>IF(LEN(INDEX($1:$1048576,ROW(),4))&gt;0,INDEX($1:$1048576,ROW(),4)," ")</f>
        <v xml:space="preserve"> </v>
      </c>
      <c r="AA1443" s="108">
        <f t="shared" si="172"/>
        <v>110</v>
      </c>
      <c r="AB1443" s="108">
        <f ca="1">COUNTBLANK(OFFSET(INDEX($1:$1048576,2,4),AA1443*WellsInPlate,0,WellsInPlate,1))</f>
        <v>86</v>
      </c>
      <c r="AC1443" s="108">
        <f t="shared" ca="1" si="173"/>
        <v>0</v>
      </c>
      <c r="AE1443" s="108" t="b">
        <f>IF(COUNTBLANK(D1443)=0,A1443)</f>
        <v>0</v>
      </c>
    </row>
    <row r="1444" spans="1:31" ht="12.75" x14ac:dyDescent="0.2">
      <c r="A1444" s="94" t="str">
        <f>IF(D1444="","",CONCATENATE('Address and samples info'!$B$8," #",'Samples 96'!C1444))</f>
        <v/>
      </c>
      <c r="B1444" s="95" t="s">
        <v>22</v>
      </c>
      <c r="C1444" s="150">
        <v>17</v>
      </c>
      <c r="D1444" s="5"/>
      <c r="E1444" s="98">
        <v>0.01</v>
      </c>
      <c r="F1444" s="53"/>
      <c r="G1444" s="59"/>
      <c r="Z1444" s="108" t="str">
        <f>IF(LEN(INDEX($1:$1048576,ROW(),4))&gt;0,INDEX($1:$1048576,ROW(),4)," ")</f>
        <v xml:space="preserve"> </v>
      </c>
      <c r="AA1444" s="108">
        <f t="shared" si="172"/>
        <v>110</v>
      </c>
      <c r="AB1444" s="108">
        <f ca="1">COUNTBLANK(OFFSET(INDEX($1:$1048576,2,4),AA1444*WellsInPlate,0,WellsInPlate,1))</f>
        <v>86</v>
      </c>
      <c r="AC1444" s="108">
        <f t="shared" ca="1" si="173"/>
        <v>0</v>
      </c>
      <c r="AE1444" s="108" t="b">
        <f>IF(COUNTBLANK(D1444)=0,A1444)</f>
        <v>0</v>
      </c>
    </row>
    <row r="1445" spans="1:31" ht="12.75" x14ac:dyDescent="0.2">
      <c r="A1445" s="94" t="str">
        <f>IF(D1445="","",CONCATENATE('Address and samples info'!$B$8," #",'Samples 96'!C1445))</f>
        <v/>
      </c>
      <c r="B1445" s="95" t="s">
        <v>33</v>
      </c>
      <c r="C1445" s="150">
        <v>17</v>
      </c>
      <c r="D1445" s="5"/>
      <c r="E1445" s="98">
        <v>0.01</v>
      </c>
      <c r="F1445" s="53"/>
      <c r="G1445" s="59"/>
      <c r="Z1445" s="108" t="str">
        <f>IF(LEN(INDEX($1:$1048576,ROW(),4))&gt;0,INDEX($1:$1048576,ROW(),4)," ")</f>
        <v xml:space="preserve"> </v>
      </c>
      <c r="AA1445" s="108">
        <f t="shared" si="172"/>
        <v>110</v>
      </c>
      <c r="AB1445" s="108">
        <f ca="1">COUNTBLANK(OFFSET(INDEX($1:$1048576,2,4),AA1445*WellsInPlate,0,WellsInPlate,1))</f>
        <v>86</v>
      </c>
      <c r="AC1445" s="108">
        <f t="shared" ca="1" si="173"/>
        <v>0</v>
      </c>
      <c r="AE1445" s="108" t="b">
        <f>IF(COUNTBLANK(D1445)=0,A1445)</f>
        <v>0</v>
      </c>
    </row>
    <row r="1446" spans="1:31" ht="12.75" x14ac:dyDescent="0.2">
      <c r="A1446" s="94" t="str">
        <f>IF(D1446="","",CONCATENATE('Address and samples info'!$B$8," #",'Samples 96'!C1446))</f>
        <v/>
      </c>
      <c r="B1446" s="95" t="s">
        <v>44</v>
      </c>
      <c r="C1446" s="150">
        <v>17</v>
      </c>
      <c r="D1446" s="5"/>
      <c r="E1446" s="98">
        <v>0.01</v>
      </c>
      <c r="F1446" s="53"/>
      <c r="G1446" s="59"/>
      <c r="I1446" s="55"/>
      <c r="Z1446" s="108" t="str">
        <f>IF(LEN(INDEX($1:$1048576,ROW(),4))&gt;0,INDEX($1:$1048576,ROW(),4)," ")</f>
        <v xml:space="preserve"> </v>
      </c>
      <c r="AA1446" s="108">
        <f t="shared" ref="AA1446:AA1476" si="174">CEILING((ROW()-StartRow+1)/PanelHeight,1)-1</f>
        <v>110</v>
      </c>
      <c r="AB1446" s="108">
        <f ca="1">COUNTBLANK(OFFSET(INDEX($1:$1048576,2,4),AA1446*WellsInPlate,0,WellsInPlate,1))</f>
        <v>86</v>
      </c>
      <c r="AC1446" s="108">
        <f t="shared" ref="AC1446:AC1476" ca="1" si="175">IF(AB1446=WellsInPlate,0,1)</f>
        <v>0</v>
      </c>
      <c r="AE1446" s="108" t="b">
        <f>IF(COUNTBLANK(D1446)=0,A1446)</f>
        <v>0</v>
      </c>
    </row>
    <row r="1447" spans="1:31" ht="12.75" x14ac:dyDescent="0.2">
      <c r="A1447" s="94" t="str">
        <f>IF(D1447="","",CONCATENATE('Address and samples info'!$B$8," #",'Samples 96'!C1447))</f>
        <v/>
      </c>
      <c r="B1447" s="95" t="s">
        <v>55</v>
      </c>
      <c r="C1447" s="150">
        <v>17</v>
      </c>
      <c r="D1447" s="5"/>
      <c r="E1447" s="98">
        <v>0.01</v>
      </c>
      <c r="F1447" s="53"/>
      <c r="G1447" s="59"/>
      <c r="H1447" s="106"/>
      <c r="I1447" s="56"/>
      <c r="J1447" s="56"/>
      <c r="K1447" s="56"/>
      <c r="L1447" s="56"/>
      <c r="M1447" s="56"/>
      <c r="N1447" s="56"/>
      <c r="O1447" s="56"/>
      <c r="P1447" s="56"/>
      <c r="Q1447" s="56"/>
      <c r="R1447" s="56"/>
      <c r="S1447" s="56"/>
      <c r="T1447" s="56"/>
      <c r="Z1447" s="108" t="str">
        <f>IF(LEN(INDEX($1:$1048576,ROW(),4))&gt;0,INDEX($1:$1048576,ROW(),4)," ")</f>
        <v xml:space="preserve"> </v>
      </c>
      <c r="AA1447" s="108">
        <f t="shared" si="174"/>
        <v>111</v>
      </c>
      <c r="AB1447" s="108">
        <f ca="1">COUNTBLANK(OFFSET(INDEX($1:$1048576,2,4),AA1447*WellsInPlate,0,WellsInPlate,1))</f>
        <v>86</v>
      </c>
      <c r="AC1447" s="108">
        <f t="shared" ca="1" si="175"/>
        <v>0</v>
      </c>
      <c r="AE1447" s="108" t="b">
        <f>IF(COUNTBLANK(D1447)=0,A1447)</f>
        <v>0</v>
      </c>
    </row>
    <row r="1448" spans="1:31" ht="12.75" x14ac:dyDescent="0.2">
      <c r="A1448" s="94" t="str">
        <f>IF(D1448="","",CONCATENATE('Address and samples info'!$B$8," #",'Samples 96'!C1448))</f>
        <v/>
      </c>
      <c r="B1448" s="95" t="s">
        <v>66</v>
      </c>
      <c r="C1448" s="150">
        <v>17</v>
      </c>
      <c r="D1448" s="5"/>
      <c r="E1448" s="98">
        <v>0.01</v>
      </c>
      <c r="F1448" s="53"/>
      <c r="G1448" s="59"/>
      <c r="H1448" s="104"/>
      <c r="I1448" s="57"/>
      <c r="J1448" s="57"/>
      <c r="K1448" s="57"/>
      <c r="L1448" s="57"/>
      <c r="M1448" s="57"/>
      <c r="N1448" s="57"/>
      <c r="O1448" s="57"/>
      <c r="P1448" s="57"/>
      <c r="Q1448" s="57"/>
      <c r="R1448" s="57"/>
      <c r="S1448" s="57"/>
      <c r="T1448" s="58"/>
      <c r="Z1448" s="108" t="str">
        <f>IF(LEN(INDEX($1:$1048576,ROW(),4))&gt;0,INDEX($1:$1048576,ROW(),4)," ")</f>
        <v xml:space="preserve"> </v>
      </c>
      <c r="AA1448" s="108">
        <f t="shared" si="174"/>
        <v>111</v>
      </c>
      <c r="AB1448" s="108">
        <f ca="1">COUNTBLANK(OFFSET(INDEX($1:$1048576,2,4),AA1448*WellsInPlate,0,WellsInPlate,1))</f>
        <v>86</v>
      </c>
      <c r="AC1448" s="108">
        <f t="shared" ca="1" si="175"/>
        <v>0</v>
      </c>
      <c r="AE1448" s="108" t="b">
        <f>IF(COUNTBLANK(D1448)=0,A1448)</f>
        <v>0</v>
      </c>
    </row>
    <row r="1449" spans="1:31" ht="12.75" x14ac:dyDescent="0.2">
      <c r="A1449" s="94" t="str">
        <f>IF(D1449="","",CONCATENATE('Address and samples info'!$B$8," #",'Samples 96'!C1449))</f>
        <v/>
      </c>
      <c r="B1449" s="95" t="s">
        <v>77</v>
      </c>
      <c r="C1449" s="150">
        <v>17</v>
      </c>
      <c r="D1449" s="5"/>
      <c r="E1449" s="98">
        <v>0.01</v>
      </c>
      <c r="F1449" s="53"/>
      <c r="G1449" s="59"/>
      <c r="H1449" s="104"/>
      <c r="I1449" s="57"/>
      <c r="J1449" s="57"/>
      <c r="K1449" s="57"/>
      <c r="L1449" s="57"/>
      <c r="M1449" s="57"/>
      <c r="N1449" s="57"/>
      <c r="O1449" s="57"/>
      <c r="P1449" s="57"/>
      <c r="Q1449" s="57"/>
      <c r="R1449" s="57"/>
      <c r="S1449" s="57"/>
      <c r="T1449" s="57"/>
      <c r="Z1449" s="108" t="str">
        <f>IF(LEN(INDEX($1:$1048576,ROW(),4))&gt;0,INDEX($1:$1048576,ROW(),4)," ")</f>
        <v xml:space="preserve"> </v>
      </c>
      <c r="AA1449" s="108">
        <f t="shared" si="174"/>
        <v>111</v>
      </c>
      <c r="AB1449" s="108">
        <f ca="1">COUNTBLANK(OFFSET(INDEX($1:$1048576,2,4),AA1449*WellsInPlate,0,WellsInPlate,1))</f>
        <v>86</v>
      </c>
      <c r="AC1449" s="108">
        <f t="shared" ca="1" si="175"/>
        <v>0</v>
      </c>
      <c r="AE1449" s="108" t="b">
        <f>IF(COUNTBLANK(D1449)=0,A1449)</f>
        <v>0</v>
      </c>
    </row>
    <row r="1450" spans="1:31" ht="12.75" x14ac:dyDescent="0.2">
      <c r="A1450" s="94" t="str">
        <f>IF(D1450="","",CONCATENATE('Address and samples info'!$B$8," #",'Samples 96'!C1450))</f>
        <v/>
      </c>
      <c r="B1450" s="95" t="s">
        <v>87</v>
      </c>
      <c r="C1450" s="150">
        <v>17</v>
      </c>
      <c r="D1450" s="5"/>
      <c r="E1450" s="98">
        <v>0.01</v>
      </c>
      <c r="F1450" s="53"/>
      <c r="G1450" s="59"/>
      <c r="H1450" s="104"/>
      <c r="I1450" s="57"/>
      <c r="J1450" s="57"/>
      <c r="K1450" s="57"/>
      <c r="L1450" s="57"/>
      <c r="M1450" s="57"/>
      <c r="N1450" s="57"/>
      <c r="O1450" s="57"/>
      <c r="P1450" s="57"/>
      <c r="Q1450" s="57"/>
      <c r="R1450" s="57"/>
      <c r="S1450" s="57"/>
      <c r="T1450" s="57"/>
      <c r="Z1450" s="108" t="str">
        <f>IF(LEN(INDEX($1:$1048576,ROW(),4))&gt;0,INDEX($1:$1048576,ROW(),4)," ")</f>
        <v xml:space="preserve"> </v>
      </c>
      <c r="AA1450" s="108">
        <f t="shared" si="174"/>
        <v>111</v>
      </c>
      <c r="AB1450" s="108">
        <f ca="1">COUNTBLANK(OFFSET(INDEX($1:$1048576,2,4),AA1450*WellsInPlate,0,WellsInPlate,1))</f>
        <v>86</v>
      </c>
      <c r="AC1450" s="108">
        <f t="shared" ca="1" si="175"/>
        <v>0</v>
      </c>
      <c r="AE1450" s="108" t="b">
        <f>IF(COUNTBLANK(D1450)=0,A1450)</f>
        <v>0</v>
      </c>
    </row>
    <row r="1451" spans="1:31" ht="12.75" x14ac:dyDescent="0.2">
      <c r="A1451" s="94" t="str">
        <f>IF(D1451="","",CONCATENATE('Address and samples info'!$B$8," #",'Samples 96'!C1451))</f>
        <v/>
      </c>
      <c r="B1451" s="95" t="s">
        <v>12</v>
      </c>
      <c r="C1451" s="150">
        <v>17</v>
      </c>
      <c r="D1451" s="5"/>
      <c r="E1451" s="98">
        <v>0.01</v>
      </c>
      <c r="F1451" s="53"/>
      <c r="G1451" s="59"/>
      <c r="H1451" s="104"/>
      <c r="I1451" s="57"/>
      <c r="J1451" s="57"/>
      <c r="K1451" s="57"/>
      <c r="L1451" s="57"/>
      <c r="M1451" s="57"/>
      <c r="N1451" s="57"/>
      <c r="O1451" s="57"/>
      <c r="P1451" s="57"/>
      <c r="Q1451" s="57"/>
      <c r="R1451" s="57"/>
      <c r="S1451" s="57"/>
      <c r="T1451" s="57"/>
      <c r="Z1451" s="108" t="str">
        <f>IF(LEN(INDEX($1:$1048576,ROW(),4))&gt;0,INDEX($1:$1048576,ROW(),4)," ")</f>
        <v xml:space="preserve"> </v>
      </c>
      <c r="AA1451" s="108">
        <f t="shared" si="174"/>
        <v>111</v>
      </c>
      <c r="AB1451" s="108">
        <f ca="1">COUNTBLANK(OFFSET(INDEX($1:$1048576,2,4),AA1451*WellsInPlate,0,WellsInPlate,1))</f>
        <v>86</v>
      </c>
      <c r="AC1451" s="108">
        <f t="shared" ca="1" si="175"/>
        <v>0</v>
      </c>
      <c r="AE1451" s="108" t="b">
        <f>IF(COUNTBLANK(D1451)=0,A1451)</f>
        <v>0</v>
      </c>
    </row>
    <row r="1452" spans="1:31" ht="12.75" x14ac:dyDescent="0.2">
      <c r="A1452" s="94" t="str">
        <f>IF(D1452="","",CONCATENATE('Address and samples info'!$B$8," #",'Samples 96'!C1452))</f>
        <v/>
      </c>
      <c r="B1452" s="95" t="s">
        <v>23</v>
      </c>
      <c r="C1452" s="150">
        <v>17</v>
      </c>
      <c r="D1452" s="5"/>
      <c r="E1452" s="98">
        <v>0.01</v>
      </c>
      <c r="F1452" s="53"/>
      <c r="G1452" s="59"/>
      <c r="H1452" s="104"/>
      <c r="I1452" s="57"/>
      <c r="J1452" s="57"/>
      <c r="K1452" s="57"/>
      <c r="L1452" s="57"/>
      <c r="M1452" s="57"/>
      <c r="N1452" s="57"/>
      <c r="O1452" s="57"/>
      <c r="P1452" s="57"/>
      <c r="Q1452" s="57"/>
      <c r="R1452" s="57"/>
      <c r="S1452" s="57"/>
      <c r="T1452" s="57"/>
      <c r="Z1452" s="108" t="str">
        <f>IF(LEN(INDEX($1:$1048576,ROW(),4))&gt;0,INDEX($1:$1048576,ROW(),4)," ")</f>
        <v xml:space="preserve"> </v>
      </c>
      <c r="AA1452" s="108">
        <f t="shared" si="174"/>
        <v>111</v>
      </c>
      <c r="AB1452" s="108">
        <f ca="1">COUNTBLANK(OFFSET(INDEX($1:$1048576,2,4),AA1452*WellsInPlate,0,WellsInPlate,1))</f>
        <v>86</v>
      </c>
      <c r="AC1452" s="108">
        <f t="shared" ca="1" si="175"/>
        <v>0</v>
      </c>
      <c r="AE1452" s="108" t="b">
        <f>IF(COUNTBLANK(D1452)=0,A1452)</f>
        <v>0</v>
      </c>
    </row>
    <row r="1453" spans="1:31" ht="12.75" x14ac:dyDescent="0.2">
      <c r="A1453" s="94" t="str">
        <f>IF(D1453="","",CONCATENATE('Address and samples info'!$B$8," #",'Samples 96'!C1453))</f>
        <v/>
      </c>
      <c r="B1453" s="95" t="s">
        <v>34</v>
      </c>
      <c r="C1453" s="150">
        <v>17</v>
      </c>
      <c r="D1453" s="5"/>
      <c r="E1453" s="98">
        <v>0.01</v>
      </c>
      <c r="F1453" s="53"/>
      <c r="G1453" s="59"/>
      <c r="H1453" s="104"/>
      <c r="I1453" s="57"/>
      <c r="J1453" s="57"/>
      <c r="K1453" s="57"/>
      <c r="L1453" s="57"/>
      <c r="M1453" s="57"/>
      <c r="N1453" s="57"/>
      <c r="O1453" s="57"/>
      <c r="P1453" s="57"/>
      <c r="Q1453" s="57"/>
      <c r="R1453" s="57"/>
      <c r="S1453" s="57"/>
      <c r="T1453" s="57"/>
      <c r="Z1453" s="108" t="str">
        <f>IF(LEN(INDEX($1:$1048576,ROW(),4))&gt;0,INDEX($1:$1048576,ROW(),4)," ")</f>
        <v xml:space="preserve"> </v>
      </c>
      <c r="AA1453" s="108">
        <f t="shared" si="174"/>
        <v>111</v>
      </c>
      <c r="AB1453" s="108">
        <f ca="1">COUNTBLANK(OFFSET(INDEX($1:$1048576,2,4),AA1453*WellsInPlate,0,WellsInPlate,1))</f>
        <v>86</v>
      </c>
      <c r="AC1453" s="108">
        <f t="shared" ca="1" si="175"/>
        <v>0</v>
      </c>
      <c r="AE1453" s="108" t="b">
        <f>IF(COUNTBLANK(D1453)=0,A1453)</f>
        <v>0</v>
      </c>
    </row>
    <row r="1454" spans="1:31" ht="12.75" x14ac:dyDescent="0.2">
      <c r="A1454" s="94" t="str">
        <f>IF(D1454="","",CONCATENATE('Address and samples info'!$B$8," #",'Samples 96'!C1454))</f>
        <v/>
      </c>
      <c r="B1454" s="95" t="s">
        <v>45</v>
      </c>
      <c r="C1454" s="150">
        <v>17</v>
      </c>
      <c r="D1454" s="5"/>
      <c r="E1454" s="98">
        <v>0.01</v>
      </c>
      <c r="F1454" s="53"/>
      <c r="G1454" s="59"/>
      <c r="H1454" s="104"/>
      <c r="I1454" s="57"/>
      <c r="J1454" s="57"/>
      <c r="K1454" s="57"/>
      <c r="L1454" s="57"/>
      <c r="M1454" s="57"/>
      <c r="N1454" s="57"/>
      <c r="O1454" s="57"/>
      <c r="P1454" s="57"/>
      <c r="Q1454" s="57"/>
      <c r="R1454" s="57"/>
      <c r="S1454" s="57"/>
      <c r="T1454" s="57"/>
      <c r="Z1454" s="108" t="str">
        <f>IF(LEN(INDEX($1:$1048576,ROW(),4))&gt;0,INDEX($1:$1048576,ROW(),4)," ")</f>
        <v xml:space="preserve"> </v>
      </c>
      <c r="AA1454" s="108">
        <f t="shared" si="174"/>
        <v>111</v>
      </c>
      <c r="AB1454" s="108">
        <f ca="1">COUNTBLANK(OFFSET(INDEX($1:$1048576,2,4),AA1454*WellsInPlate,0,WellsInPlate,1))</f>
        <v>86</v>
      </c>
      <c r="AC1454" s="108">
        <f t="shared" ca="1" si="175"/>
        <v>0</v>
      </c>
      <c r="AE1454" s="108" t="b">
        <f>IF(COUNTBLANK(D1454)=0,A1454)</f>
        <v>0</v>
      </c>
    </row>
    <row r="1455" spans="1:31" ht="12.75" x14ac:dyDescent="0.2">
      <c r="A1455" s="94" t="str">
        <f>IF(D1455="","",CONCATENATE('Address and samples info'!$B$8," #",'Samples 96'!C1455))</f>
        <v/>
      </c>
      <c r="B1455" s="95" t="s">
        <v>56</v>
      </c>
      <c r="C1455" s="150">
        <v>17</v>
      </c>
      <c r="D1455" s="5"/>
      <c r="E1455" s="98">
        <v>0.01</v>
      </c>
      <c r="F1455" s="53"/>
      <c r="G1455" s="59"/>
      <c r="H1455" s="104"/>
      <c r="I1455" s="57"/>
      <c r="J1455" s="57"/>
      <c r="K1455" s="57"/>
      <c r="L1455" s="57"/>
      <c r="M1455" s="57"/>
      <c r="N1455" s="57"/>
      <c r="O1455" s="57"/>
      <c r="P1455" s="57"/>
      <c r="Q1455" s="57"/>
      <c r="R1455" s="57"/>
      <c r="S1455" s="57"/>
      <c r="T1455" s="57"/>
      <c r="Z1455" s="108" t="str">
        <f>IF(LEN(INDEX($1:$1048576,ROW(),4))&gt;0,INDEX($1:$1048576,ROW(),4)," ")</f>
        <v xml:space="preserve"> </v>
      </c>
      <c r="AA1455" s="108">
        <f t="shared" si="174"/>
        <v>111</v>
      </c>
      <c r="AB1455" s="108">
        <f ca="1">COUNTBLANK(OFFSET(INDEX($1:$1048576,2,4),AA1455*WellsInPlate,0,WellsInPlate,1))</f>
        <v>86</v>
      </c>
      <c r="AC1455" s="108">
        <f t="shared" ca="1" si="175"/>
        <v>0</v>
      </c>
      <c r="AE1455" s="108" t="b">
        <f>IF(COUNTBLANK(D1455)=0,A1455)</f>
        <v>0</v>
      </c>
    </row>
    <row r="1456" spans="1:31" ht="12.75" x14ac:dyDescent="0.2">
      <c r="A1456" s="94" t="str">
        <f>IF(D1456="","",CONCATENATE('Address and samples info'!$B$8," #",'Samples 96'!C1456))</f>
        <v/>
      </c>
      <c r="B1456" s="95" t="s">
        <v>67</v>
      </c>
      <c r="C1456" s="150">
        <v>17</v>
      </c>
      <c r="D1456" s="5"/>
      <c r="E1456" s="98">
        <v>0.01</v>
      </c>
      <c r="F1456" s="53"/>
      <c r="G1456" s="59"/>
      <c r="Z1456" s="108" t="str">
        <f>IF(LEN(INDEX($1:$1048576,ROW(),4))&gt;0,INDEX($1:$1048576,ROW(),4)," ")</f>
        <v xml:space="preserve"> </v>
      </c>
      <c r="AA1456" s="108">
        <f t="shared" si="174"/>
        <v>111</v>
      </c>
      <c r="AB1456" s="108">
        <f ca="1">COUNTBLANK(OFFSET(INDEX($1:$1048576,2,4),AA1456*WellsInPlate,0,WellsInPlate,1))</f>
        <v>86</v>
      </c>
      <c r="AC1456" s="108">
        <f t="shared" ca="1" si="175"/>
        <v>0</v>
      </c>
      <c r="AE1456" s="108" t="b">
        <f>IF(COUNTBLANK(D1456)=0,A1456)</f>
        <v>0</v>
      </c>
    </row>
    <row r="1457" spans="1:31" ht="12.75" x14ac:dyDescent="0.2">
      <c r="A1457" s="94" t="str">
        <f>IF(D1457="","",CONCATENATE('Address and samples info'!$B$8," #",'Samples 96'!C1457))</f>
        <v/>
      </c>
      <c r="B1457" s="95" t="s">
        <v>78</v>
      </c>
      <c r="C1457" s="150">
        <v>17</v>
      </c>
      <c r="D1457" s="5"/>
      <c r="E1457" s="98">
        <v>0.01</v>
      </c>
      <c r="F1457" s="53"/>
      <c r="G1457" s="59"/>
      <c r="Z1457" s="108" t="str">
        <f>IF(LEN(INDEX($1:$1048576,ROW(),4))&gt;0,INDEX($1:$1048576,ROW(),4)," ")</f>
        <v xml:space="preserve"> </v>
      </c>
      <c r="AA1457" s="108">
        <f t="shared" si="174"/>
        <v>111</v>
      </c>
      <c r="AB1457" s="108">
        <f ca="1">COUNTBLANK(OFFSET(INDEX($1:$1048576,2,4),AA1457*WellsInPlate,0,WellsInPlate,1))</f>
        <v>86</v>
      </c>
      <c r="AC1457" s="108">
        <f t="shared" ca="1" si="175"/>
        <v>0</v>
      </c>
      <c r="AE1457" s="108" t="b">
        <f>IF(COUNTBLANK(D1457)=0,A1457)</f>
        <v>0</v>
      </c>
    </row>
    <row r="1458" spans="1:31" ht="12.75" x14ac:dyDescent="0.2">
      <c r="A1458" s="94" t="str">
        <f>IF(D1458="","",CONCATENATE('Address and samples info'!$B$8," #",'Samples 96'!C1458))</f>
        <v/>
      </c>
      <c r="B1458" s="95" t="s">
        <v>88</v>
      </c>
      <c r="C1458" s="150">
        <v>17</v>
      </c>
      <c r="D1458" s="5"/>
      <c r="E1458" s="98">
        <v>0.01</v>
      </c>
      <c r="F1458" s="53"/>
      <c r="G1458" s="59"/>
      <c r="Z1458" s="108" t="str">
        <f>IF(LEN(INDEX($1:$1048576,ROW(),4))&gt;0,INDEX($1:$1048576,ROW(),4)," ")</f>
        <v xml:space="preserve"> </v>
      </c>
      <c r="AA1458" s="108">
        <f t="shared" si="174"/>
        <v>111</v>
      </c>
      <c r="AB1458" s="108">
        <f ca="1">COUNTBLANK(OFFSET(INDEX($1:$1048576,2,4),AA1458*WellsInPlate,0,WellsInPlate,1))</f>
        <v>86</v>
      </c>
      <c r="AC1458" s="108">
        <f t="shared" ca="1" si="175"/>
        <v>0</v>
      </c>
      <c r="AE1458" s="108" t="b">
        <f>IF(COUNTBLANK(D1458)=0,A1458)</f>
        <v>0</v>
      </c>
    </row>
    <row r="1459" spans="1:31" ht="12.75" x14ac:dyDescent="0.2">
      <c r="A1459" s="94" t="str">
        <f>IF(D1459="","",CONCATENATE('Address and samples info'!$B$8," #",'Samples 96'!C1459))</f>
        <v/>
      </c>
      <c r="B1459" s="95" t="s">
        <v>13</v>
      </c>
      <c r="C1459" s="150">
        <v>17</v>
      </c>
      <c r="D1459" s="5"/>
      <c r="E1459" s="98">
        <v>0.01</v>
      </c>
      <c r="F1459" s="53"/>
      <c r="G1459" s="59"/>
      <c r="I1459" s="55"/>
      <c r="Z1459" s="108" t="str">
        <f>IF(LEN(INDEX($1:$1048576,ROW(),4))&gt;0,INDEX($1:$1048576,ROW(),4)," ")</f>
        <v xml:space="preserve"> </v>
      </c>
      <c r="AA1459" s="108">
        <f t="shared" si="174"/>
        <v>111</v>
      </c>
      <c r="AB1459" s="108">
        <f ca="1">COUNTBLANK(OFFSET(INDEX($1:$1048576,2,4),AA1459*WellsInPlate,0,WellsInPlate,1))</f>
        <v>86</v>
      </c>
      <c r="AC1459" s="108">
        <f t="shared" ca="1" si="175"/>
        <v>0</v>
      </c>
      <c r="AE1459" s="108" t="b">
        <f>IF(COUNTBLANK(D1459)=0,A1459)</f>
        <v>0</v>
      </c>
    </row>
    <row r="1460" spans="1:31" ht="12.75" x14ac:dyDescent="0.2">
      <c r="A1460" s="94" t="str">
        <f>IF(D1460="","",CONCATENATE('Address and samples info'!$B$8," #",'Samples 96'!C1460))</f>
        <v/>
      </c>
      <c r="B1460" s="95" t="s">
        <v>24</v>
      </c>
      <c r="C1460" s="150">
        <v>17</v>
      </c>
      <c r="D1460" s="5"/>
      <c r="E1460" s="98">
        <v>0.01</v>
      </c>
      <c r="F1460" s="53"/>
      <c r="G1460" s="59"/>
      <c r="H1460" s="106"/>
      <c r="I1460" s="56"/>
      <c r="J1460" s="56"/>
      <c r="K1460" s="56"/>
      <c r="L1460" s="56"/>
      <c r="M1460" s="56"/>
      <c r="N1460" s="56"/>
      <c r="O1460" s="56"/>
      <c r="P1460" s="56"/>
      <c r="Q1460" s="56"/>
      <c r="R1460" s="56"/>
      <c r="S1460" s="56"/>
      <c r="T1460" s="56"/>
      <c r="Z1460" s="108" t="str">
        <f>IF(LEN(INDEX($1:$1048576,ROW(),4))&gt;0,INDEX($1:$1048576,ROW(),4)," ")</f>
        <v xml:space="preserve"> </v>
      </c>
      <c r="AA1460" s="108">
        <f t="shared" si="174"/>
        <v>112</v>
      </c>
      <c r="AB1460" s="108">
        <f ca="1">COUNTBLANK(OFFSET(INDEX($1:$1048576,2,4),AA1460*WellsInPlate,0,WellsInPlate,1))</f>
        <v>86</v>
      </c>
      <c r="AC1460" s="108">
        <f t="shared" ca="1" si="175"/>
        <v>0</v>
      </c>
      <c r="AE1460" s="108" t="b">
        <f>IF(COUNTBLANK(D1460)=0,A1460)</f>
        <v>0</v>
      </c>
    </row>
    <row r="1461" spans="1:31" ht="12.75" x14ac:dyDescent="0.2">
      <c r="A1461" s="94" t="str">
        <f>IF(D1461="","",CONCATENATE('Address and samples info'!$B$8," #",'Samples 96'!C1461))</f>
        <v/>
      </c>
      <c r="B1461" s="95" t="s">
        <v>35</v>
      </c>
      <c r="C1461" s="150">
        <v>17</v>
      </c>
      <c r="D1461" s="5"/>
      <c r="E1461" s="98">
        <v>0.01</v>
      </c>
      <c r="F1461" s="53"/>
      <c r="G1461" s="59"/>
      <c r="H1461" s="104"/>
      <c r="I1461" s="57"/>
      <c r="J1461" s="57"/>
      <c r="K1461" s="57"/>
      <c r="L1461" s="57"/>
      <c r="M1461" s="57"/>
      <c r="N1461" s="57"/>
      <c r="O1461" s="57"/>
      <c r="P1461" s="57"/>
      <c r="Q1461" s="57"/>
      <c r="R1461" s="57"/>
      <c r="S1461" s="57"/>
      <c r="T1461" s="58"/>
      <c r="Z1461" s="108" t="str">
        <f>IF(LEN(INDEX($1:$1048576,ROW(),4))&gt;0,INDEX($1:$1048576,ROW(),4)," ")</f>
        <v xml:space="preserve"> </v>
      </c>
      <c r="AA1461" s="108">
        <f t="shared" si="174"/>
        <v>112</v>
      </c>
      <c r="AB1461" s="108">
        <f ca="1">COUNTBLANK(OFFSET(INDEX($1:$1048576,2,4),AA1461*WellsInPlate,0,WellsInPlate,1))</f>
        <v>86</v>
      </c>
      <c r="AC1461" s="108">
        <f t="shared" ca="1" si="175"/>
        <v>0</v>
      </c>
      <c r="AE1461" s="108" t="b">
        <f>IF(COUNTBLANK(D1461)=0,A1461)</f>
        <v>0</v>
      </c>
    </row>
    <row r="1462" spans="1:31" ht="12.75" x14ac:dyDescent="0.2">
      <c r="A1462" s="94" t="str">
        <f>IF(D1462="","",CONCATENATE('Address and samples info'!$B$8," #",'Samples 96'!C1462))</f>
        <v/>
      </c>
      <c r="B1462" s="95" t="s">
        <v>46</v>
      </c>
      <c r="C1462" s="150">
        <v>17</v>
      </c>
      <c r="D1462" s="5"/>
      <c r="E1462" s="98">
        <v>0.01</v>
      </c>
      <c r="F1462" s="53"/>
      <c r="G1462" s="59"/>
      <c r="H1462" s="104"/>
      <c r="I1462" s="57"/>
      <c r="J1462" s="57"/>
      <c r="K1462" s="57"/>
      <c r="L1462" s="57"/>
      <c r="M1462" s="57"/>
      <c r="N1462" s="57"/>
      <c r="O1462" s="57"/>
      <c r="P1462" s="57"/>
      <c r="Q1462" s="57"/>
      <c r="R1462" s="57"/>
      <c r="S1462" s="57"/>
      <c r="T1462" s="57"/>
      <c r="Z1462" s="108" t="str">
        <f>IF(LEN(INDEX($1:$1048576,ROW(),4))&gt;0,INDEX($1:$1048576,ROW(),4)," ")</f>
        <v xml:space="preserve"> </v>
      </c>
      <c r="AA1462" s="108">
        <f t="shared" si="174"/>
        <v>112</v>
      </c>
      <c r="AB1462" s="108">
        <f ca="1">COUNTBLANK(OFFSET(INDEX($1:$1048576,2,4),AA1462*WellsInPlate,0,WellsInPlate,1))</f>
        <v>86</v>
      </c>
      <c r="AC1462" s="108">
        <f t="shared" ca="1" si="175"/>
        <v>0</v>
      </c>
      <c r="AE1462" s="108" t="b">
        <f>IF(COUNTBLANK(D1462)=0,A1462)</f>
        <v>0</v>
      </c>
    </row>
    <row r="1463" spans="1:31" ht="12.75" x14ac:dyDescent="0.2">
      <c r="A1463" s="94" t="str">
        <f>IF(D1463="","",CONCATENATE('Address and samples info'!$B$8," #",'Samples 96'!C1463))</f>
        <v/>
      </c>
      <c r="B1463" s="95" t="s">
        <v>57</v>
      </c>
      <c r="C1463" s="150">
        <v>17</v>
      </c>
      <c r="D1463" s="5"/>
      <c r="E1463" s="98">
        <v>0.01</v>
      </c>
      <c r="F1463" s="53"/>
      <c r="G1463" s="59"/>
      <c r="H1463" s="104"/>
      <c r="I1463" s="57"/>
      <c r="J1463" s="57"/>
      <c r="K1463" s="57"/>
      <c r="L1463" s="57"/>
      <c r="M1463" s="57"/>
      <c r="N1463" s="57"/>
      <c r="O1463" s="57"/>
      <c r="P1463" s="57"/>
      <c r="Q1463" s="57"/>
      <c r="R1463" s="57"/>
      <c r="S1463" s="57"/>
      <c r="T1463" s="57"/>
      <c r="Z1463" s="108" t="str">
        <f>IF(LEN(INDEX($1:$1048576,ROW(),4))&gt;0,INDEX($1:$1048576,ROW(),4)," ")</f>
        <v xml:space="preserve"> </v>
      </c>
      <c r="AA1463" s="108">
        <f t="shared" si="174"/>
        <v>112</v>
      </c>
      <c r="AB1463" s="108">
        <f ca="1">COUNTBLANK(OFFSET(INDEX($1:$1048576,2,4),AA1463*WellsInPlate,0,WellsInPlate,1))</f>
        <v>86</v>
      </c>
      <c r="AC1463" s="108">
        <f t="shared" ca="1" si="175"/>
        <v>0</v>
      </c>
      <c r="AE1463" s="108" t="b">
        <f>IF(COUNTBLANK(D1463)=0,A1463)</f>
        <v>0</v>
      </c>
    </row>
    <row r="1464" spans="1:31" ht="12.75" x14ac:dyDescent="0.2">
      <c r="A1464" s="94" t="str">
        <f>IF(D1464="","",CONCATENATE('Address and samples info'!$B$8," #",'Samples 96'!C1464))</f>
        <v/>
      </c>
      <c r="B1464" s="95" t="s">
        <v>68</v>
      </c>
      <c r="C1464" s="150">
        <v>17</v>
      </c>
      <c r="D1464" s="5"/>
      <c r="E1464" s="98">
        <v>0.01</v>
      </c>
      <c r="F1464" s="53"/>
      <c r="G1464" s="59"/>
      <c r="H1464" s="104"/>
      <c r="I1464" s="57"/>
      <c r="J1464" s="57"/>
      <c r="K1464" s="57"/>
      <c r="L1464" s="57"/>
      <c r="M1464" s="57"/>
      <c r="N1464" s="57"/>
      <c r="O1464" s="57"/>
      <c r="P1464" s="57"/>
      <c r="Q1464" s="57"/>
      <c r="R1464" s="57"/>
      <c r="S1464" s="57"/>
      <c r="T1464" s="57"/>
      <c r="Z1464" s="108" t="str">
        <f>IF(LEN(INDEX($1:$1048576,ROW(),4))&gt;0,INDEX($1:$1048576,ROW(),4)," ")</f>
        <v xml:space="preserve"> </v>
      </c>
      <c r="AA1464" s="108">
        <f t="shared" si="174"/>
        <v>112</v>
      </c>
      <c r="AB1464" s="108">
        <f ca="1">COUNTBLANK(OFFSET(INDEX($1:$1048576,2,4),AA1464*WellsInPlate,0,WellsInPlate,1))</f>
        <v>86</v>
      </c>
      <c r="AC1464" s="108">
        <f t="shared" ca="1" si="175"/>
        <v>0</v>
      </c>
      <c r="AE1464" s="108" t="b">
        <f>IF(COUNTBLANK(D1464)=0,A1464)</f>
        <v>0</v>
      </c>
    </row>
    <row r="1465" spans="1:31" ht="12.75" x14ac:dyDescent="0.2">
      <c r="A1465" s="94" t="str">
        <f>IF(D1465="","",CONCATENATE('Address and samples info'!$B$8," #",'Samples 96'!C1465))</f>
        <v/>
      </c>
      <c r="B1465" s="95" t="s">
        <v>3</v>
      </c>
      <c r="C1465" s="150">
        <v>18</v>
      </c>
      <c r="D1465" s="5"/>
      <c r="E1465" s="98">
        <v>0.01</v>
      </c>
      <c r="F1465" s="53"/>
      <c r="G1465" s="59"/>
      <c r="H1465" s="104"/>
      <c r="I1465" s="57"/>
      <c r="J1465" s="57"/>
      <c r="K1465" s="57"/>
      <c r="L1465" s="57"/>
      <c r="M1465" s="57"/>
      <c r="N1465" s="57"/>
      <c r="O1465" s="57"/>
      <c r="P1465" s="57"/>
      <c r="Q1465" s="57"/>
      <c r="R1465" s="57"/>
      <c r="S1465" s="57"/>
      <c r="T1465" s="57"/>
      <c r="Z1465" s="108" t="str">
        <f>IF(LEN(INDEX($1:$1048576,ROW(),4))&gt;0,INDEX($1:$1048576,ROW(),4)," ")</f>
        <v xml:space="preserve"> </v>
      </c>
      <c r="AA1465" s="108">
        <f t="shared" si="174"/>
        <v>112</v>
      </c>
      <c r="AB1465" s="108">
        <f ca="1">COUNTBLANK(OFFSET(INDEX($1:$1048576,2,4),AA1465*WellsInPlate,0,WellsInPlate,1))</f>
        <v>86</v>
      </c>
      <c r="AC1465" s="108">
        <f t="shared" ca="1" si="175"/>
        <v>0</v>
      </c>
      <c r="AE1465" s="108" t="b">
        <f>IF(COUNTBLANK(D1465)=0,A1465)</f>
        <v>0</v>
      </c>
    </row>
    <row r="1466" spans="1:31" ht="12.75" x14ac:dyDescent="0.2">
      <c r="A1466" s="94" t="str">
        <f>IF(D1466="","",CONCATENATE('Address and samples info'!$B$8," #",'Samples 96'!C1466))</f>
        <v/>
      </c>
      <c r="B1466" s="95" t="s">
        <v>14</v>
      </c>
      <c r="C1466" s="150">
        <v>18</v>
      </c>
      <c r="D1466" s="5"/>
      <c r="E1466" s="98">
        <v>0.01</v>
      </c>
      <c r="F1466" s="53"/>
      <c r="G1466" s="59"/>
      <c r="H1466" s="104"/>
      <c r="I1466" s="57"/>
      <c r="J1466" s="57"/>
      <c r="K1466" s="57"/>
      <c r="L1466" s="57"/>
      <c r="M1466" s="57"/>
      <c r="N1466" s="57"/>
      <c r="O1466" s="57"/>
      <c r="P1466" s="57"/>
      <c r="Q1466" s="57"/>
      <c r="R1466" s="57"/>
      <c r="S1466" s="57"/>
      <c r="T1466" s="57"/>
      <c r="Z1466" s="108" t="str">
        <f>IF(LEN(INDEX($1:$1048576,ROW(),4))&gt;0,INDEX($1:$1048576,ROW(),4)," ")</f>
        <v xml:space="preserve"> </v>
      </c>
      <c r="AA1466" s="108">
        <f t="shared" si="174"/>
        <v>112</v>
      </c>
      <c r="AB1466" s="108">
        <f ca="1">COUNTBLANK(OFFSET(INDEX($1:$1048576,2,4),AA1466*WellsInPlate,0,WellsInPlate,1))</f>
        <v>86</v>
      </c>
      <c r="AC1466" s="108">
        <f t="shared" ca="1" si="175"/>
        <v>0</v>
      </c>
      <c r="AE1466" s="108" t="b">
        <f>IF(COUNTBLANK(D1466)=0,A1466)</f>
        <v>0</v>
      </c>
    </row>
    <row r="1467" spans="1:31" ht="12.75" x14ac:dyDescent="0.2">
      <c r="A1467" s="94" t="str">
        <f>IF(D1467="","",CONCATENATE('Address and samples info'!$B$8," #",'Samples 96'!C1467))</f>
        <v/>
      </c>
      <c r="B1467" s="95" t="s">
        <v>25</v>
      </c>
      <c r="C1467" s="150">
        <v>18</v>
      </c>
      <c r="D1467" s="5"/>
      <c r="E1467" s="98">
        <v>0.01</v>
      </c>
      <c r="F1467" s="53"/>
      <c r="G1467" s="59"/>
      <c r="H1467" s="104"/>
      <c r="I1467" s="57"/>
      <c r="J1467" s="57"/>
      <c r="K1467" s="57"/>
      <c r="L1467" s="57"/>
      <c r="M1467" s="57"/>
      <c r="N1467" s="57"/>
      <c r="O1467" s="57"/>
      <c r="P1467" s="57"/>
      <c r="Q1467" s="57"/>
      <c r="R1467" s="57"/>
      <c r="S1467" s="57"/>
      <c r="T1467" s="57"/>
      <c r="Z1467" s="108" t="str">
        <f>IF(LEN(INDEX($1:$1048576,ROW(),4))&gt;0,INDEX($1:$1048576,ROW(),4)," ")</f>
        <v xml:space="preserve"> </v>
      </c>
      <c r="AA1467" s="108">
        <f t="shared" si="174"/>
        <v>112</v>
      </c>
      <c r="AB1467" s="108">
        <f ca="1">COUNTBLANK(OFFSET(INDEX($1:$1048576,2,4),AA1467*WellsInPlate,0,WellsInPlate,1))</f>
        <v>86</v>
      </c>
      <c r="AC1467" s="108">
        <f t="shared" ca="1" si="175"/>
        <v>0</v>
      </c>
      <c r="AE1467" s="108" t="b">
        <f>IF(COUNTBLANK(D1467)=0,A1467)</f>
        <v>0</v>
      </c>
    </row>
    <row r="1468" spans="1:31" ht="12.75" x14ac:dyDescent="0.2">
      <c r="A1468" s="94" t="str">
        <f>IF(D1468="","",CONCATENATE('Address and samples info'!$B$8," #",'Samples 96'!C1468))</f>
        <v/>
      </c>
      <c r="B1468" s="95" t="s">
        <v>36</v>
      </c>
      <c r="C1468" s="150">
        <v>18</v>
      </c>
      <c r="D1468" s="5"/>
      <c r="E1468" s="98">
        <v>0.01</v>
      </c>
      <c r="F1468" s="53"/>
      <c r="G1468" s="59"/>
      <c r="H1468" s="104"/>
      <c r="I1468" s="57"/>
      <c r="J1468" s="57"/>
      <c r="K1468" s="57"/>
      <c r="L1468" s="57"/>
      <c r="M1468" s="57"/>
      <c r="N1468" s="57"/>
      <c r="O1468" s="57"/>
      <c r="P1468" s="57"/>
      <c r="Q1468" s="57"/>
      <c r="R1468" s="57"/>
      <c r="S1468" s="57"/>
      <c r="T1468" s="57"/>
      <c r="Z1468" s="108" t="str">
        <f>IF(LEN(INDEX($1:$1048576,ROW(),4))&gt;0,INDEX($1:$1048576,ROW(),4)," ")</f>
        <v xml:space="preserve"> </v>
      </c>
      <c r="AA1468" s="108">
        <f t="shared" si="174"/>
        <v>112</v>
      </c>
      <c r="AB1468" s="108">
        <f ca="1">COUNTBLANK(OFFSET(INDEX($1:$1048576,2,4),AA1468*WellsInPlate,0,WellsInPlate,1))</f>
        <v>86</v>
      </c>
      <c r="AC1468" s="108">
        <f t="shared" ca="1" si="175"/>
        <v>0</v>
      </c>
      <c r="AE1468" s="108" t="b">
        <f>IF(COUNTBLANK(D1468)=0,A1468)</f>
        <v>0</v>
      </c>
    </row>
    <row r="1469" spans="1:31" ht="12.75" x14ac:dyDescent="0.2">
      <c r="A1469" s="94" t="str">
        <f>IF(D1469="","",CONCATENATE('Address and samples info'!$B$8," #",'Samples 96'!C1469))</f>
        <v/>
      </c>
      <c r="B1469" s="95" t="s">
        <v>47</v>
      </c>
      <c r="C1469" s="150">
        <v>18</v>
      </c>
      <c r="D1469" s="5"/>
      <c r="E1469" s="98">
        <v>0.01</v>
      </c>
      <c r="F1469" s="53"/>
      <c r="G1469" s="59"/>
      <c r="Z1469" s="108" t="str">
        <f>IF(LEN(INDEX($1:$1048576,ROW(),4))&gt;0,INDEX($1:$1048576,ROW(),4)," ")</f>
        <v xml:space="preserve"> </v>
      </c>
      <c r="AA1469" s="108">
        <f t="shared" si="174"/>
        <v>112</v>
      </c>
      <c r="AB1469" s="108">
        <f ca="1">COUNTBLANK(OFFSET(INDEX($1:$1048576,2,4),AA1469*WellsInPlate,0,WellsInPlate,1))</f>
        <v>86</v>
      </c>
      <c r="AC1469" s="108">
        <f t="shared" ca="1" si="175"/>
        <v>0</v>
      </c>
      <c r="AE1469" s="108" t="b">
        <f>IF(COUNTBLANK(D1469)=0,A1469)</f>
        <v>0</v>
      </c>
    </row>
    <row r="1470" spans="1:31" ht="12.75" x14ac:dyDescent="0.2">
      <c r="A1470" s="94" t="str">
        <f>IF(D1470="","",CONCATENATE('Address and samples info'!$B$8," #",'Samples 96'!C1470))</f>
        <v/>
      </c>
      <c r="B1470" s="95" t="s">
        <v>58</v>
      </c>
      <c r="C1470" s="150">
        <v>18</v>
      </c>
      <c r="D1470" s="5"/>
      <c r="E1470" s="98">
        <v>0.01</v>
      </c>
      <c r="F1470" s="53"/>
      <c r="G1470" s="59"/>
      <c r="Z1470" s="108" t="str">
        <f>IF(LEN(INDEX($1:$1048576,ROW(),4))&gt;0,INDEX($1:$1048576,ROW(),4)," ")</f>
        <v xml:space="preserve"> </v>
      </c>
      <c r="AA1470" s="108">
        <f t="shared" si="174"/>
        <v>112</v>
      </c>
      <c r="AB1470" s="108">
        <f ca="1">COUNTBLANK(OFFSET(INDEX($1:$1048576,2,4),AA1470*WellsInPlate,0,WellsInPlate,1))</f>
        <v>86</v>
      </c>
      <c r="AC1470" s="108">
        <f t="shared" ca="1" si="175"/>
        <v>0</v>
      </c>
      <c r="AE1470" s="108" t="b">
        <f>IF(COUNTBLANK(D1470)=0,A1470)</f>
        <v>0</v>
      </c>
    </row>
    <row r="1471" spans="1:31" ht="12.75" x14ac:dyDescent="0.2">
      <c r="A1471" s="94" t="str">
        <f>IF(D1471="","",CONCATENATE('Address and samples info'!$B$8," #",'Samples 96'!C1471))</f>
        <v/>
      </c>
      <c r="B1471" s="95" t="s">
        <v>69</v>
      </c>
      <c r="C1471" s="150">
        <v>18</v>
      </c>
      <c r="D1471" s="5"/>
      <c r="E1471" s="98">
        <v>0.01</v>
      </c>
      <c r="F1471" s="53"/>
      <c r="G1471" s="59"/>
      <c r="Z1471" s="108" t="str">
        <f>IF(LEN(INDEX($1:$1048576,ROW(),4))&gt;0,INDEX($1:$1048576,ROW(),4)," ")</f>
        <v xml:space="preserve"> </v>
      </c>
      <c r="AA1471" s="108">
        <f t="shared" si="174"/>
        <v>112</v>
      </c>
      <c r="AB1471" s="108">
        <f ca="1">COUNTBLANK(OFFSET(INDEX($1:$1048576,2,4),AA1471*WellsInPlate,0,WellsInPlate,1))</f>
        <v>86</v>
      </c>
      <c r="AC1471" s="108">
        <f t="shared" ca="1" si="175"/>
        <v>0</v>
      </c>
      <c r="AE1471" s="108" t="b">
        <f>IF(COUNTBLANK(D1471)=0,A1471)</f>
        <v>0</v>
      </c>
    </row>
    <row r="1472" spans="1:31" ht="12.75" x14ac:dyDescent="0.2">
      <c r="A1472" s="94" t="str">
        <f>IF(D1472="","",CONCATENATE('Address and samples info'!$B$8," #",'Samples 96'!C1472))</f>
        <v/>
      </c>
      <c r="B1472" s="95" t="s">
        <v>79</v>
      </c>
      <c r="C1472" s="150">
        <v>18</v>
      </c>
      <c r="D1472" s="5"/>
      <c r="E1472" s="98">
        <v>0.01</v>
      </c>
      <c r="F1472" s="53"/>
      <c r="G1472" s="59"/>
      <c r="I1472" s="55"/>
      <c r="Z1472" s="108" t="str">
        <f>IF(LEN(INDEX($1:$1048576,ROW(),4))&gt;0,INDEX($1:$1048576,ROW(),4)," ")</f>
        <v xml:space="preserve"> </v>
      </c>
      <c r="AA1472" s="108">
        <f t="shared" si="174"/>
        <v>112</v>
      </c>
      <c r="AB1472" s="108">
        <f ca="1">COUNTBLANK(OFFSET(INDEX($1:$1048576,2,4),AA1472*WellsInPlate,0,WellsInPlate,1))</f>
        <v>86</v>
      </c>
      <c r="AC1472" s="108">
        <f t="shared" ca="1" si="175"/>
        <v>0</v>
      </c>
      <c r="AE1472" s="108" t="b">
        <f>IF(COUNTBLANK(D1472)=0,A1472)</f>
        <v>0</v>
      </c>
    </row>
    <row r="1473" spans="1:31" ht="12.75" x14ac:dyDescent="0.2">
      <c r="A1473" s="94" t="str">
        <f>IF(D1473="","",CONCATENATE('Address and samples info'!$B$8," #",'Samples 96'!C1473))</f>
        <v/>
      </c>
      <c r="B1473" s="95" t="s">
        <v>4</v>
      </c>
      <c r="C1473" s="150">
        <v>18</v>
      </c>
      <c r="D1473" s="5"/>
      <c r="E1473" s="98">
        <v>0.01</v>
      </c>
      <c r="F1473" s="53"/>
      <c r="G1473" s="59"/>
      <c r="H1473" s="106"/>
      <c r="I1473" s="56"/>
      <c r="J1473" s="56"/>
      <c r="K1473" s="56"/>
      <c r="L1473" s="56"/>
      <c r="M1473" s="56"/>
      <c r="N1473" s="56"/>
      <c r="O1473" s="56"/>
      <c r="P1473" s="56"/>
      <c r="Q1473" s="56"/>
      <c r="R1473" s="56"/>
      <c r="S1473" s="56"/>
      <c r="T1473" s="56"/>
      <c r="Z1473" s="108" t="str">
        <f>IF(LEN(INDEX($1:$1048576,ROW(),4))&gt;0,INDEX($1:$1048576,ROW(),4)," ")</f>
        <v xml:space="preserve"> </v>
      </c>
      <c r="AA1473" s="108">
        <f t="shared" si="174"/>
        <v>113</v>
      </c>
      <c r="AB1473" s="108">
        <f ca="1">COUNTBLANK(OFFSET(INDEX($1:$1048576,2,4),AA1473*WellsInPlate,0,WellsInPlate,1))</f>
        <v>86</v>
      </c>
      <c r="AC1473" s="108">
        <f t="shared" ca="1" si="175"/>
        <v>0</v>
      </c>
      <c r="AE1473" s="108" t="b">
        <f>IF(COUNTBLANK(D1473)=0,A1473)</f>
        <v>0</v>
      </c>
    </row>
    <row r="1474" spans="1:31" ht="12.75" x14ac:dyDescent="0.2">
      <c r="A1474" s="94" t="str">
        <f>IF(D1474="","",CONCATENATE('Address and samples info'!$B$8," #",'Samples 96'!C1474))</f>
        <v/>
      </c>
      <c r="B1474" s="95" t="s">
        <v>15</v>
      </c>
      <c r="C1474" s="150">
        <v>18</v>
      </c>
      <c r="D1474" s="5"/>
      <c r="E1474" s="98">
        <v>0.01</v>
      </c>
      <c r="F1474" s="53"/>
      <c r="G1474" s="59"/>
      <c r="H1474" s="104"/>
      <c r="I1474" s="57"/>
      <c r="J1474" s="57"/>
      <c r="K1474" s="57"/>
      <c r="L1474" s="57"/>
      <c r="M1474" s="57"/>
      <c r="N1474" s="57"/>
      <c r="O1474" s="57"/>
      <c r="P1474" s="57"/>
      <c r="Q1474" s="57"/>
      <c r="R1474" s="57"/>
      <c r="S1474" s="57"/>
      <c r="T1474" s="58"/>
      <c r="Z1474" s="108" t="str">
        <f>IF(LEN(INDEX($1:$1048576,ROW(),4))&gt;0,INDEX($1:$1048576,ROW(),4)," ")</f>
        <v xml:space="preserve"> </v>
      </c>
      <c r="AA1474" s="108">
        <f t="shared" si="174"/>
        <v>113</v>
      </c>
      <c r="AB1474" s="108">
        <f ca="1">COUNTBLANK(OFFSET(INDEX($1:$1048576,2,4),AA1474*WellsInPlate,0,WellsInPlate,1))</f>
        <v>86</v>
      </c>
      <c r="AC1474" s="108">
        <f t="shared" ca="1" si="175"/>
        <v>0</v>
      </c>
      <c r="AE1474" s="108" t="b">
        <f>IF(COUNTBLANK(D1474)=0,A1474)</f>
        <v>0</v>
      </c>
    </row>
    <row r="1475" spans="1:31" ht="12.75" x14ac:dyDescent="0.2">
      <c r="A1475" s="94" t="str">
        <f>IF(D1475="","",CONCATENATE('Address and samples info'!$B$8," #",'Samples 96'!C1475))</f>
        <v/>
      </c>
      <c r="B1475" s="95" t="s">
        <v>26</v>
      </c>
      <c r="C1475" s="150">
        <v>18</v>
      </c>
      <c r="D1475" s="5"/>
      <c r="E1475" s="98">
        <v>0.01</v>
      </c>
      <c r="F1475" s="53"/>
      <c r="G1475" s="59"/>
      <c r="H1475" s="104"/>
      <c r="I1475" s="57"/>
      <c r="J1475" s="57"/>
      <c r="K1475" s="57"/>
      <c r="L1475" s="57"/>
      <c r="M1475" s="57"/>
      <c r="N1475" s="57"/>
      <c r="O1475" s="57"/>
      <c r="P1475" s="57"/>
      <c r="Q1475" s="57"/>
      <c r="R1475" s="57"/>
      <c r="S1475" s="57"/>
      <c r="T1475" s="57"/>
      <c r="Z1475" s="108" t="str">
        <f>IF(LEN(INDEX($1:$1048576,ROW(),4))&gt;0,INDEX($1:$1048576,ROW(),4)," ")</f>
        <v xml:space="preserve"> </v>
      </c>
      <c r="AA1475" s="108">
        <f t="shared" si="174"/>
        <v>113</v>
      </c>
      <c r="AB1475" s="108">
        <f ca="1">COUNTBLANK(OFFSET(INDEX($1:$1048576,2,4),AA1475*WellsInPlate,0,WellsInPlate,1))</f>
        <v>86</v>
      </c>
      <c r="AC1475" s="108">
        <f t="shared" ca="1" si="175"/>
        <v>0</v>
      </c>
      <c r="AE1475" s="108" t="b">
        <f>IF(COUNTBLANK(D1475)=0,A1475)</f>
        <v>0</v>
      </c>
    </row>
    <row r="1476" spans="1:31" ht="12.75" x14ac:dyDescent="0.2">
      <c r="A1476" s="94" t="str">
        <f>IF(D1476="","",CONCATENATE('Address and samples info'!$B$8," #",'Samples 96'!C1476))</f>
        <v/>
      </c>
      <c r="B1476" s="95" t="s">
        <v>37</v>
      </c>
      <c r="C1476" s="150">
        <v>18</v>
      </c>
      <c r="D1476" s="5"/>
      <c r="E1476" s="98">
        <v>0.01</v>
      </c>
      <c r="F1476" s="53"/>
      <c r="G1476" s="59"/>
      <c r="H1476" s="104"/>
      <c r="I1476" s="57"/>
      <c r="J1476" s="57"/>
      <c r="K1476" s="57"/>
      <c r="L1476" s="57"/>
      <c r="M1476" s="57"/>
      <c r="N1476" s="57"/>
      <c r="O1476" s="57"/>
      <c r="P1476" s="57"/>
      <c r="Q1476" s="57"/>
      <c r="R1476" s="57"/>
      <c r="S1476" s="57"/>
      <c r="T1476" s="57"/>
      <c r="Z1476" s="108" t="str">
        <f>IF(LEN(INDEX($1:$1048576,ROW(),4))&gt;0,INDEX($1:$1048576,ROW(),4)," ")</f>
        <v xml:space="preserve"> </v>
      </c>
      <c r="AA1476" s="108">
        <f t="shared" si="174"/>
        <v>113</v>
      </c>
      <c r="AB1476" s="108">
        <f ca="1">COUNTBLANK(OFFSET(INDEX($1:$1048576,2,4),AA1476*WellsInPlate,0,WellsInPlate,1))</f>
        <v>86</v>
      </c>
      <c r="AC1476" s="108">
        <f t="shared" ca="1" si="175"/>
        <v>0</v>
      </c>
      <c r="AE1476" s="108" t="b">
        <f>IF(COUNTBLANK(D1476)=0,A1476)</f>
        <v>0</v>
      </c>
    </row>
    <row r="1477" spans="1:31" ht="12.75" x14ac:dyDescent="0.2">
      <c r="A1477" s="94" t="str">
        <f>IF(D1477="","",CONCATENATE('Address and samples info'!$B$8," #",'Samples 96'!C1477))</f>
        <v/>
      </c>
      <c r="B1477" s="95" t="s">
        <v>48</v>
      </c>
      <c r="C1477" s="150">
        <v>18</v>
      </c>
      <c r="D1477" s="5"/>
      <c r="E1477" s="98">
        <v>0.01</v>
      </c>
      <c r="F1477" s="53"/>
      <c r="G1477" s="59"/>
      <c r="H1477" s="104"/>
      <c r="I1477" s="57"/>
      <c r="J1477" s="57"/>
      <c r="K1477" s="57"/>
      <c r="L1477" s="57"/>
      <c r="M1477" s="57"/>
      <c r="N1477" s="57"/>
      <c r="O1477" s="57"/>
      <c r="P1477" s="57"/>
      <c r="Q1477" s="57"/>
      <c r="R1477" s="57"/>
      <c r="S1477" s="57"/>
      <c r="T1477" s="57"/>
      <c r="Z1477" s="108" t="str">
        <f>IF(LEN(INDEX($1:$1048576,ROW(),4))&gt;0,INDEX($1:$1048576,ROW(),4)," ")</f>
        <v xml:space="preserve"> </v>
      </c>
      <c r="AA1477" s="108">
        <f t="shared" ref="AA1477" si="176">CEILING((ROW()-StartRow+1)/PanelHeight,1)-1</f>
        <v>113</v>
      </c>
      <c r="AB1477" s="108">
        <f ca="1">COUNTBLANK(OFFSET(INDEX($1:$1048576,2,4),AA1477*WellsInPlate,0,WellsInPlate,1))</f>
        <v>86</v>
      </c>
      <c r="AC1477" s="108">
        <f t="shared" ref="AC1477" ca="1" si="177">IF(AB1477=WellsInPlate,0,1)</f>
        <v>0</v>
      </c>
      <c r="AE1477" s="108" t="b">
        <f>IF(COUNTBLANK(D1477)=0,A1477)</f>
        <v>0</v>
      </c>
    </row>
    <row r="1478" spans="1:31" ht="12.75" x14ac:dyDescent="0.2">
      <c r="A1478" s="94" t="str">
        <f>IF(D1478="","",CONCATENATE('Address and samples info'!$B$8," #",'Samples 96'!C1478))</f>
        <v/>
      </c>
      <c r="B1478" s="95" t="s">
        <v>59</v>
      </c>
      <c r="C1478" s="150">
        <v>18</v>
      </c>
      <c r="D1478" s="5"/>
      <c r="E1478" s="98">
        <v>0.01</v>
      </c>
      <c r="F1478" s="53"/>
      <c r="G1478" s="59"/>
      <c r="H1478" s="104"/>
      <c r="I1478" s="57"/>
      <c r="J1478" s="57"/>
      <c r="K1478" s="57"/>
      <c r="L1478" s="57"/>
      <c r="M1478" s="57"/>
      <c r="N1478" s="57"/>
      <c r="O1478" s="57"/>
      <c r="P1478" s="57"/>
      <c r="Q1478" s="57"/>
      <c r="R1478" s="57"/>
      <c r="S1478" s="57"/>
      <c r="T1478" s="57"/>
      <c r="Z1478" s="108" t="str">
        <f>IF(LEN(INDEX($1:$1048576,ROW(),4))&gt;0,INDEX($1:$1048576,ROW(),4)," ")</f>
        <v xml:space="preserve"> </v>
      </c>
      <c r="AA1478" s="108">
        <f t="shared" ref="AA1478:AA1509" si="178">CEILING((ROW()-StartRow+1)/PanelHeight,1)-1</f>
        <v>113</v>
      </c>
      <c r="AB1478" s="108">
        <f ca="1">COUNTBLANK(OFFSET(INDEX($1:$1048576,2,4),AA1478*WellsInPlate,0,WellsInPlate,1))</f>
        <v>86</v>
      </c>
      <c r="AC1478" s="108">
        <f t="shared" ref="AC1478:AC1509" ca="1" si="179">IF(AB1478=WellsInPlate,0,1)</f>
        <v>0</v>
      </c>
      <c r="AE1478" s="108" t="b">
        <f>IF(COUNTBLANK(D1478)=0,A1478)</f>
        <v>0</v>
      </c>
    </row>
    <row r="1479" spans="1:31" ht="12.75" x14ac:dyDescent="0.2">
      <c r="A1479" s="94" t="str">
        <f>IF(D1479="","",CONCATENATE('Address and samples info'!$B$8," #",'Samples 96'!C1479))</f>
        <v/>
      </c>
      <c r="B1479" s="95" t="s">
        <v>70</v>
      </c>
      <c r="C1479" s="150">
        <v>18</v>
      </c>
      <c r="D1479" s="5"/>
      <c r="E1479" s="98">
        <v>0.01</v>
      </c>
      <c r="F1479" s="53"/>
      <c r="G1479" s="59"/>
      <c r="H1479" s="104"/>
      <c r="I1479" s="57"/>
      <c r="J1479" s="57"/>
      <c r="K1479" s="57"/>
      <c r="L1479" s="57"/>
      <c r="M1479" s="57"/>
      <c r="N1479" s="57"/>
      <c r="O1479" s="57"/>
      <c r="P1479" s="57"/>
      <c r="Q1479" s="57"/>
      <c r="R1479" s="57"/>
      <c r="S1479" s="57"/>
      <c r="T1479" s="57"/>
      <c r="Z1479" s="108" t="str">
        <f>IF(LEN(INDEX($1:$1048576,ROW(),4))&gt;0,INDEX($1:$1048576,ROW(),4)," ")</f>
        <v xml:space="preserve"> </v>
      </c>
      <c r="AA1479" s="108">
        <f t="shared" si="178"/>
        <v>113</v>
      </c>
      <c r="AB1479" s="108">
        <f ca="1">COUNTBLANK(OFFSET(INDEX($1:$1048576,2,4),AA1479*WellsInPlate,0,WellsInPlate,1))</f>
        <v>86</v>
      </c>
      <c r="AC1479" s="108">
        <f t="shared" ca="1" si="179"/>
        <v>0</v>
      </c>
      <c r="AE1479" s="108" t="b">
        <f>IF(COUNTBLANK(D1479)=0,A1479)</f>
        <v>0</v>
      </c>
    </row>
    <row r="1480" spans="1:31" ht="12.75" x14ac:dyDescent="0.2">
      <c r="A1480" s="94" t="str">
        <f>IF(D1480="","",CONCATENATE('Address and samples info'!$B$8," #",'Samples 96'!C1480))</f>
        <v/>
      </c>
      <c r="B1480" s="95" t="s">
        <v>80</v>
      </c>
      <c r="C1480" s="150">
        <v>18</v>
      </c>
      <c r="D1480" s="5"/>
      <c r="E1480" s="98">
        <v>0.01</v>
      </c>
      <c r="F1480" s="53"/>
      <c r="G1480" s="59"/>
      <c r="H1480" s="104"/>
      <c r="I1480" s="57"/>
      <c r="J1480" s="57"/>
      <c r="K1480" s="57"/>
      <c r="L1480" s="57"/>
      <c r="M1480" s="57"/>
      <c r="N1480" s="57"/>
      <c r="O1480" s="57"/>
      <c r="P1480" s="57"/>
      <c r="Q1480" s="57"/>
      <c r="R1480" s="57"/>
      <c r="S1480" s="57"/>
      <c r="T1480" s="57"/>
      <c r="Z1480" s="108" t="str">
        <f>IF(LEN(INDEX($1:$1048576,ROW(),4))&gt;0,INDEX($1:$1048576,ROW(),4)," ")</f>
        <v xml:space="preserve"> </v>
      </c>
      <c r="AA1480" s="108">
        <f t="shared" si="178"/>
        <v>113</v>
      </c>
      <c r="AB1480" s="108">
        <f ca="1">COUNTBLANK(OFFSET(INDEX($1:$1048576,2,4),AA1480*WellsInPlate,0,WellsInPlate,1))</f>
        <v>86</v>
      </c>
      <c r="AC1480" s="108">
        <f t="shared" ca="1" si="179"/>
        <v>0</v>
      </c>
      <c r="AE1480" s="108" t="b">
        <f>IF(COUNTBLANK(D1480)=0,A1480)</f>
        <v>0</v>
      </c>
    </row>
    <row r="1481" spans="1:31" ht="12.75" x14ac:dyDescent="0.2">
      <c r="A1481" s="94" t="str">
        <f>IF(D1481="","",CONCATENATE('Address and samples info'!$B$8," #",'Samples 96'!C1481))</f>
        <v/>
      </c>
      <c r="B1481" s="95" t="s">
        <v>5</v>
      </c>
      <c r="C1481" s="150">
        <v>18</v>
      </c>
      <c r="D1481" s="5"/>
      <c r="E1481" s="98">
        <v>0.01</v>
      </c>
      <c r="F1481" s="53"/>
      <c r="G1481" s="59"/>
      <c r="H1481" s="104"/>
      <c r="I1481" s="57"/>
      <c r="J1481" s="57"/>
      <c r="K1481" s="57"/>
      <c r="L1481" s="57"/>
      <c r="M1481" s="57"/>
      <c r="N1481" s="57"/>
      <c r="O1481" s="57"/>
      <c r="P1481" s="57"/>
      <c r="Q1481" s="57"/>
      <c r="R1481" s="57"/>
      <c r="S1481" s="57"/>
      <c r="T1481" s="57"/>
      <c r="Z1481" s="108" t="str">
        <f>IF(LEN(INDEX($1:$1048576,ROW(),4))&gt;0,INDEX($1:$1048576,ROW(),4)," ")</f>
        <v xml:space="preserve"> </v>
      </c>
      <c r="AA1481" s="108">
        <f t="shared" si="178"/>
        <v>113</v>
      </c>
      <c r="AB1481" s="108">
        <f ca="1">COUNTBLANK(OFFSET(INDEX($1:$1048576,2,4),AA1481*WellsInPlate,0,WellsInPlate,1))</f>
        <v>86</v>
      </c>
      <c r="AC1481" s="108">
        <f t="shared" ca="1" si="179"/>
        <v>0</v>
      </c>
      <c r="AE1481" s="108" t="b">
        <f>IF(COUNTBLANK(D1481)=0,A1481)</f>
        <v>0</v>
      </c>
    </row>
    <row r="1482" spans="1:31" ht="12.75" x14ac:dyDescent="0.2">
      <c r="A1482" s="94" t="str">
        <f>IF(D1482="","",CONCATENATE('Address and samples info'!$B$8," #",'Samples 96'!C1482))</f>
        <v/>
      </c>
      <c r="B1482" s="95" t="s">
        <v>16</v>
      </c>
      <c r="C1482" s="150">
        <v>18</v>
      </c>
      <c r="D1482" s="5"/>
      <c r="E1482" s="98">
        <v>0.01</v>
      </c>
      <c r="F1482" s="53"/>
      <c r="G1482" s="59"/>
      <c r="Z1482" s="108" t="str">
        <f>IF(LEN(INDEX($1:$1048576,ROW(),4))&gt;0,INDEX($1:$1048576,ROW(),4)," ")</f>
        <v xml:space="preserve"> </v>
      </c>
      <c r="AA1482" s="108">
        <f t="shared" si="178"/>
        <v>113</v>
      </c>
      <c r="AB1482" s="108">
        <f ca="1">COUNTBLANK(OFFSET(INDEX($1:$1048576,2,4),AA1482*WellsInPlate,0,WellsInPlate,1))</f>
        <v>86</v>
      </c>
      <c r="AC1482" s="108">
        <f t="shared" ca="1" si="179"/>
        <v>0</v>
      </c>
      <c r="AE1482" s="108" t="b">
        <f>IF(COUNTBLANK(D1482)=0,A1482)</f>
        <v>0</v>
      </c>
    </row>
    <row r="1483" spans="1:31" ht="12.75" x14ac:dyDescent="0.2">
      <c r="A1483" s="94" t="str">
        <f>IF(D1483="","",CONCATENATE('Address and samples info'!$B$8," #",'Samples 96'!C1483))</f>
        <v/>
      </c>
      <c r="B1483" s="95" t="s">
        <v>27</v>
      </c>
      <c r="C1483" s="150">
        <v>18</v>
      </c>
      <c r="D1483" s="5"/>
      <c r="E1483" s="98">
        <v>0.01</v>
      </c>
      <c r="F1483" s="53"/>
      <c r="G1483" s="59"/>
      <c r="Z1483" s="108" t="str">
        <f>IF(LEN(INDEX($1:$1048576,ROW(),4))&gt;0,INDEX($1:$1048576,ROW(),4)," ")</f>
        <v xml:space="preserve"> </v>
      </c>
      <c r="AA1483" s="108">
        <f t="shared" si="178"/>
        <v>113</v>
      </c>
      <c r="AB1483" s="108">
        <f ca="1">COUNTBLANK(OFFSET(INDEX($1:$1048576,2,4),AA1483*WellsInPlate,0,WellsInPlate,1))</f>
        <v>86</v>
      </c>
      <c r="AC1483" s="108">
        <f t="shared" ca="1" si="179"/>
        <v>0</v>
      </c>
      <c r="AE1483" s="108" t="b">
        <f>IF(COUNTBLANK(D1483)=0,A1483)</f>
        <v>0</v>
      </c>
    </row>
    <row r="1484" spans="1:31" ht="12.75" x14ac:dyDescent="0.2">
      <c r="A1484" s="94" t="str">
        <f>IF(D1484="","",CONCATENATE('Address and samples info'!$B$8," #",'Samples 96'!C1484))</f>
        <v/>
      </c>
      <c r="B1484" s="95" t="s">
        <v>38</v>
      </c>
      <c r="C1484" s="150">
        <v>18</v>
      </c>
      <c r="D1484" s="5"/>
      <c r="E1484" s="98">
        <v>0.01</v>
      </c>
      <c r="F1484" s="53"/>
      <c r="G1484" s="59"/>
      <c r="Z1484" s="108" t="str">
        <f>IF(LEN(INDEX($1:$1048576,ROW(),4))&gt;0,INDEX($1:$1048576,ROW(),4)," ")</f>
        <v xml:space="preserve"> </v>
      </c>
      <c r="AA1484" s="108">
        <f t="shared" si="178"/>
        <v>113</v>
      </c>
      <c r="AB1484" s="108">
        <f ca="1">COUNTBLANK(OFFSET(INDEX($1:$1048576,2,4),AA1484*WellsInPlate,0,WellsInPlate,1))</f>
        <v>86</v>
      </c>
      <c r="AC1484" s="108">
        <f t="shared" ca="1" si="179"/>
        <v>0</v>
      </c>
      <c r="AE1484" s="108" t="b">
        <f>IF(COUNTBLANK(D1484)=0,A1484)</f>
        <v>0</v>
      </c>
    </row>
    <row r="1485" spans="1:31" ht="12.75" x14ac:dyDescent="0.2">
      <c r="A1485" s="94" t="str">
        <f>IF(D1485="","",CONCATENATE('Address and samples info'!$B$8," #",'Samples 96'!C1485))</f>
        <v/>
      </c>
      <c r="B1485" s="95" t="s">
        <v>49</v>
      </c>
      <c r="C1485" s="150">
        <v>18</v>
      </c>
      <c r="D1485" s="5"/>
      <c r="E1485" s="98">
        <v>0.01</v>
      </c>
      <c r="F1485" s="53"/>
      <c r="G1485" s="59"/>
      <c r="I1485" s="55"/>
      <c r="Z1485" s="108" t="str">
        <f>IF(LEN(INDEX($1:$1048576,ROW(),4))&gt;0,INDEX($1:$1048576,ROW(),4)," ")</f>
        <v xml:space="preserve"> </v>
      </c>
      <c r="AA1485" s="108">
        <f t="shared" si="178"/>
        <v>113</v>
      </c>
      <c r="AB1485" s="108">
        <f ca="1">COUNTBLANK(OFFSET(INDEX($1:$1048576,2,4),AA1485*WellsInPlate,0,WellsInPlate,1))</f>
        <v>86</v>
      </c>
      <c r="AC1485" s="108">
        <f t="shared" ca="1" si="179"/>
        <v>0</v>
      </c>
      <c r="AE1485" s="108" t="b">
        <f>IF(COUNTBLANK(D1485)=0,A1485)</f>
        <v>0</v>
      </c>
    </row>
    <row r="1486" spans="1:31" ht="12.75" x14ac:dyDescent="0.2">
      <c r="A1486" s="94" t="str">
        <f>IF(D1486="","",CONCATENATE('Address and samples info'!$B$8," #",'Samples 96'!C1486))</f>
        <v/>
      </c>
      <c r="B1486" s="95" t="s">
        <v>60</v>
      </c>
      <c r="C1486" s="150">
        <v>18</v>
      </c>
      <c r="D1486" s="5"/>
      <c r="E1486" s="98">
        <v>0.01</v>
      </c>
      <c r="F1486" s="53"/>
      <c r="G1486" s="59"/>
      <c r="H1486" s="106"/>
      <c r="I1486" s="56"/>
      <c r="J1486" s="56"/>
      <c r="K1486" s="56"/>
      <c r="L1486" s="56"/>
      <c r="M1486" s="56"/>
      <c r="N1486" s="56"/>
      <c r="O1486" s="56"/>
      <c r="P1486" s="56"/>
      <c r="Q1486" s="56"/>
      <c r="R1486" s="56"/>
      <c r="S1486" s="56"/>
      <c r="T1486" s="56"/>
      <c r="Z1486" s="108" t="str">
        <f>IF(LEN(INDEX($1:$1048576,ROW(),4))&gt;0,INDEX($1:$1048576,ROW(),4)," ")</f>
        <v xml:space="preserve"> </v>
      </c>
      <c r="AA1486" s="108">
        <f t="shared" si="178"/>
        <v>114</v>
      </c>
      <c r="AB1486" s="108">
        <f ca="1">COUNTBLANK(OFFSET(INDEX($1:$1048576,2,4),AA1486*WellsInPlate,0,WellsInPlate,1))</f>
        <v>86</v>
      </c>
      <c r="AC1486" s="108">
        <f t="shared" ca="1" si="179"/>
        <v>0</v>
      </c>
      <c r="AE1486" s="108" t="b">
        <f>IF(COUNTBLANK(D1486)=0,A1486)</f>
        <v>0</v>
      </c>
    </row>
    <row r="1487" spans="1:31" ht="12.75" x14ac:dyDescent="0.2">
      <c r="A1487" s="94" t="str">
        <f>IF(D1487="","",CONCATENATE('Address and samples info'!$B$8," #",'Samples 96'!C1487))</f>
        <v/>
      </c>
      <c r="B1487" s="95" t="s">
        <v>71</v>
      </c>
      <c r="C1487" s="150">
        <v>18</v>
      </c>
      <c r="D1487" s="5"/>
      <c r="E1487" s="98">
        <v>0.01</v>
      </c>
      <c r="F1487" s="53"/>
      <c r="G1487" s="59"/>
      <c r="H1487" s="104"/>
      <c r="I1487" s="60"/>
      <c r="J1487" s="60"/>
      <c r="K1487" s="60"/>
      <c r="L1487" s="60"/>
      <c r="M1487" s="60"/>
      <c r="N1487" s="60"/>
      <c r="O1487" s="60"/>
      <c r="P1487" s="60"/>
      <c r="Q1487" s="60"/>
      <c r="R1487" s="60"/>
      <c r="S1487" s="60"/>
      <c r="T1487" s="61"/>
      <c r="Z1487" s="108" t="str">
        <f>IF(LEN(INDEX($1:$1048576,ROW(),4))&gt;0,INDEX($1:$1048576,ROW(),4)," ")</f>
        <v xml:space="preserve"> </v>
      </c>
      <c r="AA1487" s="108">
        <f t="shared" si="178"/>
        <v>114</v>
      </c>
      <c r="AB1487" s="108">
        <f ca="1">COUNTBLANK(OFFSET(INDEX($1:$1048576,2,4),AA1487*WellsInPlate,0,WellsInPlate,1))</f>
        <v>86</v>
      </c>
      <c r="AC1487" s="108">
        <f t="shared" ca="1" si="179"/>
        <v>0</v>
      </c>
      <c r="AE1487" s="108" t="b">
        <f>IF(COUNTBLANK(D1487)=0,A1487)</f>
        <v>0</v>
      </c>
    </row>
    <row r="1488" spans="1:31" ht="12.75" x14ac:dyDescent="0.2">
      <c r="A1488" s="94" t="str">
        <f>IF(D1488="","",CONCATENATE('Address and samples info'!$B$8," #",'Samples 96'!C1488))</f>
        <v/>
      </c>
      <c r="B1488" s="95" t="s">
        <v>81</v>
      </c>
      <c r="C1488" s="150">
        <v>18</v>
      </c>
      <c r="D1488" s="5"/>
      <c r="E1488" s="98">
        <v>0.01</v>
      </c>
      <c r="F1488" s="53"/>
      <c r="G1488" s="59"/>
      <c r="H1488" s="104"/>
      <c r="I1488" s="60"/>
      <c r="J1488" s="60"/>
      <c r="K1488" s="60"/>
      <c r="L1488" s="60"/>
      <c r="M1488" s="60"/>
      <c r="N1488" s="60"/>
      <c r="O1488" s="60"/>
      <c r="P1488" s="60"/>
      <c r="Q1488" s="60"/>
      <c r="R1488" s="60"/>
      <c r="S1488" s="60"/>
      <c r="T1488" s="60"/>
      <c r="Z1488" s="108" t="str">
        <f>IF(LEN(INDEX($1:$1048576,ROW(),4))&gt;0,INDEX($1:$1048576,ROW(),4)," ")</f>
        <v xml:space="preserve"> </v>
      </c>
      <c r="AA1488" s="108">
        <f t="shared" si="178"/>
        <v>114</v>
      </c>
      <c r="AB1488" s="108">
        <f ca="1">COUNTBLANK(OFFSET(INDEX($1:$1048576,2,4),AA1488*WellsInPlate,0,WellsInPlate,1))</f>
        <v>86</v>
      </c>
      <c r="AC1488" s="108">
        <f t="shared" ca="1" si="179"/>
        <v>0</v>
      </c>
      <c r="AE1488" s="108" t="b">
        <f>IF(COUNTBLANK(D1488)=0,A1488)</f>
        <v>0</v>
      </c>
    </row>
    <row r="1489" spans="1:31" ht="12.75" x14ac:dyDescent="0.2">
      <c r="A1489" s="94" t="str">
        <f>IF(D1489="","",CONCATENATE('Address and samples info'!$B$8," #",'Samples 96'!C1489))</f>
        <v/>
      </c>
      <c r="B1489" s="95" t="s">
        <v>6</v>
      </c>
      <c r="C1489" s="150">
        <v>18</v>
      </c>
      <c r="D1489" s="5"/>
      <c r="E1489" s="98">
        <v>0.01</v>
      </c>
      <c r="F1489" s="53"/>
      <c r="G1489" s="59"/>
      <c r="H1489" s="104"/>
      <c r="I1489" s="60"/>
      <c r="J1489" s="60"/>
      <c r="K1489" s="60"/>
      <c r="L1489" s="60"/>
      <c r="M1489" s="60"/>
      <c r="N1489" s="60"/>
      <c r="O1489" s="60"/>
      <c r="P1489" s="60"/>
      <c r="Q1489" s="60"/>
      <c r="R1489" s="60"/>
      <c r="S1489" s="60"/>
      <c r="T1489" s="60"/>
      <c r="Z1489" s="108" t="str">
        <f>IF(LEN(INDEX($1:$1048576,ROW(),4))&gt;0,INDEX($1:$1048576,ROW(),4)," ")</f>
        <v xml:space="preserve"> </v>
      </c>
      <c r="AA1489" s="108">
        <f t="shared" si="178"/>
        <v>114</v>
      </c>
      <c r="AB1489" s="108">
        <f ca="1">COUNTBLANK(OFFSET(INDEX($1:$1048576,2,4),AA1489*WellsInPlate,0,WellsInPlate,1))</f>
        <v>86</v>
      </c>
      <c r="AC1489" s="108">
        <f t="shared" ca="1" si="179"/>
        <v>0</v>
      </c>
      <c r="AE1489" s="108" t="b">
        <f>IF(COUNTBLANK(D1489)=0,A1489)</f>
        <v>0</v>
      </c>
    </row>
    <row r="1490" spans="1:31" ht="12.75" x14ac:dyDescent="0.2">
      <c r="A1490" s="94" t="str">
        <f>IF(D1490="","",CONCATENATE('Address and samples info'!$B$8," #",'Samples 96'!C1490))</f>
        <v/>
      </c>
      <c r="B1490" s="95" t="s">
        <v>17</v>
      </c>
      <c r="C1490" s="150">
        <v>18</v>
      </c>
      <c r="D1490" s="5"/>
      <c r="E1490" s="98">
        <v>0.01</v>
      </c>
      <c r="F1490" s="53"/>
      <c r="G1490" s="59"/>
      <c r="H1490" s="104"/>
      <c r="I1490" s="60"/>
      <c r="J1490" s="60"/>
      <c r="K1490" s="60"/>
      <c r="L1490" s="60"/>
      <c r="M1490" s="60"/>
      <c r="N1490" s="60"/>
      <c r="O1490" s="60"/>
      <c r="P1490" s="60"/>
      <c r="Q1490" s="60"/>
      <c r="R1490" s="60"/>
      <c r="S1490" s="60"/>
      <c r="T1490" s="60"/>
      <c r="Z1490" s="108" t="str">
        <f>IF(LEN(INDEX($1:$1048576,ROW(),4))&gt;0,INDEX($1:$1048576,ROW(),4)," ")</f>
        <v xml:space="preserve"> </v>
      </c>
      <c r="AA1490" s="108">
        <f t="shared" si="178"/>
        <v>114</v>
      </c>
      <c r="AB1490" s="108">
        <f ca="1">COUNTBLANK(OFFSET(INDEX($1:$1048576,2,4),AA1490*WellsInPlate,0,WellsInPlate,1))</f>
        <v>86</v>
      </c>
      <c r="AC1490" s="108">
        <f t="shared" ca="1" si="179"/>
        <v>0</v>
      </c>
      <c r="AE1490" s="108" t="b">
        <f>IF(COUNTBLANK(D1490)=0,A1490)</f>
        <v>0</v>
      </c>
    </row>
    <row r="1491" spans="1:31" ht="12.75" x14ac:dyDescent="0.2">
      <c r="A1491" s="94" t="str">
        <f>IF(D1491="","",CONCATENATE('Address and samples info'!$B$8," #",'Samples 96'!C1491))</f>
        <v/>
      </c>
      <c r="B1491" s="95" t="s">
        <v>28</v>
      </c>
      <c r="C1491" s="150">
        <v>18</v>
      </c>
      <c r="D1491" s="5"/>
      <c r="E1491" s="98">
        <v>0.01</v>
      </c>
      <c r="F1491" s="53"/>
      <c r="G1491" s="59"/>
      <c r="H1491" s="104"/>
      <c r="I1491" s="60"/>
      <c r="J1491" s="60"/>
      <c r="K1491" s="60"/>
      <c r="L1491" s="60"/>
      <c r="M1491" s="60"/>
      <c r="N1491" s="60"/>
      <c r="O1491" s="60"/>
      <c r="P1491" s="60"/>
      <c r="Q1491" s="60"/>
      <c r="R1491" s="60"/>
      <c r="S1491" s="60"/>
      <c r="T1491" s="60"/>
      <c r="Z1491" s="108" t="str">
        <f>IF(LEN(INDEX($1:$1048576,ROW(),4))&gt;0,INDEX($1:$1048576,ROW(),4)," ")</f>
        <v xml:space="preserve"> </v>
      </c>
      <c r="AA1491" s="108">
        <f t="shared" si="178"/>
        <v>114</v>
      </c>
      <c r="AB1491" s="108">
        <f ca="1">COUNTBLANK(OFFSET(INDEX($1:$1048576,2,4),AA1491*WellsInPlate,0,WellsInPlate,1))</f>
        <v>86</v>
      </c>
      <c r="AC1491" s="108">
        <f t="shared" ca="1" si="179"/>
        <v>0</v>
      </c>
      <c r="AE1491" s="108" t="b">
        <f>IF(COUNTBLANK(D1491)=0,A1491)</f>
        <v>0</v>
      </c>
    </row>
    <row r="1492" spans="1:31" ht="12.75" x14ac:dyDescent="0.2">
      <c r="A1492" s="94" t="str">
        <f>IF(D1492="","",CONCATENATE('Address and samples info'!$B$8," #",'Samples 96'!C1492))</f>
        <v/>
      </c>
      <c r="B1492" s="95" t="s">
        <v>39</v>
      </c>
      <c r="C1492" s="150">
        <v>18</v>
      </c>
      <c r="D1492" s="5"/>
      <c r="E1492" s="98">
        <v>0.01</v>
      </c>
      <c r="F1492" s="53"/>
      <c r="G1492" s="59"/>
      <c r="H1492" s="104"/>
      <c r="I1492" s="60"/>
      <c r="J1492" s="60"/>
      <c r="K1492" s="60"/>
      <c r="L1492" s="60"/>
      <c r="M1492" s="60"/>
      <c r="N1492" s="60"/>
      <c r="O1492" s="60"/>
      <c r="P1492" s="60"/>
      <c r="Q1492" s="60"/>
      <c r="R1492" s="60"/>
      <c r="S1492" s="60"/>
      <c r="T1492" s="60"/>
      <c r="Z1492" s="108" t="str">
        <f>IF(LEN(INDEX($1:$1048576,ROW(),4))&gt;0,INDEX($1:$1048576,ROW(),4)," ")</f>
        <v xml:space="preserve"> </v>
      </c>
      <c r="AA1492" s="108">
        <f t="shared" si="178"/>
        <v>114</v>
      </c>
      <c r="AB1492" s="108">
        <f ca="1">COUNTBLANK(OFFSET(INDEX($1:$1048576,2,4),AA1492*WellsInPlate,0,WellsInPlate,1))</f>
        <v>86</v>
      </c>
      <c r="AC1492" s="108">
        <f t="shared" ca="1" si="179"/>
        <v>0</v>
      </c>
      <c r="AE1492" s="108" t="b">
        <f>IF(COUNTBLANK(D1492)=0,A1492)</f>
        <v>0</v>
      </c>
    </row>
    <row r="1493" spans="1:31" ht="12.75" x14ac:dyDescent="0.2">
      <c r="A1493" s="94" t="str">
        <f>IF(D1493="","",CONCATENATE('Address and samples info'!$B$8," #",'Samples 96'!C1493))</f>
        <v/>
      </c>
      <c r="B1493" s="95" t="s">
        <v>50</v>
      </c>
      <c r="C1493" s="150">
        <v>18</v>
      </c>
      <c r="D1493" s="5"/>
      <c r="E1493" s="98">
        <v>0.01</v>
      </c>
      <c r="F1493" s="53"/>
      <c r="G1493" s="59"/>
      <c r="H1493" s="104"/>
      <c r="I1493" s="60"/>
      <c r="J1493" s="60"/>
      <c r="K1493" s="60"/>
      <c r="L1493" s="60"/>
      <c r="M1493" s="60"/>
      <c r="N1493" s="60"/>
      <c r="O1493" s="60"/>
      <c r="P1493" s="60"/>
      <c r="Q1493" s="60"/>
      <c r="R1493" s="60"/>
      <c r="S1493" s="60"/>
      <c r="T1493" s="60"/>
      <c r="Z1493" s="108" t="str">
        <f>IF(LEN(INDEX($1:$1048576,ROW(),4))&gt;0,INDEX($1:$1048576,ROW(),4)," ")</f>
        <v xml:space="preserve"> </v>
      </c>
      <c r="AA1493" s="108">
        <f t="shared" si="178"/>
        <v>114</v>
      </c>
      <c r="AB1493" s="108">
        <f ca="1">COUNTBLANK(OFFSET(INDEX($1:$1048576,2,4),AA1493*WellsInPlate,0,WellsInPlate,1))</f>
        <v>86</v>
      </c>
      <c r="AC1493" s="108">
        <f t="shared" ca="1" si="179"/>
        <v>0</v>
      </c>
      <c r="AE1493" s="108" t="b">
        <f>IF(COUNTBLANK(D1493)=0,A1493)</f>
        <v>0</v>
      </c>
    </row>
    <row r="1494" spans="1:31" ht="12.75" x14ac:dyDescent="0.2">
      <c r="A1494" s="94" t="str">
        <f>IF(D1494="","",CONCATENATE('Address and samples info'!$B$8," #",'Samples 96'!C1494))</f>
        <v/>
      </c>
      <c r="B1494" s="95" t="s">
        <v>61</v>
      </c>
      <c r="C1494" s="150">
        <v>18</v>
      </c>
      <c r="D1494" s="5"/>
      <c r="E1494" s="98">
        <v>0.01</v>
      </c>
      <c r="F1494" s="53"/>
      <c r="G1494" s="59"/>
      <c r="H1494" s="104"/>
      <c r="I1494" s="60"/>
      <c r="J1494" s="60"/>
      <c r="K1494" s="60"/>
      <c r="L1494" s="60"/>
      <c r="M1494" s="60"/>
      <c r="N1494" s="60"/>
      <c r="O1494" s="60"/>
      <c r="P1494" s="60"/>
      <c r="Q1494" s="60"/>
      <c r="R1494" s="60"/>
      <c r="S1494" s="60"/>
      <c r="T1494" s="60"/>
      <c r="Z1494" s="108" t="str">
        <f>IF(LEN(INDEX($1:$1048576,ROW(),4))&gt;0,INDEX($1:$1048576,ROW(),4)," ")</f>
        <v xml:space="preserve"> </v>
      </c>
      <c r="AA1494" s="108">
        <f t="shared" si="178"/>
        <v>114</v>
      </c>
      <c r="AB1494" s="108">
        <f ca="1">COUNTBLANK(OFFSET(INDEX($1:$1048576,2,4),AA1494*WellsInPlate,0,WellsInPlate,1))</f>
        <v>86</v>
      </c>
      <c r="AC1494" s="108">
        <f t="shared" ca="1" si="179"/>
        <v>0</v>
      </c>
      <c r="AE1494" s="108" t="b">
        <f>IF(COUNTBLANK(D1494)=0,A1494)</f>
        <v>0</v>
      </c>
    </row>
    <row r="1495" spans="1:31" ht="12.75" x14ac:dyDescent="0.2">
      <c r="A1495" s="94" t="str">
        <f>IF(D1495="","",CONCATENATE('Address and samples info'!$B$8," #",'Samples 96'!C1495))</f>
        <v/>
      </c>
      <c r="B1495" s="95" t="s">
        <v>72</v>
      </c>
      <c r="C1495" s="150">
        <v>18</v>
      </c>
      <c r="D1495" s="5"/>
      <c r="E1495" s="98">
        <v>0.01</v>
      </c>
      <c r="F1495" s="53"/>
      <c r="G1495" s="59"/>
      <c r="I1495" s="62"/>
      <c r="J1495" s="62"/>
      <c r="K1495" s="62"/>
      <c r="L1495" s="62"/>
      <c r="M1495" s="62"/>
      <c r="N1495" s="62"/>
      <c r="O1495" s="62"/>
      <c r="P1495" s="62"/>
      <c r="Q1495" s="62"/>
      <c r="R1495" s="63"/>
      <c r="S1495" s="63"/>
      <c r="T1495" s="63"/>
      <c r="Z1495" s="108" t="str">
        <f>IF(LEN(INDEX($1:$1048576,ROW(),4))&gt;0,INDEX($1:$1048576,ROW(),4)," ")</f>
        <v xml:space="preserve"> </v>
      </c>
      <c r="AA1495" s="108">
        <f t="shared" si="178"/>
        <v>114</v>
      </c>
      <c r="AB1495" s="108">
        <f ca="1">COUNTBLANK(OFFSET(INDEX($1:$1048576,2,4),AA1495*WellsInPlate,0,WellsInPlate,1))</f>
        <v>86</v>
      </c>
      <c r="AC1495" s="108">
        <f t="shared" ca="1" si="179"/>
        <v>0</v>
      </c>
      <c r="AE1495" s="108" t="b">
        <f>IF(COUNTBLANK(D1495)=0,A1495)</f>
        <v>0</v>
      </c>
    </row>
    <row r="1496" spans="1:31" ht="12.75" x14ac:dyDescent="0.2">
      <c r="A1496" s="94" t="str">
        <f>IF(D1496="","",CONCATENATE('Address and samples info'!$B$8," #",'Samples 96'!C1496))</f>
        <v/>
      </c>
      <c r="B1496" s="95" t="s">
        <v>82</v>
      </c>
      <c r="C1496" s="150">
        <v>18</v>
      </c>
      <c r="D1496" s="5"/>
      <c r="E1496" s="98">
        <v>0.01</v>
      </c>
      <c r="F1496" s="53"/>
      <c r="G1496" s="59"/>
      <c r="Z1496" s="108" t="str">
        <f>IF(LEN(INDEX($1:$1048576,ROW(),4))&gt;0,INDEX($1:$1048576,ROW(),4)," ")</f>
        <v xml:space="preserve"> </v>
      </c>
      <c r="AA1496" s="108">
        <f t="shared" si="178"/>
        <v>114</v>
      </c>
      <c r="AB1496" s="108">
        <f ca="1">COUNTBLANK(OFFSET(INDEX($1:$1048576,2,4),AA1496*WellsInPlate,0,WellsInPlate,1))</f>
        <v>86</v>
      </c>
      <c r="AC1496" s="108">
        <f t="shared" ca="1" si="179"/>
        <v>0</v>
      </c>
      <c r="AE1496" s="108" t="b">
        <f>IF(COUNTBLANK(D1496)=0,A1496)</f>
        <v>0</v>
      </c>
    </row>
    <row r="1497" spans="1:31" ht="12.75" x14ac:dyDescent="0.2">
      <c r="A1497" s="94" t="str">
        <f>IF(D1497="","",CONCATENATE('Address and samples info'!$B$8," #",'Samples 96'!C1497))</f>
        <v/>
      </c>
      <c r="B1497" s="95" t="s">
        <v>7</v>
      </c>
      <c r="C1497" s="150">
        <v>18</v>
      </c>
      <c r="D1497" s="5"/>
      <c r="E1497" s="98">
        <v>0.01</v>
      </c>
      <c r="F1497" s="53"/>
      <c r="G1497" s="59"/>
      <c r="Z1497" s="108" t="str">
        <f>IF(LEN(INDEX($1:$1048576,ROW(),4))&gt;0,INDEX($1:$1048576,ROW(),4)," ")</f>
        <v xml:space="preserve"> </v>
      </c>
      <c r="AA1497" s="108">
        <f t="shared" si="178"/>
        <v>114</v>
      </c>
      <c r="AB1497" s="108">
        <f ca="1">COUNTBLANK(OFFSET(INDEX($1:$1048576,2,4),AA1497*WellsInPlate,0,WellsInPlate,1))</f>
        <v>86</v>
      </c>
      <c r="AC1497" s="108">
        <f t="shared" ca="1" si="179"/>
        <v>0</v>
      </c>
      <c r="AE1497" s="108" t="b">
        <f>IF(COUNTBLANK(D1497)=0,A1497)</f>
        <v>0</v>
      </c>
    </row>
    <row r="1498" spans="1:31" ht="12.75" x14ac:dyDescent="0.2">
      <c r="A1498" s="94" t="str">
        <f>IF(D1498="","",CONCATENATE('Address and samples info'!$B$8," #",'Samples 96'!C1498))</f>
        <v/>
      </c>
      <c r="B1498" s="95" t="s">
        <v>18</v>
      </c>
      <c r="C1498" s="150">
        <v>18</v>
      </c>
      <c r="D1498" s="5"/>
      <c r="E1498" s="98">
        <v>0.01</v>
      </c>
      <c r="F1498" s="53"/>
      <c r="G1498" s="59"/>
      <c r="I1498" s="55"/>
      <c r="Z1498" s="108" t="str">
        <f>IF(LEN(INDEX($1:$1048576,ROW(),4))&gt;0,INDEX($1:$1048576,ROW(),4)," ")</f>
        <v xml:space="preserve"> </v>
      </c>
      <c r="AA1498" s="108">
        <f t="shared" si="178"/>
        <v>114</v>
      </c>
      <c r="AB1498" s="108">
        <f ca="1">COUNTBLANK(OFFSET(INDEX($1:$1048576,2,4),AA1498*WellsInPlate,0,WellsInPlate,1))</f>
        <v>86</v>
      </c>
      <c r="AC1498" s="108">
        <f t="shared" ca="1" si="179"/>
        <v>0</v>
      </c>
      <c r="AE1498" s="108" t="b">
        <f>IF(COUNTBLANK(D1498)=0,A1498)</f>
        <v>0</v>
      </c>
    </row>
    <row r="1499" spans="1:31" ht="12.75" x14ac:dyDescent="0.2">
      <c r="A1499" s="94" t="str">
        <f>IF(D1499="","",CONCATENATE('Address and samples info'!$B$8," #",'Samples 96'!C1499))</f>
        <v/>
      </c>
      <c r="B1499" s="95" t="s">
        <v>29</v>
      </c>
      <c r="C1499" s="150">
        <v>18</v>
      </c>
      <c r="D1499" s="5"/>
      <c r="E1499" s="98">
        <v>0.01</v>
      </c>
      <c r="F1499" s="53"/>
      <c r="G1499" s="59"/>
      <c r="H1499" s="106"/>
      <c r="I1499" s="56"/>
      <c r="J1499" s="56"/>
      <c r="K1499" s="56"/>
      <c r="L1499" s="56"/>
      <c r="M1499" s="56"/>
      <c r="N1499" s="56"/>
      <c r="O1499" s="56"/>
      <c r="P1499" s="56"/>
      <c r="Q1499" s="56"/>
      <c r="R1499" s="56"/>
      <c r="S1499" s="56"/>
      <c r="T1499" s="56"/>
      <c r="Z1499" s="108" t="str">
        <f>IF(LEN(INDEX($1:$1048576,ROW(),4))&gt;0,INDEX($1:$1048576,ROW(),4)," ")</f>
        <v xml:space="preserve"> </v>
      </c>
      <c r="AA1499" s="108">
        <f t="shared" si="178"/>
        <v>115</v>
      </c>
      <c r="AB1499" s="108">
        <f ca="1">COUNTBLANK(OFFSET(INDEX($1:$1048576,2,4),AA1499*WellsInPlate,0,WellsInPlate,1))</f>
        <v>86</v>
      </c>
      <c r="AC1499" s="108">
        <f t="shared" ca="1" si="179"/>
        <v>0</v>
      </c>
      <c r="AE1499" s="108" t="b">
        <f>IF(COUNTBLANK(D1499)=0,A1499)</f>
        <v>0</v>
      </c>
    </row>
    <row r="1500" spans="1:31" ht="12.75" x14ac:dyDescent="0.2">
      <c r="A1500" s="94" t="str">
        <f>IF(D1500="","",CONCATENATE('Address and samples info'!$B$8," #",'Samples 96'!C1500))</f>
        <v/>
      </c>
      <c r="B1500" s="95" t="s">
        <v>40</v>
      </c>
      <c r="C1500" s="150">
        <v>18</v>
      </c>
      <c r="D1500" s="5"/>
      <c r="E1500" s="98">
        <v>0.01</v>
      </c>
      <c r="F1500" s="53"/>
      <c r="G1500" s="59"/>
      <c r="H1500" s="104"/>
      <c r="I1500" s="57"/>
      <c r="J1500" s="57"/>
      <c r="K1500" s="57"/>
      <c r="L1500" s="57"/>
      <c r="M1500" s="57"/>
      <c r="N1500" s="57"/>
      <c r="O1500" s="57"/>
      <c r="P1500" s="57"/>
      <c r="Q1500" s="57"/>
      <c r="R1500" s="57"/>
      <c r="S1500" s="57"/>
      <c r="T1500" s="58"/>
      <c r="Z1500" s="108" t="str">
        <f>IF(LEN(INDEX($1:$1048576,ROW(),4))&gt;0,INDEX($1:$1048576,ROW(),4)," ")</f>
        <v xml:space="preserve"> </v>
      </c>
      <c r="AA1500" s="108">
        <f t="shared" si="178"/>
        <v>115</v>
      </c>
      <c r="AB1500" s="108">
        <f ca="1">COUNTBLANK(OFFSET(INDEX($1:$1048576,2,4),AA1500*WellsInPlate,0,WellsInPlate,1))</f>
        <v>86</v>
      </c>
      <c r="AC1500" s="108">
        <f t="shared" ca="1" si="179"/>
        <v>0</v>
      </c>
      <c r="AE1500" s="108" t="b">
        <f>IF(COUNTBLANK(D1500)=0,A1500)</f>
        <v>0</v>
      </c>
    </row>
    <row r="1501" spans="1:31" ht="12.75" x14ac:dyDescent="0.2">
      <c r="A1501" s="94" t="str">
        <f>IF(D1501="","",CONCATENATE('Address and samples info'!$B$8," #",'Samples 96'!C1501))</f>
        <v/>
      </c>
      <c r="B1501" s="95" t="s">
        <v>51</v>
      </c>
      <c r="C1501" s="150">
        <v>18</v>
      </c>
      <c r="D1501" s="5"/>
      <c r="E1501" s="98">
        <v>0.01</v>
      </c>
      <c r="F1501" s="53"/>
      <c r="G1501" s="59"/>
      <c r="H1501" s="104"/>
      <c r="I1501" s="57"/>
      <c r="J1501" s="57"/>
      <c r="K1501" s="57"/>
      <c r="L1501" s="57"/>
      <c r="M1501" s="57"/>
      <c r="N1501" s="57"/>
      <c r="O1501" s="57"/>
      <c r="P1501" s="57"/>
      <c r="Q1501" s="57"/>
      <c r="R1501" s="57"/>
      <c r="S1501" s="57"/>
      <c r="T1501" s="57"/>
      <c r="Z1501" s="108" t="str">
        <f>IF(LEN(INDEX($1:$1048576,ROW(),4))&gt;0,INDEX($1:$1048576,ROW(),4)," ")</f>
        <v xml:space="preserve"> </v>
      </c>
      <c r="AA1501" s="108">
        <f t="shared" si="178"/>
        <v>115</v>
      </c>
      <c r="AB1501" s="108">
        <f ca="1">COUNTBLANK(OFFSET(INDEX($1:$1048576,2,4),AA1501*WellsInPlate,0,WellsInPlate,1))</f>
        <v>86</v>
      </c>
      <c r="AC1501" s="108">
        <f t="shared" ca="1" si="179"/>
        <v>0</v>
      </c>
      <c r="AE1501" s="108" t="b">
        <f>IF(COUNTBLANK(D1501)=0,A1501)</f>
        <v>0</v>
      </c>
    </row>
    <row r="1502" spans="1:31" ht="12.75" x14ac:dyDescent="0.2">
      <c r="A1502" s="94" t="str">
        <f>IF(D1502="","",CONCATENATE('Address and samples info'!$B$8," #",'Samples 96'!C1502))</f>
        <v/>
      </c>
      <c r="B1502" s="95" t="s">
        <v>62</v>
      </c>
      <c r="C1502" s="150">
        <v>18</v>
      </c>
      <c r="D1502" s="5"/>
      <c r="E1502" s="98">
        <v>0.01</v>
      </c>
      <c r="F1502" s="53"/>
      <c r="G1502" s="59"/>
      <c r="H1502" s="104"/>
      <c r="I1502" s="57"/>
      <c r="J1502" s="57"/>
      <c r="K1502" s="57"/>
      <c r="L1502" s="57"/>
      <c r="M1502" s="57"/>
      <c r="N1502" s="57"/>
      <c r="O1502" s="57"/>
      <c r="P1502" s="57"/>
      <c r="Q1502" s="57"/>
      <c r="R1502" s="57"/>
      <c r="S1502" s="57"/>
      <c r="T1502" s="57"/>
      <c r="Z1502" s="108" t="str">
        <f>IF(LEN(INDEX($1:$1048576,ROW(),4))&gt;0,INDEX($1:$1048576,ROW(),4)," ")</f>
        <v xml:space="preserve"> </v>
      </c>
      <c r="AA1502" s="108">
        <f t="shared" si="178"/>
        <v>115</v>
      </c>
      <c r="AB1502" s="108">
        <f ca="1">COUNTBLANK(OFFSET(INDEX($1:$1048576,2,4),AA1502*WellsInPlate,0,WellsInPlate,1))</f>
        <v>86</v>
      </c>
      <c r="AC1502" s="108">
        <f t="shared" ca="1" si="179"/>
        <v>0</v>
      </c>
      <c r="AE1502" s="108" t="b">
        <f>IF(COUNTBLANK(D1502)=0,A1502)</f>
        <v>0</v>
      </c>
    </row>
    <row r="1503" spans="1:31" ht="12.75" x14ac:dyDescent="0.2">
      <c r="A1503" s="94" t="str">
        <f>IF(D1503="","",CONCATENATE('Address and samples info'!$B$8," #",'Samples 96'!C1503))</f>
        <v/>
      </c>
      <c r="B1503" s="95" t="s">
        <v>73</v>
      </c>
      <c r="C1503" s="150">
        <v>18</v>
      </c>
      <c r="D1503" s="5"/>
      <c r="E1503" s="98">
        <v>0.01</v>
      </c>
      <c r="F1503" s="53"/>
      <c r="G1503" s="59"/>
      <c r="H1503" s="104"/>
      <c r="I1503" s="57"/>
      <c r="J1503" s="57"/>
      <c r="K1503" s="57"/>
      <c r="L1503" s="57"/>
      <c r="M1503" s="57"/>
      <c r="N1503" s="57"/>
      <c r="O1503" s="57"/>
      <c r="P1503" s="57"/>
      <c r="Q1503" s="57"/>
      <c r="R1503" s="57"/>
      <c r="S1503" s="57"/>
      <c r="T1503" s="57"/>
      <c r="Z1503" s="108" t="str">
        <f>IF(LEN(INDEX($1:$1048576,ROW(),4))&gt;0,INDEX($1:$1048576,ROW(),4)," ")</f>
        <v xml:space="preserve"> </v>
      </c>
      <c r="AA1503" s="108">
        <f t="shared" si="178"/>
        <v>115</v>
      </c>
      <c r="AB1503" s="108">
        <f ca="1">COUNTBLANK(OFFSET(INDEX($1:$1048576,2,4),AA1503*WellsInPlate,0,WellsInPlate,1))</f>
        <v>86</v>
      </c>
      <c r="AC1503" s="108">
        <f t="shared" ca="1" si="179"/>
        <v>0</v>
      </c>
      <c r="AE1503" s="108" t="b">
        <f>IF(COUNTBLANK(D1503)=0,A1503)</f>
        <v>0</v>
      </c>
    </row>
    <row r="1504" spans="1:31" ht="12.75" x14ac:dyDescent="0.2">
      <c r="A1504" s="94" t="str">
        <f>IF(D1504="","",CONCATENATE('Address and samples info'!$B$8," #",'Samples 96'!C1504))</f>
        <v/>
      </c>
      <c r="B1504" s="95" t="s">
        <v>83</v>
      </c>
      <c r="C1504" s="150">
        <v>18</v>
      </c>
      <c r="D1504" s="5"/>
      <c r="E1504" s="98">
        <v>0.01</v>
      </c>
      <c r="F1504" s="53"/>
      <c r="G1504" s="59"/>
      <c r="H1504" s="104"/>
      <c r="I1504" s="57"/>
      <c r="J1504" s="57"/>
      <c r="K1504" s="57"/>
      <c r="L1504" s="57"/>
      <c r="M1504" s="57"/>
      <c r="N1504" s="57"/>
      <c r="O1504" s="57"/>
      <c r="P1504" s="57"/>
      <c r="Q1504" s="57"/>
      <c r="R1504" s="57"/>
      <c r="S1504" s="57"/>
      <c r="T1504" s="57"/>
      <c r="Z1504" s="108" t="str">
        <f>IF(LEN(INDEX($1:$1048576,ROW(),4))&gt;0,INDEX($1:$1048576,ROW(),4)," ")</f>
        <v xml:space="preserve"> </v>
      </c>
      <c r="AA1504" s="108">
        <f t="shared" si="178"/>
        <v>115</v>
      </c>
      <c r="AB1504" s="108">
        <f ca="1">COUNTBLANK(OFFSET(INDEX($1:$1048576,2,4),AA1504*WellsInPlate,0,WellsInPlate,1))</f>
        <v>86</v>
      </c>
      <c r="AC1504" s="108">
        <f t="shared" ca="1" si="179"/>
        <v>0</v>
      </c>
      <c r="AE1504" s="108" t="b">
        <f>IF(COUNTBLANK(D1504)=0,A1504)</f>
        <v>0</v>
      </c>
    </row>
    <row r="1505" spans="1:31" ht="12.75" x14ac:dyDescent="0.2">
      <c r="A1505" s="94" t="str">
        <f>IF(D1505="","",CONCATENATE('Address and samples info'!$B$8," #",'Samples 96'!C1505))</f>
        <v/>
      </c>
      <c r="B1505" s="95" t="s">
        <v>8</v>
      </c>
      <c r="C1505" s="150">
        <v>18</v>
      </c>
      <c r="D1505" s="5"/>
      <c r="E1505" s="98">
        <v>0.01</v>
      </c>
      <c r="F1505" s="53"/>
      <c r="G1505" s="59"/>
      <c r="H1505" s="104"/>
      <c r="I1505" s="57"/>
      <c r="J1505" s="57"/>
      <c r="K1505" s="57"/>
      <c r="L1505" s="57"/>
      <c r="M1505" s="57"/>
      <c r="N1505" s="57"/>
      <c r="O1505" s="57"/>
      <c r="P1505" s="57"/>
      <c r="Q1505" s="57"/>
      <c r="R1505" s="57"/>
      <c r="S1505" s="57"/>
      <c r="T1505" s="57"/>
      <c r="Z1505" s="108" t="str">
        <f>IF(LEN(INDEX($1:$1048576,ROW(),4))&gt;0,INDEX($1:$1048576,ROW(),4)," ")</f>
        <v xml:space="preserve"> </v>
      </c>
      <c r="AA1505" s="108">
        <f t="shared" si="178"/>
        <v>115</v>
      </c>
      <c r="AB1505" s="108">
        <f ca="1">COUNTBLANK(OFFSET(INDEX($1:$1048576,2,4),AA1505*WellsInPlate,0,WellsInPlate,1))</f>
        <v>86</v>
      </c>
      <c r="AC1505" s="108">
        <f t="shared" ca="1" si="179"/>
        <v>0</v>
      </c>
      <c r="AE1505" s="108" t="b">
        <f>IF(COUNTBLANK(D1505)=0,A1505)</f>
        <v>0</v>
      </c>
    </row>
    <row r="1506" spans="1:31" ht="12.75" x14ac:dyDescent="0.2">
      <c r="A1506" s="94" t="str">
        <f>IF(D1506="","",CONCATENATE('Address and samples info'!$B$8," #",'Samples 96'!C1506))</f>
        <v/>
      </c>
      <c r="B1506" s="95" t="s">
        <v>19</v>
      </c>
      <c r="C1506" s="150">
        <v>18</v>
      </c>
      <c r="D1506" s="5"/>
      <c r="E1506" s="98">
        <v>0.01</v>
      </c>
      <c r="F1506" s="53"/>
      <c r="G1506" s="59"/>
      <c r="H1506" s="104"/>
      <c r="I1506" s="57"/>
      <c r="J1506" s="57"/>
      <c r="K1506" s="57"/>
      <c r="L1506" s="57"/>
      <c r="M1506" s="57"/>
      <c r="N1506" s="57"/>
      <c r="O1506" s="57"/>
      <c r="P1506" s="57"/>
      <c r="Q1506" s="57"/>
      <c r="R1506" s="57"/>
      <c r="S1506" s="57"/>
      <c r="T1506" s="57"/>
      <c r="Z1506" s="108" t="str">
        <f>IF(LEN(INDEX($1:$1048576,ROW(),4))&gt;0,INDEX($1:$1048576,ROW(),4)," ")</f>
        <v xml:space="preserve"> </v>
      </c>
      <c r="AA1506" s="108">
        <f t="shared" si="178"/>
        <v>115</v>
      </c>
      <c r="AB1506" s="108">
        <f ca="1">COUNTBLANK(OFFSET(INDEX($1:$1048576,2,4),AA1506*WellsInPlate,0,WellsInPlate,1))</f>
        <v>86</v>
      </c>
      <c r="AC1506" s="108">
        <f t="shared" ca="1" si="179"/>
        <v>0</v>
      </c>
      <c r="AE1506" s="108" t="b">
        <f>IF(COUNTBLANK(D1506)=0,A1506)</f>
        <v>0</v>
      </c>
    </row>
    <row r="1507" spans="1:31" ht="12.75" x14ac:dyDescent="0.2">
      <c r="A1507" s="94" t="str">
        <f>IF(D1507="","",CONCATENATE('Address and samples info'!$B$8," #",'Samples 96'!C1507))</f>
        <v/>
      </c>
      <c r="B1507" s="95" t="s">
        <v>30</v>
      </c>
      <c r="C1507" s="150">
        <v>18</v>
      </c>
      <c r="D1507" s="5"/>
      <c r="E1507" s="98">
        <v>0.01</v>
      </c>
      <c r="F1507" s="53"/>
      <c r="G1507" s="59"/>
      <c r="H1507" s="104"/>
      <c r="I1507" s="57"/>
      <c r="J1507" s="57"/>
      <c r="K1507" s="57"/>
      <c r="L1507" s="57"/>
      <c r="M1507" s="57"/>
      <c r="N1507" s="57"/>
      <c r="O1507" s="57"/>
      <c r="P1507" s="57"/>
      <c r="Q1507" s="57"/>
      <c r="R1507" s="57"/>
      <c r="S1507" s="57"/>
      <c r="T1507" s="57"/>
      <c r="Z1507" s="108" t="str">
        <f>IF(LEN(INDEX($1:$1048576,ROW(),4))&gt;0,INDEX($1:$1048576,ROW(),4)," ")</f>
        <v xml:space="preserve"> </v>
      </c>
      <c r="AA1507" s="108">
        <f t="shared" si="178"/>
        <v>115</v>
      </c>
      <c r="AB1507" s="108">
        <f ca="1">COUNTBLANK(OFFSET(INDEX($1:$1048576,2,4),AA1507*WellsInPlate,0,WellsInPlate,1))</f>
        <v>86</v>
      </c>
      <c r="AC1507" s="108">
        <f t="shared" ca="1" si="179"/>
        <v>0</v>
      </c>
      <c r="AE1507" s="108" t="b">
        <f>IF(COUNTBLANK(D1507)=0,A1507)</f>
        <v>0</v>
      </c>
    </row>
    <row r="1508" spans="1:31" ht="12.75" x14ac:dyDescent="0.2">
      <c r="A1508" s="94" t="str">
        <f>IF(D1508="","",CONCATENATE('Address and samples info'!$B$8," #",'Samples 96'!C1508))</f>
        <v/>
      </c>
      <c r="B1508" s="95" t="s">
        <v>41</v>
      </c>
      <c r="C1508" s="150">
        <v>18</v>
      </c>
      <c r="D1508" s="5"/>
      <c r="E1508" s="98">
        <v>0.01</v>
      </c>
      <c r="F1508" s="53"/>
      <c r="G1508" s="59"/>
      <c r="Z1508" s="108" t="str">
        <f>IF(LEN(INDEX($1:$1048576,ROW(),4))&gt;0,INDEX($1:$1048576,ROW(),4)," ")</f>
        <v xml:space="preserve"> </v>
      </c>
      <c r="AA1508" s="108">
        <f t="shared" si="178"/>
        <v>115</v>
      </c>
      <c r="AB1508" s="108">
        <f ca="1">COUNTBLANK(OFFSET(INDEX($1:$1048576,2,4),AA1508*WellsInPlate,0,WellsInPlate,1))</f>
        <v>86</v>
      </c>
      <c r="AC1508" s="108">
        <f t="shared" ca="1" si="179"/>
        <v>0</v>
      </c>
      <c r="AE1508" s="108" t="b">
        <f>IF(COUNTBLANK(D1508)=0,A1508)</f>
        <v>0</v>
      </c>
    </row>
    <row r="1509" spans="1:31" ht="12.75" x14ac:dyDescent="0.2">
      <c r="A1509" s="94" t="str">
        <f>IF(D1509="","",CONCATENATE('Address and samples info'!$B$8," #",'Samples 96'!C1509))</f>
        <v/>
      </c>
      <c r="B1509" s="95" t="s">
        <v>52</v>
      </c>
      <c r="C1509" s="150">
        <v>18</v>
      </c>
      <c r="D1509" s="5"/>
      <c r="E1509" s="98">
        <v>0.01</v>
      </c>
      <c r="F1509" s="53"/>
      <c r="G1509" s="59"/>
      <c r="Z1509" s="108" t="str">
        <f>IF(LEN(INDEX($1:$1048576,ROW(),4))&gt;0,INDEX($1:$1048576,ROW(),4)," ")</f>
        <v xml:space="preserve"> </v>
      </c>
      <c r="AA1509" s="108">
        <f t="shared" si="178"/>
        <v>115</v>
      </c>
      <c r="AB1509" s="108">
        <f ca="1">COUNTBLANK(OFFSET(INDEX($1:$1048576,2,4),AA1509*WellsInPlate,0,WellsInPlate,1))</f>
        <v>86</v>
      </c>
      <c r="AC1509" s="108">
        <f t="shared" ca="1" si="179"/>
        <v>0</v>
      </c>
      <c r="AE1509" s="108" t="b">
        <f>IF(COUNTBLANK(D1509)=0,A1509)</f>
        <v>0</v>
      </c>
    </row>
    <row r="1510" spans="1:31" ht="12.75" x14ac:dyDescent="0.2">
      <c r="A1510" s="94" t="str">
        <f>IF(D1510="","",CONCATENATE('Address and samples info'!$B$8," #",'Samples 96'!C1510))</f>
        <v/>
      </c>
      <c r="B1510" s="95" t="s">
        <v>63</v>
      </c>
      <c r="C1510" s="150">
        <v>18</v>
      </c>
      <c r="D1510" s="5"/>
      <c r="E1510" s="98">
        <v>0.01</v>
      </c>
      <c r="F1510" s="53"/>
      <c r="G1510" s="59"/>
      <c r="Z1510" s="108" t="str">
        <f>IF(LEN(INDEX($1:$1048576,ROW(),4))&gt;0,INDEX($1:$1048576,ROW(),4)," ")</f>
        <v xml:space="preserve"> </v>
      </c>
      <c r="AA1510" s="108">
        <f t="shared" ref="AA1510:AA1540" si="180">CEILING((ROW()-StartRow+1)/PanelHeight,1)-1</f>
        <v>115</v>
      </c>
      <c r="AB1510" s="108">
        <f ca="1">COUNTBLANK(OFFSET(INDEX($1:$1048576,2,4),AA1510*WellsInPlate,0,WellsInPlate,1))</f>
        <v>86</v>
      </c>
      <c r="AC1510" s="108">
        <f t="shared" ref="AC1510:AC1540" ca="1" si="181">IF(AB1510=WellsInPlate,0,1)</f>
        <v>0</v>
      </c>
      <c r="AE1510" s="108" t="b">
        <f>IF(COUNTBLANK(D1510)=0,A1510)</f>
        <v>0</v>
      </c>
    </row>
    <row r="1511" spans="1:31" ht="12.75" x14ac:dyDescent="0.2">
      <c r="A1511" s="94" t="str">
        <f>IF(D1511="","",CONCATENATE('Address and samples info'!$B$8," #",'Samples 96'!C1511))</f>
        <v/>
      </c>
      <c r="B1511" s="95" t="s">
        <v>74</v>
      </c>
      <c r="C1511" s="150">
        <v>18</v>
      </c>
      <c r="D1511" s="5"/>
      <c r="E1511" s="98">
        <v>0.01</v>
      </c>
      <c r="F1511" s="53"/>
      <c r="G1511" s="59"/>
      <c r="I1511" s="55"/>
      <c r="Z1511" s="108" t="str">
        <f>IF(LEN(INDEX($1:$1048576,ROW(),4))&gt;0,INDEX($1:$1048576,ROW(),4)," ")</f>
        <v xml:space="preserve"> </v>
      </c>
      <c r="AA1511" s="108">
        <f t="shared" si="180"/>
        <v>115</v>
      </c>
      <c r="AB1511" s="108">
        <f ca="1">COUNTBLANK(OFFSET(INDEX($1:$1048576,2,4),AA1511*WellsInPlate,0,WellsInPlate,1))</f>
        <v>86</v>
      </c>
      <c r="AC1511" s="108">
        <f t="shared" ca="1" si="181"/>
        <v>0</v>
      </c>
      <c r="AE1511" s="108" t="b">
        <f>IF(COUNTBLANK(D1511)=0,A1511)</f>
        <v>0</v>
      </c>
    </row>
    <row r="1512" spans="1:31" ht="12.75" x14ac:dyDescent="0.2">
      <c r="A1512" s="94" t="str">
        <f>IF(D1512="","",CONCATENATE('Address and samples info'!$B$8," #",'Samples 96'!C1512))</f>
        <v/>
      </c>
      <c r="B1512" s="95" t="s">
        <v>84</v>
      </c>
      <c r="C1512" s="150">
        <v>18</v>
      </c>
      <c r="D1512" s="5"/>
      <c r="E1512" s="98">
        <v>0.01</v>
      </c>
      <c r="F1512" s="53"/>
      <c r="G1512" s="59"/>
      <c r="H1512" s="106"/>
      <c r="I1512" s="56"/>
      <c r="J1512" s="56"/>
      <c r="K1512" s="56"/>
      <c r="L1512" s="56"/>
      <c r="M1512" s="56"/>
      <c r="N1512" s="56"/>
      <c r="O1512" s="56"/>
      <c r="P1512" s="56"/>
      <c r="Q1512" s="56"/>
      <c r="R1512" s="56"/>
      <c r="S1512" s="56"/>
      <c r="T1512" s="56"/>
      <c r="Z1512" s="108" t="str">
        <f>IF(LEN(INDEX($1:$1048576,ROW(),4))&gt;0,INDEX($1:$1048576,ROW(),4)," ")</f>
        <v xml:space="preserve"> </v>
      </c>
      <c r="AA1512" s="108">
        <f t="shared" si="180"/>
        <v>116</v>
      </c>
      <c r="AB1512" s="108">
        <f ca="1">COUNTBLANK(OFFSET(INDEX($1:$1048576,2,4),AA1512*WellsInPlate,0,WellsInPlate,1))</f>
        <v>86</v>
      </c>
      <c r="AC1512" s="108">
        <f t="shared" ca="1" si="181"/>
        <v>0</v>
      </c>
      <c r="AE1512" s="108" t="b">
        <f>IF(COUNTBLANK(D1512)=0,A1512)</f>
        <v>0</v>
      </c>
    </row>
    <row r="1513" spans="1:31" ht="12.75" x14ac:dyDescent="0.2">
      <c r="A1513" s="94" t="str">
        <f>IF(D1513="","",CONCATENATE('Address and samples info'!$B$8," #",'Samples 96'!C1513))</f>
        <v/>
      </c>
      <c r="B1513" s="95" t="s">
        <v>9</v>
      </c>
      <c r="C1513" s="150">
        <v>18</v>
      </c>
      <c r="D1513" s="5"/>
      <c r="E1513" s="98">
        <v>0.01</v>
      </c>
      <c r="F1513" s="53"/>
      <c r="G1513" s="59"/>
      <c r="H1513" s="104"/>
      <c r="I1513" s="57"/>
      <c r="J1513" s="57"/>
      <c r="K1513" s="57"/>
      <c r="L1513" s="57"/>
      <c r="M1513" s="57"/>
      <c r="N1513" s="57"/>
      <c r="O1513" s="57"/>
      <c r="P1513" s="57"/>
      <c r="Q1513" s="57"/>
      <c r="R1513" s="57"/>
      <c r="S1513" s="57"/>
      <c r="T1513" s="58"/>
      <c r="Z1513" s="108" t="str">
        <f>IF(LEN(INDEX($1:$1048576,ROW(),4))&gt;0,INDEX($1:$1048576,ROW(),4)," ")</f>
        <v xml:space="preserve"> </v>
      </c>
      <c r="AA1513" s="108">
        <f t="shared" si="180"/>
        <v>116</v>
      </c>
      <c r="AB1513" s="108">
        <f ca="1">COUNTBLANK(OFFSET(INDEX($1:$1048576,2,4),AA1513*WellsInPlate,0,WellsInPlate,1))</f>
        <v>86</v>
      </c>
      <c r="AC1513" s="108">
        <f t="shared" ca="1" si="181"/>
        <v>0</v>
      </c>
      <c r="AE1513" s="108" t="b">
        <f>IF(COUNTBLANK(D1513)=0,A1513)</f>
        <v>0</v>
      </c>
    </row>
    <row r="1514" spans="1:31" ht="12.75" x14ac:dyDescent="0.2">
      <c r="A1514" s="94" t="str">
        <f>IF(D1514="","",CONCATENATE('Address and samples info'!$B$8," #",'Samples 96'!C1514))</f>
        <v/>
      </c>
      <c r="B1514" s="95" t="s">
        <v>20</v>
      </c>
      <c r="C1514" s="150">
        <v>18</v>
      </c>
      <c r="D1514" s="5"/>
      <c r="E1514" s="98">
        <v>0.01</v>
      </c>
      <c r="F1514" s="53"/>
      <c r="G1514" s="59"/>
      <c r="H1514" s="104"/>
      <c r="I1514" s="57"/>
      <c r="J1514" s="57"/>
      <c r="K1514" s="57"/>
      <c r="L1514" s="57"/>
      <c r="M1514" s="57"/>
      <c r="N1514" s="57"/>
      <c r="O1514" s="57"/>
      <c r="P1514" s="57"/>
      <c r="Q1514" s="57"/>
      <c r="R1514" s="57"/>
      <c r="S1514" s="57"/>
      <c r="T1514" s="57"/>
      <c r="Z1514" s="108" t="str">
        <f>IF(LEN(INDEX($1:$1048576,ROW(),4))&gt;0,INDEX($1:$1048576,ROW(),4)," ")</f>
        <v xml:space="preserve"> </v>
      </c>
      <c r="AA1514" s="108">
        <f t="shared" si="180"/>
        <v>116</v>
      </c>
      <c r="AB1514" s="108">
        <f ca="1">COUNTBLANK(OFFSET(INDEX($1:$1048576,2,4),AA1514*WellsInPlate,0,WellsInPlate,1))</f>
        <v>86</v>
      </c>
      <c r="AC1514" s="108">
        <f t="shared" ca="1" si="181"/>
        <v>0</v>
      </c>
      <c r="AE1514" s="108" t="b">
        <f>IF(COUNTBLANK(D1514)=0,A1514)</f>
        <v>0</v>
      </c>
    </row>
    <row r="1515" spans="1:31" ht="12.75" x14ac:dyDescent="0.2">
      <c r="A1515" s="94" t="str">
        <f>IF(D1515="","",CONCATENATE('Address and samples info'!$B$8," #",'Samples 96'!C1515))</f>
        <v/>
      </c>
      <c r="B1515" s="95" t="s">
        <v>31</v>
      </c>
      <c r="C1515" s="150">
        <v>18</v>
      </c>
      <c r="D1515" s="5"/>
      <c r="E1515" s="98">
        <v>0.01</v>
      </c>
      <c r="F1515" s="53"/>
      <c r="G1515" s="59"/>
      <c r="H1515" s="104"/>
      <c r="I1515" s="57"/>
      <c r="J1515" s="57"/>
      <c r="K1515" s="57"/>
      <c r="L1515" s="57"/>
      <c r="M1515" s="57"/>
      <c r="N1515" s="57"/>
      <c r="O1515" s="57"/>
      <c r="P1515" s="57"/>
      <c r="Q1515" s="57"/>
      <c r="R1515" s="57"/>
      <c r="S1515" s="57"/>
      <c r="T1515" s="57"/>
      <c r="Z1515" s="108" t="str">
        <f>IF(LEN(INDEX($1:$1048576,ROW(),4))&gt;0,INDEX($1:$1048576,ROW(),4)," ")</f>
        <v xml:space="preserve"> </v>
      </c>
      <c r="AA1515" s="108">
        <f t="shared" si="180"/>
        <v>116</v>
      </c>
      <c r="AB1515" s="108">
        <f ca="1">COUNTBLANK(OFFSET(INDEX($1:$1048576,2,4),AA1515*WellsInPlate,0,WellsInPlate,1))</f>
        <v>86</v>
      </c>
      <c r="AC1515" s="108">
        <f t="shared" ca="1" si="181"/>
        <v>0</v>
      </c>
      <c r="AE1515" s="108" t="b">
        <f>IF(COUNTBLANK(D1515)=0,A1515)</f>
        <v>0</v>
      </c>
    </row>
    <row r="1516" spans="1:31" ht="12.75" x14ac:dyDescent="0.2">
      <c r="A1516" s="94" t="str">
        <f>IF(D1516="","",CONCATENATE('Address and samples info'!$B$8," #",'Samples 96'!C1516))</f>
        <v/>
      </c>
      <c r="B1516" s="95" t="s">
        <v>42</v>
      </c>
      <c r="C1516" s="150">
        <v>18</v>
      </c>
      <c r="D1516" s="5"/>
      <c r="E1516" s="98">
        <v>0.01</v>
      </c>
      <c r="F1516" s="53"/>
      <c r="G1516" s="59"/>
      <c r="H1516" s="104"/>
      <c r="I1516" s="57"/>
      <c r="J1516" s="57"/>
      <c r="K1516" s="57"/>
      <c r="L1516" s="57"/>
      <c r="M1516" s="57"/>
      <c r="N1516" s="57"/>
      <c r="O1516" s="57"/>
      <c r="P1516" s="57"/>
      <c r="Q1516" s="57"/>
      <c r="R1516" s="57"/>
      <c r="S1516" s="57"/>
      <c r="T1516" s="57"/>
      <c r="Z1516" s="108" t="str">
        <f>IF(LEN(INDEX($1:$1048576,ROW(),4))&gt;0,INDEX($1:$1048576,ROW(),4)," ")</f>
        <v xml:space="preserve"> </v>
      </c>
      <c r="AA1516" s="108">
        <f t="shared" si="180"/>
        <v>116</v>
      </c>
      <c r="AB1516" s="108">
        <f ca="1">COUNTBLANK(OFFSET(INDEX($1:$1048576,2,4),AA1516*WellsInPlate,0,WellsInPlate,1))</f>
        <v>86</v>
      </c>
      <c r="AC1516" s="108">
        <f t="shared" ca="1" si="181"/>
        <v>0</v>
      </c>
      <c r="AE1516" s="108" t="b">
        <f>IF(COUNTBLANK(D1516)=0,A1516)</f>
        <v>0</v>
      </c>
    </row>
    <row r="1517" spans="1:31" ht="12.75" x14ac:dyDescent="0.2">
      <c r="A1517" s="94" t="str">
        <f>IF(D1517="","",CONCATENATE('Address and samples info'!$B$8," #",'Samples 96'!C1517))</f>
        <v/>
      </c>
      <c r="B1517" s="95" t="s">
        <v>53</v>
      </c>
      <c r="C1517" s="150">
        <v>18</v>
      </c>
      <c r="D1517" s="5"/>
      <c r="E1517" s="98">
        <v>0.01</v>
      </c>
      <c r="F1517" s="53"/>
      <c r="G1517" s="59"/>
      <c r="H1517" s="104"/>
      <c r="I1517" s="57"/>
      <c r="J1517" s="57"/>
      <c r="K1517" s="57"/>
      <c r="L1517" s="57"/>
      <c r="M1517" s="57"/>
      <c r="N1517" s="57"/>
      <c r="O1517" s="57"/>
      <c r="P1517" s="57"/>
      <c r="Q1517" s="57"/>
      <c r="R1517" s="57"/>
      <c r="S1517" s="57"/>
      <c r="T1517" s="57"/>
      <c r="Z1517" s="108" t="str">
        <f>IF(LEN(INDEX($1:$1048576,ROW(),4))&gt;0,INDEX($1:$1048576,ROW(),4)," ")</f>
        <v xml:space="preserve"> </v>
      </c>
      <c r="AA1517" s="108">
        <f t="shared" si="180"/>
        <v>116</v>
      </c>
      <c r="AB1517" s="108">
        <f ca="1">COUNTBLANK(OFFSET(INDEX($1:$1048576,2,4),AA1517*WellsInPlate,0,WellsInPlate,1))</f>
        <v>86</v>
      </c>
      <c r="AC1517" s="108">
        <f t="shared" ca="1" si="181"/>
        <v>0</v>
      </c>
      <c r="AE1517" s="108" t="b">
        <f>IF(COUNTBLANK(D1517)=0,A1517)</f>
        <v>0</v>
      </c>
    </row>
    <row r="1518" spans="1:31" ht="12.75" x14ac:dyDescent="0.2">
      <c r="A1518" s="94" t="str">
        <f>IF(D1518="","",CONCATENATE('Address and samples info'!$B$8," #",'Samples 96'!C1518))</f>
        <v/>
      </c>
      <c r="B1518" s="95" t="s">
        <v>64</v>
      </c>
      <c r="C1518" s="150">
        <v>18</v>
      </c>
      <c r="D1518" s="5"/>
      <c r="E1518" s="98">
        <v>0.01</v>
      </c>
      <c r="F1518" s="53"/>
      <c r="G1518" s="59"/>
      <c r="H1518" s="104"/>
      <c r="I1518" s="57"/>
      <c r="J1518" s="57"/>
      <c r="K1518" s="57"/>
      <c r="L1518" s="57"/>
      <c r="M1518" s="57"/>
      <c r="N1518" s="57"/>
      <c r="O1518" s="57"/>
      <c r="P1518" s="57"/>
      <c r="Q1518" s="57"/>
      <c r="R1518" s="57"/>
      <c r="S1518" s="57"/>
      <c r="T1518" s="57"/>
      <c r="Z1518" s="108" t="str">
        <f>IF(LEN(INDEX($1:$1048576,ROW(),4))&gt;0,INDEX($1:$1048576,ROW(),4)," ")</f>
        <v xml:space="preserve"> </v>
      </c>
      <c r="AA1518" s="108">
        <f t="shared" si="180"/>
        <v>116</v>
      </c>
      <c r="AB1518" s="108">
        <f ca="1">COUNTBLANK(OFFSET(INDEX($1:$1048576,2,4),AA1518*WellsInPlate,0,WellsInPlate,1))</f>
        <v>86</v>
      </c>
      <c r="AC1518" s="108">
        <f t="shared" ca="1" si="181"/>
        <v>0</v>
      </c>
      <c r="AE1518" s="108" t="b">
        <f>IF(COUNTBLANK(D1518)=0,A1518)</f>
        <v>0</v>
      </c>
    </row>
    <row r="1519" spans="1:31" ht="12.75" x14ac:dyDescent="0.2">
      <c r="A1519" s="94" t="str">
        <f>IF(D1519="","",CONCATENATE('Address and samples info'!$B$8," #",'Samples 96'!C1519))</f>
        <v/>
      </c>
      <c r="B1519" s="95" t="s">
        <v>75</v>
      </c>
      <c r="C1519" s="150">
        <v>18</v>
      </c>
      <c r="D1519" s="5"/>
      <c r="E1519" s="98">
        <v>0.01</v>
      </c>
      <c r="F1519" s="53"/>
      <c r="G1519" s="59"/>
      <c r="H1519" s="104"/>
      <c r="I1519" s="57"/>
      <c r="J1519" s="57"/>
      <c r="K1519" s="57"/>
      <c r="L1519" s="57"/>
      <c r="M1519" s="57"/>
      <c r="N1519" s="57"/>
      <c r="O1519" s="57"/>
      <c r="P1519" s="57"/>
      <c r="Q1519" s="57"/>
      <c r="R1519" s="57"/>
      <c r="S1519" s="57"/>
      <c r="T1519" s="57"/>
      <c r="Z1519" s="108" t="str">
        <f>IF(LEN(INDEX($1:$1048576,ROW(),4))&gt;0,INDEX($1:$1048576,ROW(),4)," ")</f>
        <v xml:space="preserve"> </v>
      </c>
      <c r="AA1519" s="108">
        <f t="shared" si="180"/>
        <v>116</v>
      </c>
      <c r="AB1519" s="108">
        <f ca="1">COUNTBLANK(OFFSET(INDEX($1:$1048576,2,4),AA1519*WellsInPlate,0,WellsInPlate,1))</f>
        <v>86</v>
      </c>
      <c r="AC1519" s="108">
        <f t="shared" ca="1" si="181"/>
        <v>0</v>
      </c>
      <c r="AE1519" s="108" t="b">
        <f>IF(COUNTBLANK(D1519)=0,A1519)</f>
        <v>0</v>
      </c>
    </row>
    <row r="1520" spans="1:31" ht="12.75" x14ac:dyDescent="0.2">
      <c r="A1520" s="94" t="str">
        <f>IF(D1520="","",CONCATENATE('Address and samples info'!$B$8," #",'Samples 96'!C1520))</f>
        <v/>
      </c>
      <c r="B1520" s="95" t="s">
        <v>85</v>
      </c>
      <c r="C1520" s="150">
        <v>18</v>
      </c>
      <c r="D1520" s="5"/>
      <c r="E1520" s="98">
        <v>0.01</v>
      </c>
      <c r="F1520" s="53"/>
      <c r="G1520" s="59"/>
      <c r="H1520" s="104"/>
      <c r="I1520" s="57"/>
      <c r="J1520" s="57"/>
      <c r="K1520" s="57"/>
      <c r="L1520" s="57"/>
      <c r="M1520" s="57"/>
      <c r="N1520" s="57"/>
      <c r="O1520" s="57"/>
      <c r="P1520" s="57"/>
      <c r="Q1520" s="57"/>
      <c r="R1520" s="57"/>
      <c r="S1520" s="57"/>
      <c r="T1520" s="57"/>
      <c r="Z1520" s="108" t="str">
        <f>IF(LEN(INDEX($1:$1048576,ROW(),4))&gt;0,INDEX($1:$1048576,ROW(),4)," ")</f>
        <v xml:space="preserve"> </v>
      </c>
      <c r="AA1520" s="108">
        <f t="shared" si="180"/>
        <v>116</v>
      </c>
      <c r="AB1520" s="108">
        <f ca="1">COUNTBLANK(OFFSET(INDEX($1:$1048576,2,4),AA1520*WellsInPlate,0,WellsInPlate,1))</f>
        <v>86</v>
      </c>
      <c r="AC1520" s="108">
        <f t="shared" ca="1" si="181"/>
        <v>0</v>
      </c>
      <c r="AE1520" s="108" t="b">
        <f>IF(COUNTBLANK(D1520)=0,A1520)</f>
        <v>0</v>
      </c>
    </row>
    <row r="1521" spans="1:31" ht="12.75" x14ac:dyDescent="0.2">
      <c r="A1521" s="94" t="str">
        <f>IF(D1521="","",CONCATENATE('Address and samples info'!$B$8," #",'Samples 96'!C1521))</f>
        <v/>
      </c>
      <c r="B1521" s="95" t="s">
        <v>10</v>
      </c>
      <c r="C1521" s="150">
        <v>18</v>
      </c>
      <c r="D1521" s="5"/>
      <c r="E1521" s="98">
        <v>0.01</v>
      </c>
      <c r="F1521" s="53"/>
      <c r="G1521" s="59"/>
      <c r="Z1521" s="108" t="str">
        <f>IF(LEN(INDEX($1:$1048576,ROW(),4))&gt;0,INDEX($1:$1048576,ROW(),4)," ")</f>
        <v xml:space="preserve"> </v>
      </c>
      <c r="AA1521" s="108">
        <f t="shared" si="180"/>
        <v>116</v>
      </c>
      <c r="AB1521" s="108">
        <f ca="1">COUNTBLANK(OFFSET(INDEX($1:$1048576,2,4),AA1521*WellsInPlate,0,WellsInPlate,1))</f>
        <v>86</v>
      </c>
      <c r="AC1521" s="108">
        <f t="shared" ca="1" si="181"/>
        <v>0</v>
      </c>
      <c r="AE1521" s="108" t="b">
        <f>IF(COUNTBLANK(D1521)=0,A1521)</f>
        <v>0</v>
      </c>
    </row>
    <row r="1522" spans="1:31" ht="12.75" x14ac:dyDescent="0.2">
      <c r="A1522" s="94" t="str">
        <f>IF(D1522="","",CONCATENATE('Address and samples info'!$B$8," #",'Samples 96'!C1522))</f>
        <v/>
      </c>
      <c r="B1522" s="95" t="s">
        <v>21</v>
      </c>
      <c r="C1522" s="150">
        <v>18</v>
      </c>
      <c r="D1522" s="5"/>
      <c r="E1522" s="98">
        <v>0.01</v>
      </c>
      <c r="F1522" s="53"/>
      <c r="G1522" s="59"/>
      <c r="Z1522" s="108" t="str">
        <f>IF(LEN(INDEX($1:$1048576,ROW(),4))&gt;0,INDEX($1:$1048576,ROW(),4)," ")</f>
        <v xml:space="preserve"> </v>
      </c>
      <c r="AA1522" s="108">
        <f t="shared" si="180"/>
        <v>116</v>
      </c>
      <c r="AB1522" s="108">
        <f ca="1">COUNTBLANK(OFFSET(INDEX($1:$1048576,2,4),AA1522*WellsInPlate,0,WellsInPlate,1))</f>
        <v>86</v>
      </c>
      <c r="AC1522" s="108">
        <f t="shared" ca="1" si="181"/>
        <v>0</v>
      </c>
      <c r="AE1522" s="108" t="b">
        <f>IF(COUNTBLANK(D1522)=0,A1522)</f>
        <v>0</v>
      </c>
    </row>
    <row r="1523" spans="1:31" ht="12.75" x14ac:dyDescent="0.2">
      <c r="A1523" s="94" t="str">
        <f>IF(D1523="","",CONCATENATE('Address and samples info'!$B$8," #",'Samples 96'!C1523))</f>
        <v/>
      </c>
      <c r="B1523" s="95" t="s">
        <v>32</v>
      </c>
      <c r="C1523" s="150">
        <v>18</v>
      </c>
      <c r="D1523" s="5"/>
      <c r="E1523" s="98">
        <v>0.01</v>
      </c>
      <c r="F1523" s="53"/>
      <c r="G1523" s="59"/>
      <c r="Z1523" s="108" t="str">
        <f>IF(LEN(INDEX($1:$1048576,ROW(),4))&gt;0,INDEX($1:$1048576,ROW(),4)," ")</f>
        <v xml:space="preserve"> </v>
      </c>
      <c r="AA1523" s="108">
        <f t="shared" si="180"/>
        <v>116</v>
      </c>
      <c r="AB1523" s="108">
        <f ca="1">COUNTBLANK(OFFSET(INDEX($1:$1048576,2,4),AA1523*WellsInPlate,0,WellsInPlate,1))</f>
        <v>86</v>
      </c>
      <c r="AC1523" s="108">
        <f t="shared" ca="1" si="181"/>
        <v>0</v>
      </c>
      <c r="AE1523" s="108" t="b">
        <f>IF(COUNTBLANK(D1523)=0,A1523)</f>
        <v>0</v>
      </c>
    </row>
    <row r="1524" spans="1:31" ht="12.75" x14ac:dyDescent="0.2">
      <c r="A1524" s="94" t="str">
        <f>IF(D1524="","",CONCATENATE('Address and samples info'!$B$8," #",'Samples 96'!C1524))</f>
        <v/>
      </c>
      <c r="B1524" s="95" t="s">
        <v>43</v>
      </c>
      <c r="C1524" s="150">
        <v>18</v>
      </c>
      <c r="D1524" s="5"/>
      <c r="E1524" s="98">
        <v>0.01</v>
      </c>
      <c r="F1524" s="53"/>
      <c r="G1524" s="59"/>
      <c r="I1524" s="55"/>
      <c r="Z1524" s="108" t="str">
        <f>IF(LEN(INDEX($1:$1048576,ROW(),4))&gt;0,INDEX($1:$1048576,ROW(),4)," ")</f>
        <v xml:space="preserve"> </v>
      </c>
      <c r="AA1524" s="108">
        <f t="shared" si="180"/>
        <v>116</v>
      </c>
      <c r="AB1524" s="108">
        <f ca="1">COUNTBLANK(OFFSET(INDEX($1:$1048576,2,4),AA1524*WellsInPlate,0,WellsInPlate,1))</f>
        <v>86</v>
      </c>
      <c r="AC1524" s="108">
        <f t="shared" ca="1" si="181"/>
        <v>0</v>
      </c>
      <c r="AE1524" s="108" t="b">
        <f>IF(COUNTBLANK(D1524)=0,A1524)</f>
        <v>0</v>
      </c>
    </row>
    <row r="1525" spans="1:31" ht="12.75" x14ac:dyDescent="0.2">
      <c r="A1525" s="94" t="str">
        <f>IF(D1525="","",CONCATENATE('Address and samples info'!$B$8," #",'Samples 96'!C1525))</f>
        <v/>
      </c>
      <c r="B1525" s="95" t="s">
        <v>54</v>
      </c>
      <c r="C1525" s="150">
        <v>18</v>
      </c>
      <c r="D1525" s="5"/>
      <c r="E1525" s="98">
        <v>0.01</v>
      </c>
      <c r="F1525" s="53"/>
      <c r="G1525" s="59"/>
      <c r="H1525" s="106"/>
      <c r="I1525" s="56"/>
      <c r="J1525" s="56"/>
      <c r="K1525" s="56"/>
      <c r="L1525" s="56"/>
      <c r="M1525" s="56"/>
      <c r="N1525" s="56"/>
      <c r="O1525" s="56"/>
      <c r="P1525" s="56"/>
      <c r="Q1525" s="56"/>
      <c r="R1525" s="56"/>
      <c r="S1525" s="56"/>
      <c r="T1525" s="56"/>
      <c r="Z1525" s="108" t="str">
        <f>IF(LEN(INDEX($1:$1048576,ROW(),4))&gt;0,INDEX($1:$1048576,ROW(),4)," ")</f>
        <v xml:space="preserve"> </v>
      </c>
      <c r="AA1525" s="108">
        <f t="shared" si="180"/>
        <v>117</v>
      </c>
      <c r="AB1525" s="108">
        <f ca="1">COUNTBLANK(OFFSET(INDEX($1:$1048576,2,4),AA1525*WellsInPlate,0,WellsInPlate,1))</f>
        <v>86</v>
      </c>
      <c r="AC1525" s="108">
        <f t="shared" ca="1" si="181"/>
        <v>0</v>
      </c>
      <c r="AE1525" s="108" t="b">
        <f>IF(COUNTBLANK(D1525)=0,A1525)</f>
        <v>0</v>
      </c>
    </row>
    <row r="1526" spans="1:31" ht="12.75" x14ac:dyDescent="0.2">
      <c r="A1526" s="94" t="str">
        <f>IF(D1526="","",CONCATENATE('Address and samples info'!$B$8," #",'Samples 96'!C1526))</f>
        <v/>
      </c>
      <c r="B1526" s="95" t="s">
        <v>65</v>
      </c>
      <c r="C1526" s="150">
        <v>18</v>
      </c>
      <c r="D1526" s="5"/>
      <c r="E1526" s="98">
        <v>0.01</v>
      </c>
      <c r="F1526" s="53"/>
      <c r="G1526" s="59"/>
      <c r="H1526" s="104"/>
      <c r="I1526" s="57"/>
      <c r="J1526" s="57"/>
      <c r="K1526" s="57"/>
      <c r="L1526" s="57"/>
      <c r="M1526" s="57"/>
      <c r="N1526" s="57"/>
      <c r="O1526" s="57"/>
      <c r="P1526" s="57"/>
      <c r="Q1526" s="57"/>
      <c r="R1526" s="57"/>
      <c r="S1526" s="57"/>
      <c r="T1526" s="58"/>
      <c r="Z1526" s="108" t="str">
        <f>IF(LEN(INDEX($1:$1048576,ROW(),4))&gt;0,INDEX($1:$1048576,ROW(),4)," ")</f>
        <v xml:space="preserve"> </v>
      </c>
      <c r="AA1526" s="108">
        <f t="shared" si="180"/>
        <v>117</v>
      </c>
      <c r="AB1526" s="108">
        <f ca="1">COUNTBLANK(OFFSET(INDEX($1:$1048576,2,4),AA1526*WellsInPlate,0,WellsInPlate,1))</f>
        <v>86</v>
      </c>
      <c r="AC1526" s="108">
        <f t="shared" ca="1" si="181"/>
        <v>0</v>
      </c>
      <c r="AE1526" s="108" t="b">
        <f>IF(COUNTBLANK(D1526)=0,A1526)</f>
        <v>0</v>
      </c>
    </row>
    <row r="1527" spans="1:31" ht="12.75" x14ac:dyDescent="0.2">
      <c r="A1527" s="94" t="str">
        <f>IF(D1527="","",CONCATENATE('Address and samples info'!$B$8," #",'Samples 96'!C1527))</f>
        <v/>
      </c>
      <c r="B1527" s="95" t="s">
        <v>76</v>
      </c>
      <c r="C1527" s="150">
        <v>18</v>
      </c>
      <c r="D1527" s="5"/>
      <c r="E1527" s="98">
        <v>0.01</v>
      </c>
      <c r="F1527" s="53"/>
      <c r="G1527" s="59"/>
      <c r="H1527" s="104"/>
      <c r="I1527" s="57"/>
      <c r="J1527" s="57"/>
      <c r="K1527" s="57"/>
      <c r="L1527" s="57"/>
      <c r="M1527" s="57"/>
      <c r="N1527" s="57"/>
      <c r="O1527" s="57"/>
      <c r="P1527" s="57"/>
      <c r="Q1527" s="57"/>
      <c r="R1527" s="57"/>
      <c r="S1527" s="57"/>
      <c r="T1527" s="57"/>
      <c r="Z1527" s="108" t="str">
        <f>IF(LEN(INDEX($1:$1048576,ROW(),4))&gt;0,INDEX($1:$1048576,ROW(),4)," ")</f>
        <v xml:space="preserve"> </v>
      </c>
      <c r="AA1527" s="108">
        <f t="shared" si="180"/>
        <v>117</v>
      </c>
      <c r="AB1527" s="108">
        <f ca="1">COUNTBLANK(OFFSET(INDEX($1:$1048576,2,4),AA1527*WellsInPlate,0,WellsInPlate,1))</f>
        <v>86</v>
      </c>
      <c r="AC1527" s="108">
        <f t="shared" ca="1" si="181"/>
        <v>0</v>
      </c>
      <c r="AE1527" s="108" t="b">
        <f>IF(COUNTBLANK(D1527)=0,A1527)</f>
        <v>0</v>
      </c>
    </row>
    <row r="1528" spans="1:31" ht="12.75" x14ac:dyDescent="0.2">
      <c r="A1528" s="94" t="str">
        <f>IF(D1528="","",CONCATENATE('Address and samples info'!$B$8," #",'Samples 96'!C1528))</f>
        <v/>
      </c>
      <c r="B1528" s="95" t="s">
        <v>86</v>
      </c>
      <c r="C1528" s="150">
        <v>18</v>
      </c>
      <c r="D1528" s="5"/>
      <c r="E1528" s="98">
        <v>0.01</v>
      </c>
      <c r="F1528" s="53"/>
      <c r="G1528" s="59"/>
      <c r="H1528" s="104"/>
      <c r="I1528" s="57"/>
      <c r="J1528" s="57"/>
      <c r="K1528" s="57"/>
      <c r="L1528" s="57"/>
      <c r="M1528" s="57"/>
      <c r="N1528" s="57"/>
      <c r="O1528" s="57"/>
      <c r="P1528" s="57"/>
      <c r="Q1528" s="57"/>
      <c r="R1528" s="57"/>
      <c r="S1528" s="57"/>
      <c r="T1528" s="57"/>
      <c r="Z1528" s="108" t="str">
        <f>IF(LEN(INDEX($1:$1048576,ROW(),4))&gt;0,INDEX($1:$1048576,ROW(),4)," ")</f>
        <v xml:space="preserve"> </v>
      </c>
      <c r="AA1528" s="108">
        <f t="shared" si="180"/>
        <v>117</v>
      </c>
      <c r="AB1528" s="108">
        <f ca="1">COUNTBLANK(OFFSET(INDEX($1:$1048576,2,4),AA1528*WellsInPlate,0,WellsInPlate,1))</f>
        <v>86</v>
      </c>
      <c r="AC1528" s="108">
        <f t="shared" ca="1" si="181"/>
        <v>0</v>
      </c>
      <c r="AE1528" s="108" t="b">
        <f>IF(COUNTBLANK(D1528)=0,A1528)</f>
        <v>0</v>
      </c>
    </row>
    <row r="1529" spans="1:31" ht="12.75" x14ac:dyDescent="0.2">
      <c r="A1529" s="94" t="str">
        <f>IF(D1529="","",CONCATENATE('Address and samples info'!$B$8," #",'Samples 96'!C1529))</f>
        <v/>
      </c>
      <c r="B1529" s="95" t="s">
        <v>11</v>
      </c>
      <c r="C1529" s="150">
        <v>18</v>
      </c>
      <c r="D1529" s="5"/>
      <c r="E1529" s="98">
        <v>0.01</v>
      </c>
      <c r="F1529" s="53"/>
      <c r="G1529" s="59"/>
      <c r="H1529" s="104"/>
      <c r="I1529" s="57"/>
      <c r="J1529" s="57"/>
      <c r="K1529" s="57"/>
      <c r="L1529" s="57"/>
      <c r="M1529" s="57"/>
      <c r="N1529" s="57"/>
      <c r="O1529" s="57"/>
      <c r="P1529" s="57"/>
      <c r="Q1529" s="57"/>
      <c r="R1529" s="57"/>
      <c r="S1529" s="57"/>
      <c r="T1529" s="57"/>
      <c r="Z1529" s="108" t="str">
        <f>IF(LEN(INDEX($1:$1048576,ROW(),4))&gt;0,INDEX($1:$1048576,ROW(),4)," ")</f>
        <v xml:space="preserve"> </v>
      </c>
      <c r="AA1529" s="108">
        <f t="shared" si="180"/>
        <v>117</v>
      </c>
      <c r="AB1529" s="108">
        <f ca="1">COUNTBLANK(OFFSET(INDEX($1:$1048576,2,4),AA1529*WellsInPlate,0,WellsInPlate,1))</f>
        <v>86</v>
      </c>
      <c r="AC1529" s="108">
        <f t="shared" ca="1" si="181"/>
        <v>0</v>
      </c>
      <c r="AE1529" s="108" t="b">
        <f>IF(COUNTBLANK(D1529)=0,A1529)</f>
        <v>0</v>
      </c>
    </row>
    <row r="1530" spans="1:31" ht="12.75" x14ac:dyDescent="0.2">
      <c r="A1530" s="94" t="str">
        <f>IF(D1530="","",CONCATENATE('Address and samples info'!$B$8," #",'Samples 96'!C1530))</f>
        <v/>
      </c>
      <c r="B1530" s="95" t="s">
        <v>22</v>
      </c>
      <c r="C1530" s="150">
        <v>18</v>
      </c>
      <c r="D1530" s="5"/>
      <c r="E1530" s="98">
        <v>0.01</v>
      </c>
      <c r="F1530" s="53"/>
      <c r="G1530" s="59"/>
      <c r="H1530" s="104"/>
      <c r="I1530" s="57"/>
      <c r="J1530" s="57"/>
      <c r="K1530" s="57"/>
      <c r="L1530" s="57"/>
      <c r="M1530" s="57"/>
      <c r="N1530" s="57"/>
      <c r="O1530" s="57"/>
      <c r="P1530" s="57"/>
      <c r="Q1530" s="57"/>
      <c r="R1530" s="57"/>
      <c r="S1530" s="57"/>
      <c r="T1530" s="57"/>
      <c r="Z1530" s="108" t="str">
        <f>IF(LEN(INDEX($1:$1048576,ROW(),4))&gt;0,INDEX($1:$1048576,ROW(),4)," ")</f>
        <v xml:space="preserve"> </v>
      </c>
      <c r="AA1530" s="108">
        <f t="shared" si="180"/>
        <v>117</v>
      </c>
      <c r="AB1530" s="108">
        <f ca="1">COUNTBLANK(OFFSET(INDEX($1:$1048576,2,4),AA1530*WellsInPlate,0,WellsInPlate,1))</f>
        <v>86</v>
      </c>
      <c r="AC1530" s="108">
        <f t="shared" ca="1" si="181"/>
        <v>0</v>
      </c>
      <c r="AE1530" s="108" t="b">
        <f>IF(COUNTBLANK(D1530)=0,A1530)</f>
        <v>0</v>
      </c>
    </row>
    <row r="1531" spans="1:31" ht="12.75" x14ac:dyDescent="0.2">
      <c r="A1531" s="94" t="str">
        <f>IF(D1531="","",CONCATENATE('Address and samples info'!$B$8," #",'Samples 96'!C1531))</f>
        <v/>
      </c>
      <c r="B1531" s="95" t="s">
        <v>33</v>
      </c>
      <c r="C1531" s="150">
        <v>18</v>
      </c>
      <c r="D1531" s="5"/>
      <c r="E1531" s="98">
        <v>0.01</v>
      </c>
      <c r="F1531" s="53"/>
      <c r="G1531" s="59"/>
      <c r="H1531" s="104"/>
      <c r="I1531" s="57"/>
      <c r="J1531" s="57"/>
      <c r="K1531" s="57"/>
      <c r="L1531" s="57"/>
      <c r="M1531" s="57"/>
      <c r="N1531" s="57"/>
      <c r="O1531" s="57"/>
      <c r="P1531" s="57"/>
      <c r="Q1531" s="57"/>
      <c r="R1531" s="57"/>
      <c r="S1531" s="57"/>
      <c r="T1531" s="57"/>
      <c r="Z1531" s="108" t="str">
        <f>IF(LEN(INDEX($1:$1048576,ROW(),4))&gt;0,INDEX($1:$1048576,ROW(),4)," ")</f>
        <v xml:space="preserve"> </v>
      </c>
      <c r="AA1531" s="108">
        <f t="shared" si="180"/>
        <v>117</v>
      </c>
      <c r="AB1531" s="108">
        <f ca="1">COUNTBLANK(OFFSET(INDEX($1:$1048576,2,4),AA1531*WellsInPlate,0,WellsInPlate,1))</f>
        <v>86</v>
      </c>
      <c r="AC1531" s="108">
        <f t="shared" ca="1" si="181"/>
        <v>0</v>
      </c>
      <c r="AE1531" s="108" t="b">
        <f>IF(COUNTBLANK(D1531)=0,A1531)</f>
        <v>0</v>
      </c>
    </row>
    <row r="1532" spans="1:31" ht="12.75" x14ac:dyDescent="0.2">
      <c r="A1532" s="94" t="str">
        <f>IF(D1532="","",CONCATENATE('Address and samples info'!$B$8," #",'Samples 96'!C1532))</f>
        <v/>
      </c>
      <c r="B1532" s="95" t="s">
        <v>44</v>
      </c>
      <c r="C1532" s="150">
        <v>18</v>
      </c>
      <c r="D1532" s="5"/>
      <c r="E1532" s="98">
        <v>0.01</v>
      </c>
      <c r="F1532" s="53"/>
      <c r="G1532" s="59"/>
      <c r="H1532" s="104"/>
      <c r="I1532" s="57"/>
      <c r="J1532" s="57"/>
      <c r="K1532" s="57"/>
      <c r="L1532" s="57"/>
      <c r="M1532" s="57"/>
      <c r="N1532" s="57"/>
      <c r="O1532" s="57"/>
      <c r="P1532" s="57"/>
      <c r="Q1532" s="57"/>
      <c r="R1532" s="57"/>
      <c r="S1532" s="57"/>
      <c r="T1532" s="57"/>
      <c r="Z1532" s="108" t="str">
        <f>IF(LEN(INDEX($1:$1048576,ROW(),4))&gt;0,INDEX($1:$1048576,ROW(),4)," ")</f>
        <v xml:space="preserve"> </v>
      </c>
      <c r="AA1532" s="108">
        <f t="shared" si="180"/>
        <v>117</v>
      </c>
      <c r="AB1532" s="108">
        <f ca="1">COUNTBLANK(OFFSET(INDEX($1:$1048576,2,4),AA1532*WellsInPlate,0,WellsInPlate,1))</f>
        <v>86</v>
      </c>
      <c r="AC1532" s="108">
        <f t="shared" ca="1" si="181"/>
        <v>0</v>
      </c>
      <c r="AE1532" s="108" t="b">
        <f>IF(COUNTBLANK(D1532)=0,A1532)</f>
        <v>0</v>
      </c>
    </row>
    <row r="1533" spans="1:31" ht="12.75" x14ac:dyDescent="0.2">
      <c r="A1533" s="94" t="str">
        <f>IF(D1533="","",CONCATENATE('Address and samples info'!$B$8," #",'Samples 96'!C1533))</f>
        <v/>
      </c>
      <c r="B1533" s="95" t="s">
        <v>55</v>
      </c>
      <c r="C1533" s="150">
        <v>18</v>
      </c>
      <c r="D1533" s="5"/>
      <c r="E1533" s="98">
        <v>0.01</v>
      </c>
      <c r="F1533" s="53"/>
      <c r="G1533" s="59"/>
      <c r="H1533" s="104"/>
      <c r="I1533" s="57"/>
      <c r="J1533" s="57"/>
      <c r="K1533" s="57"/>
      <c r="L1533" s="57"/>
      <c r="M1533" s="57"/>
      <c r="N1533" s="57"/>
      <c r="O1533" s="57"/>
      <c r="P1533" s="57"/>
      <c r="Q1533" s="57"/>
      <c r="R1533" s="57"/>
      <c r="S1533" s="57"/>
      <c r="T1533" s="57"/>
      <c r="Z1533" s="108" t="str">
        <f>IF(LEN(INDEX($1:$1048576,ROW(),4))&gt;0,INDEX($1:$1048576,ROW(),4)," ")</f>
        <v xml:space="preserve"> </v>
      </c>
      <c r="AA1533" s="108">
        <f t="shared" si="180"/>
        <v>117</v>
      </c>
      <c r="AB1533" s="108">
        <f ca="1">COUNTBLANK(OFFSET(INDEX($1:$1048576,2,4),AA1533*WellsInPlate,0,WellsInPlate,1))</f>
        <v>86</v>
      </c>
      <c r="AC1533" s="108">
        <f t="shared" ca="1" si="181"/>
        <v>0</v>
      </c>
      <c r="AE1533" s="108" t="b">
        <f>IF(COUNTBLANK(D1533)=0,A1533)</f>
        <v>0</v>
      </c>
    </row>
    <row r="1534" spans="1:31" ht="12.75" x14ac:dyDescent="0.2">
      <c r="A1534" s="94" t="str">
        <f>IF(D1534="","",CONCATENATE('Address and samples info'!$B$8," #",'Samples 96'!C1534))</f>
        <v/>
      </c>
      <c r="B1534" s="95" t="s">
        <v>66</v>
      </c>
      <c r="C1534" s="150">
        <v>18</v>
      </c>
      <c r="D1534" s="5"/>
      <c r="E1534" s="98">
        <v>0.01</v>
      </c>
      <c r="F1534" s="53"/>
      <c r="G1534" s="59"/>
      <c r="Z1534" s="108" t="str">
        <f>IF(LEN(INDEX($1:$1048576,ROW(),4))&gt;0,INDEX($1:$1048576,ROW(),4)," ")</f>
        <v xml:space="preserve"> </v>
      </c>
      <c r="AA1534" s="108">
        <f t="shared" si="180"/>
        <v>117</v>
      </c>
      <c r="AB1534" s="108">
        <f ca="1">COUNTBLANK(OFFSET(INDEX($1:$1048576,2,4),AA1534*WellsInPlate,0,WellsInPlate,1))</f>
        <v>86</v>
      </c>
      <c r="AC1534" s="108">
        <f t="shared" ca="1" si="181"/>
        <v>0</v>
      </c>
      <c r="AE1534" s="108" t="b">
        <f>IF(COUNTBLANK(D1534)=0,A1534)</f>
        <v>0</v>
      </c>
    </row>
    <row r="1535" spans="1:31" ht="12.75" x14ac:dyDescent="0.2">
      <c r="A1535" s="94" t="str">
        <f>IF(D1535="","",CONCATENATE('Address and samples info'!$B$8," #",'Samples 96'!C1535))</f>
        <v/>
      </c>
      <c r="B1535" s="95" t="s">
        <v>77</v>
      </c>
      <c r="C1535" s="150">
        <v>18</v>
      </c>
      <c r="D1535" s="5"/>
      <c r="E1535" s="98">
        <v>0.01</v>
      </c>
      <c r="F1535" s="53"/>
      <c r="G1535" s="59"/>
      <c r="Z1535" s="108" t="str">
        <f>IF(LEN(INDEX($1:$1048576,ROW(),4))&gt;0,INDEX($1:$1048576,ROW(),4)," ")</f>
        <v xml:space="preserve"> </v>
      </c>
      <c r="AA1535" s="108">
        <f t="shared" si="180"/>
        <v>117</v>
      </c>
      <c r="AB1535" s="108">
        <f ca="1">COUNTBLANK(OFFSET(INDEX($1:$1048576,2,4),AA1535*WellsInPlate,0,WellsInPlate,1))</f>
        <v>86</v>
      </c>
      <c r="AC1535" s="108">
        <f t="shared" ca="1" si="181"/>
        <v>0</v>
      </c>
      <c r="AE1535" s="108" t="b">
        <f>IF(COUNTBLANK(D1535)=0,A1535)</f>
        <v>0</v>
      </c>
    </row>
    <row r="1536" spans="1:31" ht="12.75" x14ac:dyDescent="0.2">
      <c r="A1536" s="94" t="str">
        <f>IF(D1536="","",CONCATENATE('Address and samples info'!$B$8," #",'Samples 96'!C1536))</f>
        <v/>
      </c>
      <c r="B1536" s="95" t="s">
        <v>87</v>
      </c>
      <c r="C1536" s="150">
        <v>18</v>
      </c>
      <c r="D1536" s="5"/>
      <c r="E1536" s="98">
        <v>0.01</v>
      </c>
      <c r="F1536" s="53"/>
      <c r="G1536" s="59"/>
      <c r="Z1536" s="108" t="str">
        <f>IF(LEN(INDEX($1:$1048576,ROW(),4))&gt;0,INDEX($1:$1048576,ROW(),4)," ")</f>
        <v xml:space="preserve"> </v>
      </c>
      <c r="AA1536" s="108">
        <f t="shared" si="180"/>
        <v>117</v>
      </c>
      <c r="AB1536" s="108">
        <f ca="1">COUNTBLANK(OFFSET(INDEX($1:$1048576,2,4),AA1536*WellsInPlate,0,WellsInPlate,1))</f>
        <v>86</v>
      </c>
      <c r="AC1536" s="108">
        <f t="shared" ca="1" si="181"/>
        <v>0</v>
      </c>
      <c r="AE1536" s="108" t="b">
        <f>IF(COUNTBLANK(D1536)=0,A1536)</f>
        <v>0</v>
      </c>
    </row>
    <row r="1537" spans="1:31" ht="12.75" x14ac:dyDescent="0.2">
      <c r="A1537" s="94" t="str">
        <f>IF(D1537="","",CONCATENATE('Address and samples info'!$B$8," #",'Samples 96'!C1537))</f>
        <v/>
      </c>
      <c r="B1537" s="95" t="s">
        <v>12</v>
      </c>
      <c r="C1537" s="150">
        <v>18</v>
      </c>
      <c r="D1537" s="5"/>
      <c r="E1537" s="98">
        <v>0.01</v>
      </c>
      <c r="F1537" s="53"/>
      <c r="G1537" s="59"/>
      <c r="I1537" s="55"/>
      <c r="Z1537" s="108" t="str">
        <f>IF(LEN(INDEX($1:$1048576,ROW(),4))&gt;0,INDEX($1:$1048576,ROW(),4)," ")</f>
        <v xml:space="preserve"> </v>
      </c>
      <c r="AA1537" s="108">
        <f t="shared" si="180"/>
        <v>117</v>
      </c>
      <c r="AB1537" s="108">
        <f ca="1">COUNTBLANK(OFFSET(INDEX($1:$1048576,2,4),AA1537*WellsInPlate,0,WellsInPlate,1))</f>
        <v>86</v>
      </c>
      <c r="AC1537" s="108">
        <f t="shared" ca="1" si="181"/>
        <v>0</v>
      </c>
      <c r="AE1537" s="108" t="b">
        <f>IF(COUNTBLANK(D1537)=0,A1537)</f>
        <v>0</v>
      </c>
    </row>
    <row r="1538" spans="1:31" ht="12.75" x14ac:dyDescent="0.2">
      <c r="A1538" s="94" t="str">
        <f>IF(D1538="","",CONCATENATE('Address and samples info'!$B$8," #",'Samples 96'!C1538))</f>
        <v/>
      </c>
      <c r="B1538" s="95" t="s">
        <v>23</v>
      </c>
      <c r="C1538" s="150">
        <v>18</v>
      </c>
      <c r="D1538" s="5"/>
      <c r="E1538" s="98">
        <v>0.01</v>
      </c>
      <c r="F1538" s="53"/>
      <c r="G1538" s="59"/>
      <c r="H1538" s="106"/>
      <c r="I1538" s="56"/>
      <c r="J1538" s="56"/>
      <c r="K1538" s="56"/>
      <c r="L1538" s="56"/>
      <c r="M1538" s="56"/>
      <c r="N1538" s="56"/>
      <c r="O1538" s="56"/>
      <c r="P1538" s="56"/>
      <c r="Q1538" s="56"/>
      <c r="R1538" s="56"/>
      <c r="S1538" s="56"/>
      <c r="T1538" s="56"/>
      <c r="Z1538" s="108" t="str">
        <f>IF(LEN(INDEX($1:$1048576,ROW(),4))&gt;0,INDEX($1:$1048576,ROW(),4)," ")</f>
        <v xml:space="preserve"> </v>
      </c>
      <c r="AA1538" s="108">
        <f t="shared" si="180"/>
        <v>118</v>
      </c>
      <c r="AB1538" s="108">
        <f ca="1">COUNTBLANK(OFFSET(INDEX($1:$1048576,2,4),AA1538*WellsInPlate,0,WellsInPlate,1))</f>
        <v>86</v>
      </c>
      <c r="AC1538" s="108">
        <f t="shared" ca="1" si="181"/>
        <v>0</v>
      </c>
      <c r="AE1538" s="108" t="b">
        <f>IF(COUNTBLANK(D1538)=0,A1538)</f>
        <v>0</v>
      </c>
    </row>
    <row r="1539" spans="1:31" ht="12.75" x14ac:dyDescent="0.2">
      <c r="A1539" s="94" t="str">
        <f>IF(D1539="","",CONCATENATE('Address and samples info'!$B$8," #",'Samples 96'!C1539))</f>
        <v/>
      </c>
      <c r="B1539" s="95" t="s">
        <v>34</v>
      </c>
      <c r="C1539" s="150">
        <v>18</v>
      </c>
      <c r="D1539" s="5"/>
      <c r="E1539" s="98">
        <v>0.01</v>
      </c>
      <c r="F1539" s="53"/>
      <c r="G1539" s="59"/>
      <c r="H1539" s="104"/>
      <c r="I1539" s="57"/>
      <c r="J1539" s="57"/>
      <c r="K1539" s="57"/>
      <c r="L1539" s="57"/>
      <c r="M1539" s="57"/>
      <c r="N1539" s="57"/>
      <c r="O1539" s="57"/>
      <c r="P1539" s="57"/>
      <c r="Q1539" s="57"/>
      <c r="R1539" s="57"/>
      <c r="S1539" s="57"/>
      <c r="T1539" s="58"/>
      <c r="Z1539" s="108" t="str">
        <f>IF(LEN(INDEX($1:$1048576,ROW(),4))&gt;0,INDEX($1:$1048576,ROW(),4)," ")</f>
        <v xml:space="preserve"> </v>
      </c>
      <c r="AA1539" s="108">
        <f t="shared" si="180"/>
        <v>118</v>
      </c>
      <c r="AB1539" s="108">
        <f ca="1">COUNTBLANK(OFFSET(INDEX($1:$1048576,2,4),AA1539*WellsInPlate,0,WellsInPlate,1))</f>
        <v>86</v>
      </c>
      <c r="AC1539" s="108">
        <f t="shared" ca="1" si="181"/>
        <v>0</v>
      </c>
      <c r="AE1539" s="108" t="b">
        <f>IF(COUNTBLANK(D1539)=0,A1539)</f>
        <v>0</v>
      </c>
    </row>
    <row r="1540" spans="1:31" ht="12.75" x14ac:dyDescent="0.2">
      <c r="A1540" s="94" t="str">
        <f>IF(D1540="","",CONCATENATE('Address and samples info'!$B$8," #",'Samples 96'!C1540))</f>
        <v/>
      </c>
      <c r="B1540" s="95" t="s">
        <v>45</v>
      </c>
      <c r="C1540" s="150">
        <v>18</v>
      </c>
      <c r="D1540" s="5"/>
      <c r="E1540" s="98">
        <v>0.01</v>
      </c>
      <c r="F1540" s="53"/>
      <c r="G1540" s="59"/>
      <c r="H1540" s="104"/>
      <c r="I1540" s="57"/>
      <c r="J1540" s="57"/>
      <c r="K1540" s="57"/>
      <c r="L1540" s="57"/>
      <c r="M1540" s="57"/>
      <c r="N1540" s="57"/>
      <c r="O1540" s="57"/>
      <c r="P1540" s="57"/>
      <c r="Q1540" s="57"/>
      <c r="R1540" s="57"/>
      <c r="S1540" s="57"/>
      <c r="T1540" s="57"/>
      <c r="Z1540" s="108" t="str">
        <f>IF(LEN(INDEX($1:$1048576,ROW(),4))&gt;0,INDEX($1:$1048576,ROW(),4)," ")</f>
        <v xml:space="preserve"> </v>
      </c>
      <c r="AA1540" s="108">
        <f t="shared" si="180"/>
        <v>118</v>
      </c>
      <c r="AB1540" s="108">
        <f ca="1">COUNTBLANK(OFFSET(INDEX($1:$1048576,2,4),AA1540*WellsInPlate,0,WellsInPlate,1))</f>
        <v>86</v>
      </c>
      <c r="AC1540" s="108">
        <f t="shared" ca="1" si="181"/>
        <v>0</v>
      </c>
      <c r="AE1540" s="108" t="b">
        <f>IF(COUNTBLANK(D1540)=0,A1540)</f>
        <v>0</v>
      </c>
    </row>
    <row r="1541" spans="1:31" ht="12.75" x14ac:dyDescent="0.2">
      <c r="A1541" s="94" t="str">
        <f>IF(D1541="","",CONCATENATE('Address and samples info'!$B$8," #",'Samples 96'!C1541))</f>
        <v/>
      </c>
      <c r="B1541" s="95" t="s">
        <v>56</v>
      </c>
      <c r="C1541" s="150">
        <v>18</v>
      </c>
      <c r="D1541" s="5"/>
      <c r="E1541" s="98">
        <v>0.01</v>
      </c>
      <c r="F1541" s="53"/>
      <c r="G1541" s="59"/>
      <c r="H1541" s="104"/>
      <c r="I1541" s="57"/>
      <c r="J1541" s="57"/>
      <c r="K1541" s="57"/>
      <c r="L1541" s="57"/>
      <c r="M1541" s="57"/>
      <c r="N1541" s="57"/>
      <c r="O1541" s="57"/>
      <c r="P1541" s="57"/>
      <c r="Q1541" s="57"/>
      <c r="R1541" s="57"/>
      <c r="S1541" s="57"/>
      <c r="T1541" s="57"/>
      <c r="Z1541" s="108" t="str">
        <f>IF(LEN(INDEX($1:$1048576,ROW(),4))&gt;0,INDEX($1:$1048576,ROW(),4)," ")</f>
        <v xml:space="preserve"> </v>
      </c>
      <c r="AA1541" s="108">
        <f t="shared" ref="AA1541" si="182">CEILING((ROW()-StartRow+1)/PanelHeight,1)-1</f>
        <v>118</v>
      </c>
      <c r="AB1541" s="108">
        <f ca="1">COUNTBLANK(OFFSET(INDEX($1:$1048576,2,4),AA1541*WellsInPlate,0,WellsInPlate,1))</f>
        <v>86</v>
      </c>
      <c r="AC1541" s="108">
        <f t="shared" ref="AC1541" ca="1" si="183">IF(AB1541=WellsInPlate,0,1)</f>
        <v>0</v>
      </c>
      <c r="AE1541" s="108" t="b">
        <f>IF(COUNTBLANK(D1541)=0,A1541)</f>
        <v>0</v>
      </c>
    </row>
    <row r="1542" spans="1:31" ht="12.75" x14ac:dyDescent="0.2">
      <c r="A1542" s="94" t="str">
        <f>IF(D1542="","",CONCATENATE('Address and samples info'!$B$8," #",'Samples 96'!C1542))</f>
        <v/>
      </c>
      <c r="B1542" s="95" t="s">
        <v>67</v>
      </c>
      <c r="C1542" s="150">
        <v>18</v>
      </c>
      <c r="D1542" s="5"/>
      <c r="E1542" s="98">
        <v>0.01</v>
      </c>
      <c r="F1542" s="53"/>
      <c r="G1542" s="59"/>
      <c r="H1542" s="104"/>
      <c r="I1542" s="57"/>
      <c r="J1542" s="57"/>
      <c r="K1542" s="57"/>
      <c r="L1542" s="57"/>
      <c r="M1542" s="57"/>
      <c r="N1542" s="57"/>
      <c r="O1542" s="57"/>
      <c r="P1542" s="57"/>
      <c r="Q1542" s="57"/>
      <c r="R1542" s="57"/>
      <c r="S1542" s="57"/>
      <c r="T1542" s="57"/>
      <c r="Z1542" s="108" t="str">
        <f>IF(LEN(INDEX($1:$1048576,ROW(),4))&gt;0,INDEX($1:$1048576,ROW(),4)," ")</f>
        <v xml:space="preserve"> </v>
      </c>
      <c r="AA1542" s="108">
        <f t="shared" ref="AA1542:AA1573" si="184">CEILING((ROW()-StartRow+1)/PanelHeight,1)-1</f>
        <v>118</v>
      </c>
      <c r="AB1542" s="108">
        <f ca="1">COUNTBLANK(OFFSET(INDEX($1:$1048576,2,4),AA1542*WellsInPlate,0,WellsInPlate,1))</f>
        <v>86</v>
      </c>
      <c r="AC1542" s="108">
        <f t="shared" ref="AC1542:AC1573" ca="1" si="185">IF(AB1542=WellsInPlate,0,1)</f>
        <v>0</v>
      </c>
      <c r="AE1542" s="108" t="b">
        <f>IF(COUNTBLANK(D1542)=0,A1542)</f>
        <v>0</v>
      </c>
    </row>
    <row r="1543" spans="1:31" ht="12.75" x14ac:dyDescent="0.2">
      <c r="A1543" s="94" t="str">
        <f>IF(D1543="","",CONCATENATE('Address and samples info'!$B$8," #",'Samples 96'!C1543))</f>
        <v/>
      </c>
      <c r="B1543" s="95" t="s">
        <v>78</v>
      </c>
      <c r="C1543" s="150">
        <v>18</v>
      </c>
      <c r="D1543" s="5"/>
      <c r="E1543" s="98">
        <v>0.01</v>
      </c>
      <c r="F1543" s="53"/>
      <c r="G1543" s="59"/>
      <c r="H1543" s="104"/>
      <c r="I1543" s="57"/>
      <c r="J1543" s="57"/>
      <c r="K1543" s="57"/>
      <c r="L1543" s="57"/>
      <c r="M1543" s="57"/>
      <c r="N1543" s="57"/>
      <c r="O1543" s="57"/>
      <c r="P1543" s="57"/>
      <c r="Q1543" s="57"/>
      <c r="R1543" s="57"/>
      <c r="S1543" s="57"/>
      <c r="T1543" s="57"/>
      <c r="Z1543" s="108" t="str">
        <f>IF(LEN(INDEX($1:$1048576,ROW(),4))&gt;0,INDEX($1:$1048576,ROW(),4)," ")</f>
        <v xml:space="preserve"> </v>
      </c>
      <c r="AA1543" s="108">
        <f t="shared" si="184"/>
        <v>118</v>
      </c>
      <c r="AB1543" s="108">
        <f ca="1">COUNTBLANK(OFFSET(INDEX($1:$1048576,2,4),AA1543*WellsInPlate,0,WellsInPlate,1))</f>
        <v>86</v>
      </c>
      <c r="AC1543" s="108">
        <f t="shared" ca="1" si="185"/>
        <v>0</v>
      </c>
      <c r="AE1543" s="108" t="b">
        <f>IF(COUNTBLANK(D1543)=0,A1543)</f>
        <v>0</v>
      </c>
    </row>
    <row r="1544" spans="1:31" ht="12.75" x14ac:dyDescent="0.2">
      <c r="A1544" s="94" t="str">
        <f>IF(D1544="","",CONCATENATE('Address and samples info'!$B$8," #",'Samples 96'!C1544))</f>
        <v/>
      </c>
      <c r="B1544" s="95" t="s">
        <v>88</v>
      </c>
      <c r="C1544" s="150">
        <v>18</v>
      </c>
      <c r="D1544" s="5"/>
      <c r="E1544" s="98">
        <v>0.01</v>
      </c>
      <c r="F1544" s="53"/>
      <c r="G1544" s="59"/>
      <c r="H1544" s="104"/>
      <c r="I1544" s="57"/>
      <c r="J1544" s="57"/>
      <c r="K1544" s="57"/>
      <c r="L1544" s="57"/>
      <c r="M1544" s="57"/>
      <c r="N1544" s="57"/>
      <c r="O1544" s="57"/>
      <c r="P1544" s="57"/>
      <c r="Q1544" s="57"/>
      <c r="R1544" s="57"/>
      <c r="S1544" s="57"/>
      <c r="T1544" s="57"/>
      <c r="Z1544" s="108" t="str">
        <f>IF(LEN(INDEX($1:$1048576,ROW(),4))&gt;0,INDEX($1:$1048576,ROW(),4)," ")</f>
        <v xml:space="preserve"> </v>
      </c>
      <c r="AA1544" s="108">
        <f t="shared" si="184"/>
        <v>118</v>
      </c>
      <c r="AB1544" s="108">
        <f ca="1">COUNTBLANK(OFFSET(INDEX($1:$1048576,2,4),AA1544*WellsInPlate,0,WellsInPlate,1))</f>
        <v>86</v>
      </c>
      <c r="AC1544" s="108">
        <f t="shared" ca="1" si="185"/>
        <v>0</v>
      </c>
      <c r="AE1544" s="108" t="b">
        <f>IF(COUNTBLANK(D1544)=0,A1544)</f>
        <v>0</v>
      </c>
    </row>
    <row r="1545" spans="1:31" ht="12.75" x14ac:dyDescent="0.2">
      <c r="A1545" s="94" t="str">
        <f>IF(D1545="","",CONCATENATE('Address and samples info'!$B$8," #",'Samples 96'!C1545))</f>
        <v/>
      </c>
      <c r="B1545" s="95" t="s">
        <v>13</v>
      </c>
      <c r="C1545" s="150">
        <v>18</v>
      </c>
      <c r="D1545" s="5"/>
      <c r="E1545" s="98">
        <v>0.01</v>
      </c>
      <c r="F1545" s="53"/>
      <c r="G1545" s="59"/>
      <c r="H1545" s="104"/>
      <c r="I1545" s="57"/>
      <c r="J1545" s="57"/>
      <c r="K1545" s="57"/>
      <c r="L1545" s="57"/>
      <c r="M1545" s="57"/>
      <c r="N1545" s="57"/>
      <c r="O1545" s="57"/>
      <c r="P1545" s="57"/>
      <c r="Q1545" s="57"/>
      <c r="R1545" s="57"/>
      <c r="S1545" s="57"/>
      <c r="T1545" s="57"/>
      <c r="Z1545" s="108" t="str">
        <f>IF(LEN(INDEX($1:$1048576,ROW(),4))&gt;0,INDEX($1:$1048576,ROW(),4)," ")</f>
        <v xml:space="preserve"> </v>
      </c>
      <c r="AA1545" s="108">
        <f t="shared" si="184"/>
        <v>118</v>
      </c>
      <c r="AB1545" s="108">
        <f ca="1">COUNTBLANK(OFFSET(INDEX($1:$1048576,2,4),AA1545*WellsInPlate,0,WellsInPlate,1))</f>
        <v>86</v>
      </c>
      <c r="AC1545" s="108">
        <f t="shared" ca="1" si="185"/>
        <v>0</v>
      </c>
      <c r="AE1545" s="108" t="b">
        <f>IF(COUNTBLANK(D1545)=0,A1545)</f>
        <v>0</v>
      </c>
    </row>
    <row r="1546" spans="1:31" ht="12.75" x14ac:dyDescent="0.2">
      <c r="A1546" s="94" t="str">
        <f>IF(D1546="","",CONCATENATE('Address and samples info'!$B$8," #",'Samples 96'!C1546))</f>
        <v/>
      </c>
      <c r="B1546" s="95" t="s">
        <v>24</v>
      </c>
      <c r="C1546" s="150">
        <v>18</v>
      </c>
      <c r="D1546" s="5"/>
      <c r="E1546" s="98">
        <v>0.01</v>
      </c>
      <c r="F1546" s="53"/>
      <c r="G1546" s="59"/>
      <c r="H1546" s="104"/>
      <c r="I1546" s="57"/>
      <c r="J1546" s="57"/>
      <c r="K1546" s="57"/>
      <c r="L1546" s="57"/>
      <c r="M1546" s="57"/>
      <c r="N1546" s="57"/>
      <c r="O1546" s="57"/>
      <c r="P1546" s="57"/>
      <c r="Q1546" s="57"/>
      <c r="R1546" s="57"/>
      <c r="S1546" s="57"/>
      <c r="T1546" s="57"/>
      <c r="Z1546" s="108" t="str">
        <f>IF(LEN(INDEX($1:$1048576,ROW(),4))&gt;0,INDEX($1:$1048576,ROW(),4)," ")</f>
        <v xml:space="preserve"> </v>
      </c>
      <c r="AA1546" s="108">
        <f t="shared" si="184"/>
        <v>118</v>
      </c>
      <c r="AB1546" s="108">
        <f ca="1">COUNTBLANK(OFFSET(INDEX($1:$1048576,2,4),AA1546*WellsInPlate,0,WellsInPlate,1))</f>
        <v>86</v>
      </c>
      <c r="AC1546" s="108">
        <f t="shared" ca="1" si="185"/>
        <v>0</v>
      </c>
      <c r="AE1546" s="108" t="b">
        <f>IF(COUNTBLANK(D1546)=0,A1546)</f>
        <v>0</v>
      </c>
    </row>
    <row r="1547" spans="1:31" ht="12.75" x14ac:dyDescent="0.2">
      <c r="A1547" s="94" t="str">
        <f>IF(D1547="","",CONCATENATE('Address and samples info'!$B$8," #",'Samples 96'!C1547))</f>
        <v/>
      </c>
      <c r="B1547" s="95" t="s">
        <v>35</v>
      </c>
      <c r="C1547" s="150">
        <v>18</v>
      </c>
      <c r="D1547" s="5"/>
      <c r="E1547" s="98">
        <v>0.01</v>
      </c>
      <c r="F1547" s="53"/>
      <c r="G1547" s="59"/>
      <c r="Z1547" s="108" t="str">
        <f>IF(LEN(INDEX($1:$1048576,ROW(),4))&gt;0,INDEX($1:$1048576,ROW(),4)," ")</f>
        <v xml:space="preserve"> </v>
      </c>
      <c r="AA1547" s="108">
        <f t="shared" si="184"/>
        <v>118</v>
      </c>
      <c r="AB1547" s="108">
        <f ca="1">COUNTBLANK(OFFSET(INDEX($1:$1048576,2,4),AA1547*WellsInPlate,0,WellsInPlate,1))</f>
        <v>86</v>
      </c>
      <c r="AC1547" s="108">
        <f t="shared" ca="1" si="185"/>
        <v>0</v>
      </c>
      <c r="AE1547" s="108" t="b">
        <f>IF(COUNTBLANK(D1547)=0,A1547)</f>
        <v>0</v>
      </c>
    </row>
    <row r="1548" spans="1:31" ht="12.75" x14ac:dyDescent="0.2">
      <c r="A1548" s="94" t="str">
        <f>IF(D1548="","",CONCATENATE('Address and samples info'!$B$8," #",'Samples 96'!C1548))</f>
        <v/>
      </c>
      <c r="B1548" s="95" t="s">
        <v>46</v>
      </c>
      <c r="C1548" s="150">
        <v>18</v>
      </c>
      <c r="D1548" s="5"/>
      <c r="E1548" s="98">
        <v>0.01</v>
      </c>
      <c r="F1548" s="53"/>
      <c r="G1548" s="59"/>
      <c r="Z1548" s="108" t="str">
        <f>IF(LEN(INDEX($1:$1048576,ROW(),4))&gt;0,INDEX($1:$1048576,ROW(),4)," ")</f>
        <v xml:space="preserve"> </v>
      </c>
      <c r="AA1548" s="108">
        <f t="shared" si="184"/>
        <v>118</v>
      </c>
      <c r="AB1548" s="108">
        <f ca="1">COUNTBLANK(OFFSET(INDEX($1:$1048576,2,4),AA1548*WellsInPlate,0,WellsInPlate,1))</f>
        <v>86</v>
      </c>
      <c r="AC1548" s="108">
        <f t="shared" ca="1" si="185"/>
        <v>0</v>
      </c>
      <c r="AE1548" s="108" t="b">
        <f>IF(COUNTBLANK(D1548)=0,A1548)</f>
        <v>0</v>
      </c>
    </row>
    <row r="1549" spans="1:31" ht="12.75" x14ac:dyDescent="0.2">
      <c r="A1549" s="94" t="str">
        <f>IF(D1549="","",CONCATENATE('Address and samples info'!$B$8," #",'Samples 96'!C1549))</f>
        <v/>
      </c>
      <c r="B1549" s="95" t="s">
        <v>57</v>
      </c>
      <c r="C1549" s="150">
        <v>18</v>
      </c>
      <c r="D1549" s="5"/>
      <c r="E1549" s="98">
        <v>0.01</v>
      </c>
      <c r="F1549" s="53"/>
      <c r="G1549" s="59"/>
      <c r="Z1549" s="108" t="str">
        <f>IF(LEN(INDEX($1:$1048576,ROW(),4))&gt;0,INDEX($1:$1048576,ROW(),4)," ")</f>
        <v xml:space="preserve"> </v>
      </c>
      <c r="AA1549" s="108">
        <f t="shared" si="184"/>
        <v>118</v>
      </c>
      <c r="AB1549" s="108">
        <f ca="1">COUNTBLANK(OFFSET(INDEX($1:$1048576,2,4),AA1549*WellsInPlate,0,WellsInPlate,1))</f>
        <v>86</v>
      </c>
      <c r="AC1549" s="108">
        <f t="shared" ca="1" si="185"/>
        <v>0</v>
      </c>
      <c r="AE1549" s="108" t="b">
        <f>IF(COUNTBLANK(D1549)=0,A1549)</f>
        <v>0</v>
      </c>
    </row>
    <row r="1550" spans="1:31" ht="12.75" x14ac:dyDescent="0.2">
      <c r="A1550" s="94" t="str">
        <f>IF(D1550="","",CONCATENATE('Address and samples info'!$B$8," #",'Samples 96'!C1550))</f>
        <v/>
      </c>
      <c r="B1550" s="95" t="s">
        <v>68</v>
      </c>
      <c r="C1550" s="150">
        <v>18</v>
      </c>
      <c r="D1550" s="5"/>
      <c r="E1550" s="98">
        <v>0.01</v>
      </c>
      <c r="F1550" s="53"/>
      <c r="G1550" s="59"/>
      <c r="I1550" s="55"/>
      <c r="Z1550" s="108" t="str">
        <f>IF(LEN(INDEX($1:$1048576,ROW(),4))&gt;0,INDEX($1:$1048576,ROW(),4)," ")</f>
        <v xml:space="preserve"> </v>
      </c>
      <c r="AA1550" s="108">
        <f t="shared" si="184"/>
        <v>118</v>
      </c>
      <c r="AB1550" s="108">
        <f ca="1">COUNTBLANK(OFFSET(INDEX($1:$1048576,2,4),AA1550*WellsInPlate,0,WellsInPlate,1))</f>
        <v>86</v>
      </c>
      <c r="AC1550" s="108">
        <f t="shared" ca="1" si="185"/>
        <v>0</v>
      </c>
      <c r="AE1550" s="108" t="b">
        <f>IF(COUNTBLANK(D1550)=0,A1550)</f>
        <v>0</v>
      </c>
    </row>
    <row r="1551" spans="1:31" ht="12.75" x14ac:dyDescent="0.2">
      <c r="A1551" s="94" t="str">
        <f>IF(D1551="","",CONCATENATE('Address and samples info'!$B$8," #",'Samples 96'!C1551))</f>
        <v/>
      </c>
      <c r="B1551" s="95" t="s">
        <v>3</v>
      </c>
      <c r="C1551" s="150">
        <v>19</v>
      </c>
      <c r="D1551" s="5"/>
      <c r="E1551" s="98">
        <v>0.01</v>
      </c>
      <c r="F1551" s="53"/>
      <c r="G1551" s="59"/>
      <c r="H1551" s="106"/>
      <c r="I1551" s="56"/>
      <c r="J1551" s="56"/>
      <c r="K1551" s="56"/>
      <c r="L1551" s="56"/>
      <c r="M1551" s="56"/>
      <c r="N1551" s="56"/>
      <c r="O1551" s="56"/>
      <c r="P1551" s="56"/>
      <c r="Q1551" s="56"/>
      <c r="R1551" s="56"/>
      <c r="S1551" s="56"/>
      <c r="T1551" s="56"/>
      <c r="Z1551" s="108" t="str">
        <f>IF(LEN(INDEX($1:$1048576,ROW(),4))&gt;0,INDEX($1:$1048576,ROW(),4)," ")</f>
        <v xml:space="preserve"> </v>
      </c>
      <c r="AA1551" s="108">
        <f t="shared" si="184"/>
        <v>119</v>
      </c>
      <c r="AB1551" s="108">
        <f ca="1">COUNTBLANK(OFFSET(INDEX($1:$1048576,2,4),AA1551*WellsInPlate,0,WellsInPlate,1))</f>
        <v>86</v>
      </c>
      <c r="AC1551" s="108">
        <f t="shared" ca="1" si="185"/>
        <v>0</v>
      </c>
      <c r="AE1551" s="108" t="b">
        <f>IF(COUNTBLANK(D1551)=0,A1551)</f>
        <v>0</v>
      </c>
    </row>
    <row r="1552" spans="1:31" ht="12.75" x14ac:dyDescent="0.2">
      <c r="A1552" s="94" t="str">
        <f>IF(D1552="","",CONCATENATE('Address and samples info'!$B$8," #",'Samples 96'!C1552))</f>
        <v/>
      </c>
      <c r="B1552" s="95" t="s">
        <v>14</v>
      </c>
      <c r="C1552" s="150">
        <v>19</v>
      </c>
      <c r="D1552" s="5"/>
      <c r="E1552" s="98">
        <v>0.01</v>
      </c>
      <c r="F1552" s="53"/>
      <c r="G1552" s="59"/>
      <c r="H1552" s="104"/>
      <c r="I1552" s="57"/>
      <c r="J1552" s="57"/>
      <c r="K1552" s="57"/>
      <c r="L1552" s="57"/>
      <c r="M1552" s="57"/>
      <c r="N1552" s="57"/>
      <c r="O1552" s="57"/>
      <c r="P1552" s="57"/>
      <c r="Q1552" s="57"/>
      <c r="R1552" s="57"/>
      <c r="S1552" s="57"/>
      <c r="T1552" s="58"/>
      <c r="Z1552" s="108" t="str">
        <f>IF(LEN(INDEX($1:$1048576,ROW(),4))&gt;0,INDEX($1:$1048576,ROW(),4)," ")</f>
        <v xml:space="preserve"> </v>
      </c>
      <c r="AA1552" s="108">
        <f t="shared" si="184"/>
        <v>119</v>
      </c>
      <c r="AB1552" s="108">
        <f ca="1">COUNTBLANK(OFFSET(INDEX($1:$1048576,2,4),AA1552*WellsInPlate,0,WellsInPlate,1))</f>
        <v>86</v>
      </c>
      <c r="AC1552" s="108">
        <f t="shared" ca="1" si="185"/>
        <v>0</v>
      </c>
      <c r="AE1552" s="108" t="b">
        <f>IF(COUNTBLANK(D1552)=0,A1552)</f>
        <v>0</v>
      </c>
    </row>
    <row r="1553" spans="1:31" ht="12.75" x14ac:dyDescent="0.2">
      <c r="A1553" s="94" t="str">
        <f>IF(D1553="","",CONCATENATE('Address and samples info'!$B$8," #",'Samples 96'!C1553))</f>
        <v/>
      </c>
      <c r="B1553" s="95" t="s">
        <v>25</v>
      </c>
      <c r="C1553" s="150">
        <v>19</v>
      </c>
      <c r="D1553" s="5"/>
      <c r="E1553" s="98">
        <v>0.01</v>
      </c>
      <c r="F1553" s="53"/>
      <c r="G1553" s="59"/>
      <c r="H1553" s="104"/>
      <c r="I1553" s="57"/>
      <c r="J1553" s="57"/>
      <c r="K1553" s="57"/>
      <c r="L1553" s="57"/>
      <c r="M1553" s="57"/>
      <c r="N1553" s="57"/>
      <c r="O1553" s="57"/>
      <c r="P1553" s="57"/>
      <c r="Q1553" s="57"/>
      <c r="R1553" s="57"/>
      <c r="S1553" s="57"/>
      <c r="T1553" s="57"/>
      <c r="Z1553" s="108" t="str">
        <f>IF(LEN(INDEX($1:$1048576,ROW(),4))&gt;0,INDEX($1:$1048576,ROW(),4)," ")</f>
        <v xml:space="preserve"> </v>
      </c>
      <c r="AA1553" s="108">
        <f t="shared" si="184"/>
        <v>119</v>
      </c>
      <c r="AB1553" s="108">
        <f ca="1">COUNTBLANK(OFFSET(INDEX($1:$1048576,2,4),AA1553*WellsInPlate,0,WellsInPlate,1))</f>
        <v>86</v>
      </c>
      <c r="AC1553" s="108">
        <f t="shared" ca="1" si="185"/>
        <v>0</v>
      </c>
      <c r="AE1553" s="108" t="b">
        <f>IF(COUNTBLANK(D1553)=0,A1553)</f>
        <v>0</v>
      </c>
    </row>
    <row r="1554" spans="1:31" ht="12.75" x14ac:dyDescent="0.2">
      <c r="A1554" s="94" t="str">
        <f>IF(D1554="","",CONCATENATE('Address and samples info'!$B$8," #",'Samples 96'!C1554))</f>
        <v/>
      </c>
      <c r="B1554" s="95" t="s">
        <v>36</v>
      </c>
      <c r="C1554" s="150">
        <v>19</v>
      </c>
      <c r="D1554" s="5"/>
      <c r="E1554" s="98">
        <v>0.01</v>
      </c>
      <c r="F1554" s="53"/>
      <c r="G1554" s="59"/>
      <c r="H1554" s="104"/>
      <c r="I1554" s="57"/>
      <c r="J1554" s="57"/>
      <c r="K1554" s="57"/>
      <c r="L1554" s="57"/>
      <c r="M1554" s="57"/>
      <c r="N1554" s="57"/>
      <c r="O1554" s="57"/>
      <c r="P1554" s="57"/>
      <c r="Q1554" s="57"/>
      <c r="R1554" s="57"/>
      <c r="S1554" s="57"/>
      <c r="T1554" s="57"/>
      <c r="Z1554" s="108" t="str">
        <f>IF(LEN(INDEX($1:$1048576,ROW(),4))&gt;0,INDEX($1:$1048576,ROW(),4)," ")</f>
        <v xml:space="preserve"> </v>
      </c>
      <c r="AA1554" s="108">
        <f t="shared" si="184"/>
        <v>119</v>
      </c>
      <c r="AB1554" s="108">
        <f ca="1">COUNTBLANK(OFFSET(INDEX($1:$1048576,2,4),AA1554*WellsInPlate,0,WellsInPlate,1))</f>
        <v>86</v>
      </c>
      <c r="AC1554" s="108">
        <f t="shared" ca="1" si="185"/>
        <v>0</v>
      </c>
      <c r="AE1554" s="108" t="b">
        <f>IF(COUNTBLANK(D1554)=0,A1554)</f>
        <v>0</v>
      </c>
    </row>
    <row r="1555" spans="1:31" ht="12.75" x14ac:dyDescent="0.2">
      <c r="A1555" s="94" t="str">
        <f>IF(D1555="","",CONCATENATE('Address and samples info'!$B$8," #",'Samples 96'!C1555))</f>
        <v/>
      </c>
      <c r="B1555" s="95" t="s">
        <v>47</v>
      </c>
      <c r="C1555" s="150">
        <v>19</v>
      </c>
      <c r="D1555" s="5"/>
      <c r="E1555" s="98">
        <v>0.01</v>
      </c>
      <c r="F1555" s="53"/>
      <c r="G1555" s="59"/>
      <c r="H1555" s="104"/>
      <c r="I1555" s="57"/>
      <c r="J1555" s="57"/>
      <c r="K1555" s="57"/>
      <c r="L1555" s="57"/>
      <c r="M1555" s="57"/>
      <c r="N1555" s="57"/>
      <c r="O1555" s="57"/>
      <c r="P1555" s="57"/>
      <c r="Q1555" s="57"/>
      <c r="R1555" s="57"/>
      <c r="S1555" s="57"/>
      <c r="T1555" s="57"/>
      <c r="Z1555" s="108" t="str">
        <f>IF(LEN(INDEX($1:$1048576,ROW(),4))&gt;0,INDEX($1:$1048576,ROW(),4)," ")</f>
        <v xml:space="preserve"> </v>
      </c>
      <c r="AA1555" s="108">
        <f t="shared" si="184"/>
        <v>119</v>
      </c>
      <c r="AB1555" s="108">
        <f ca="1">COUNTBLANK(OFFSET(INDEX($1:$1048576,2,4),AA1555*WellsInPlate,0,WellsInPlate,1))</f>
        <v>86</v>
      </c>
      <c r="AC1555" s="108">
        <f t="shared" ca="1" si="185"/>
        <v>0</v>
      </c>
      <c r="AE1555" s="108" t="b">
        <f>IF(COUNTBLANK(D1555)=0,A1555)</f>
        <v>0</v>
      </c>
    </row>
    <row r="1556" spans="1:31" ht="12.75" x14ac:dyDescent="0.2">
      <c r="A1556" s="94" t="str">
        <f>IF(D1556="","",CONCATENATE('Address and samples info'!$B$8," #",'Samples 96'!C1556))</f>
        <v/>
      </c>
      <c r="B1556" s="95" t="s">
        <v>58</v>
      </c>
      <c r="C1556" s="150">
        <v>19</v>
      </c>
      <c r="D1556" s="5"/>
      <c r="E1556" s="98">
        <v>0.01</v>
      </c>
      <c r="F1556" s="53"/>
      <c r="G1556" s="59"/>
      <c r="H1556" s="104"/>
      <c r="I1556" s="57"/>
      <c r="J1556" s="57"/>
      <c r="K1556" s="57"/>
      <c r="L1556" s="57"/>
      <c r="M1556" s="57"/>
      <c r="N1556" s="57"/>
      <c r="O1556" s="57"/>
      <c r="P1556" s="57"/>
      <c r="Q1556" s="57"/>
      <c r="R1556" s="57"/>
      <c r="S1556" s="57"/>
      <c r="T1556" s="57"/>
      <c r="Z1556" s="108" t="str">
        <f>IF(LEN(INDEX($1:$1048576,ROW(),4))&gt;0,INDEX($1:$1048576,ROW(),4)," ")</f>
        <v xml:space="preserve"> </v>
      </c>
      <c r="AA1556" s="108">
        <f t="shared" si="184"/>
        <v>119</v>
      </c>
      <c r="AB1556" s="108">
        <f ca="1">COUNTBLANK(OFFSET(INDEX($1:$1048576,2,4),AA1556*WellsInPlate,0,WellsInPlate,1))</f>
        <v>86</v>
      </c>
      <c r="AC1556" s="108">
        <f t="shared" ca="1" si="185"/>
        <v>0</v>
      </c>
      <c r="AE1556" s="108" t="b">
        <f>IF(COUNTBLANK(D1556)=0,A1556)</f>
        <v>0</v>
      </c>
    </row>
    <row r="1557" spans="1:31" ht="12.75" x14ac:dyDescent="0.2">
      <c r="A1557" s="94" t="str">
        <f>IF(D1557="","",CONCATENATE('Address and samples info'!$B$8," #",'Samples 96'!C1557))</f>
        <v/>
      </c>
      <c r="B1557" s="95" t="s">
        <v>69</v>
      </c>
      <c r="C1557" s="150">
        <v>19</v>
      </c>
      <c r="D1557" s="5"/>
      <c r="E1557" s="98">
        <v>0.01</v>
      </c>
      <c r="F1557" s="53"/>
      <c r="G1557" s="59"/>
      <c r="H1557" s="104"/>
      <c r="I1557" s="57"/>
      <c r="J1557" s="57"/>
      <c r="K1557" s="57"/>
      <c r="L1557" s="57"/>
      <c r="M1557" s="57"/>
      <c r="N1557" s="57"/>
      <c r="O1557" s="57"/>
      <c r="P1557" s="57"/>
      <c r="Q1557" s="57"/>
      <c r="R1557" s="57"/>
      <c r="S1557" s="57"/>
      <c r="T1557" s="57"/>
      <c r="Z1557" s="108" t="str">
        <f>IF(LEN(INDEX($1:$1048576,ROW(),4))&gt;0,INDEX($1:$1048576,ROW(),4)," ")</f>
        <v xml:space="preserve"> </v>
      </c>
      <c r="AA1557" s="108">
        <f t="shared" si="184"/>
        <v>119</v>
      </c>
      <c r="AB1557" s="108">
        <f ca="1">COUNTBLANK(OFFSET(INDEX($1:$1048576,2,4),AA1557*WellsInPlate,0,WellsInPlate,1))</f>
        <v>86</v>
      </c>
      <c r="AC1557" s="108">
        <f t="shared" ca="1" si="185"/>
        <v>0</v>
      </c>
      <c r="AE1557" s="108" t="b">
        <f>IF(COUNTBLANK(D1557)=0,A1557)</f>
        <v>0</v>
      </c>
    </row>
    <row r="1558" spans="1:31" ht="12.75" x14ac:dyDescent="0.2">
      <c r="A1558" s="94" t="str">
        <f>IF(D1558="","",CONCATENATE('Address and samples info'!$B$8," #",'Samples 96'!C1558))</f>
        <v/>
      </c>
      <c r="B1558" s="95" t="s">
        <v>79</v>
      </c>
      <c r="C1558" s="150">
        <v>19</v>
      </c>
      <c r="D1558" s="5"/>
      <c r="E1558" s="98">
        <v>0.01</v>
      </c>
      <c r="F1558" s="53"/>
      <c r="G1558" s="59"/>
      <c r="H1558" s="104"/>
      <c r="I1558" s="57"/>
      <c r="J1558" s="57"/>
      <c r="K1558" s="57"/>
      <c r="L1558" s="57"/>
      <c r="M1558" s="57"/>
      <c r="N1558" s="57"/>
      <c r="O1558" s="57"/>
      <c r="P1558" s="57"/>
      <c r="Q1558" s="57"/>
      <c r="R1558" s="57"/>
      <c r="S1558" s="57"/>
      <c r="T1558" s="57"/>
      <c r="Z1558" s="108" t="str">
        <f>IF(LEN(INDEX($1:$1048576,ROW(),4))&gt;0,INDEX($1:$1048576,ROW(),4)," ")</f>
        <v xml:space="preserve"> </v>
      </c>
      <c r="AA1558" s="108">
        <f t="shared" si="184"/>
        <v>119</v>
      </c>
      <c r="AB1558" s="108">
        <f ca="1">COUNTBLANK(OFFSET(INDEX($1:$1048576,2,4),AA1558*WellsInPlate,0,WellsInPlate,1))</f>
        <v>86</v>
      </c>
      <c r="AC1558" s="108">
        <f t="shared" ca="1" si="185"/>
        <v>0</v>
      </c>
      <c r="AE1558" s="108" t="b">
        <f>IF(COUNTBLANK(D1558)=0,A1558)</f>
        <v>0</v>
      </c>
    </row>
    <row r="1559" spans="1:31" ht="12.75" x14ac:dyDescent="0.2">
      <c r="A1559" s="94" t="str">
        <f>IF(D1559="","",CONCATENATE('Address and samples info'!$B$8," #",'Samples 96'!C1559))</f>
        <v/>
      </c>
      <c r="B1559" s="95" t="s">
        <v>4</v>
      </c>
      <c r="C1559" s="150">
        <v>19</v>
      </c>
      <c r="D1559" s="5"/>
      <c r="E1559" s="98">
        <v>0.01</v>
      </c>
      <c r="F1559" s="53"/>
      <c r="G1559" s="59"/>
      <c r="H1559" s="104"/>
      <c r="I1559" s="57"/>
      <c r="J1559" s="57"/>
      <c r="K1559" s="57"/>
      <c r="L1559" s="57"/>
      <c r="M1559" s="57"/>
      <c r="N1559" s="57"/>
      <c r="O1559" s="57"/>
      <c r="P1559" s="57"/>
      <c r="Q1559" s="57"/>
      <c r="R1559" s="57"/>
      <c r="S1559" s="57"/>
      <c r="T1559" s="57"/>
      <c r="Z1559" s="108" t="str">
        <f>IF(LEN(INDEX($1:$1048576,ROW(),4))&gt;0,INDEX($1:$1048576,ROW(),4)," ")</f>
        <v xml:space="preserve"> </v>
      </c>
      <c r="AA1559" s="108">
        <f t="shared" si="184"/>
        <v>119</v>
      </c>
      <c r="AB1559" s="108">
        <f ca="1">COUNTBLANK(OFFSET(INDEX($1:$1048576,2,4),AA1559*WellsInPlate,0,WellsInPlate,1))</f>
        <v>86</v>
      </c>
      <c r="AC1559" s="108">
        <f t="shared" ca="1" si="185"/>
        <v>0</v>
      </c>
      <c r="AE1559" s="108" t="b">
        <f>IF(COUNTBLANK(D1559)=0,A1559)</f>
        <v>0</v>
      </c>
    </row>
    <row r="1560" spans="1:31" ht="12.75" x14ac:dyDescent="0.2">
      <c r="A1560" s="94" t="str">
        <f>IF(D1560="","",CONCATENATE('Address and samples info'!$B$8," #",'Samples 96'!C1560))</f>
        <v/>
      </c>
      <c r="B1560" s="95" t="s">
        <v>15</v>
      </c>
      <c r="C1560" s="150">
        <v>19</v>
      </c>
      <c r="D1560" s="5"/>
      <c r="E1560" s="98">
        <v>0.01</v>
      </c>
      <c r="F1560" s="53"/>
      <c r="G1560" s="59"/>
      <c r="Z1560" s="108" t="str">
        <f>IF(LEN(INDEX($1:$1048576,ROW(),4))&gt;0,INDEX($1:$1048576,ROW(),4)," ")</f>
        <v xml:space="preserve"> </v>
      </c>
      <c r="AA1560" s="108">
        <f t="shared" si="184"/>
        <v>119</v>
      </c>
      <c r="AB1560" s="108">
        <f ca="1">COUNTBLANK(OFFSET(INDEX($1:$1048576,2,4),AA1560*WellsInPlate,0,WellsInPlate,1))</f>
        <v>86</v>
      </c>
      <c r="AC1560" s="108">
        <f t="shared" ca="1" si="185"/>
        <v>0</v>
      </c>
      <c r="AE1560" s="108" t="b">
        <f>IF(COUNTBLANK(D1560)=0,A1560)</f>
        <v>0</v>
      </c>
    </row>
    <row r="1561" spans="1:31" ht="12.75" x14ac:dyDescent="0.2">
      <c r="A1561" s="94" t="str">
        <f>IF(D1561="","",CONCATENATE('Address and samples info'!$B$8," #",'Samples 96'!C1561))</f>
        <v/>
      </c>
      <c r="B1561" s="95" t="s">
        <v>26</v>
      </c>
      <c r="C1561" s="150">
        <v>19</v>
      </c>
      <c r="D1561" s="5"/>
      <c r="E1561" s="98">
        <v>0.01</v>
      </c>
      <c r="F1561" s="53"/>
      <c r="G1561" s="59"/>
      <c r="Z1561" s="108" t="str">
        <f>IF(LEN(INDEX($1:$1048576,ROW(),4))&gt;0,INDEX($1:$1048576,ROW(),4)," ")</f>
        <v xml:space="preserve"> </v>
      </c>
      <c r="AA1561" s="108">
        <f t="shared" si="184"/>
        <v>119</v>
      </c>
      <c r="AB1561" s="108">
        <f ca="1">COUNTBLANK(OFFSET(INDEX($1:$1048576,2,4),AA1561*WellsInPlate,0,WellsInPlate,1))</f>
        <v>86</v>
      </c>
      <c r="AC1561" s="108">
        <f t="shared" ca="1" si="185"/>
        <v>0</v>
      </c>
      <c r="AE1561" s="108" t="b">
        <f>IF(COUNTBLANK(D1561)=0,A1561)</f>
        <v>0</v>
      </c>
    </row>
    <row r="1562" spans="1:31" ht="12.75" x14ac:dyDescent="0.2">
      <c r="A1562" s="94" t="str">
        <f>IF(D1562="","",CONCATENATE('Address and samples info'!$B$8," #",'Samples 96'!C1562))</f>
        <v/>
      </c>
      <c r="B1562" s="95" t="s">
        <v>37</v>
      </c>
      <c r="C1562" s="150">
        <v>19</v>
      </c>
      <c r="D1562" s="5"/>
      <c r="E1562" s="98">
        <v>0.01</v>
      </c>
      <c r="F1562" s="53"/>
      <c r="G1562" s="59"/>
      <c r="Z1562" s="108" t="str">
        <f>IF(LEN(INDEX($1:$1048576,ROW(),4))&gt;0,INDEX($1:$1048576,ROW(),4)," ")</f>
        <v xml:space="preserve"> </v>
      </c>
      <c r="AA1562" s="108">
        <f t="shared" si="184"/>
        <v>119</v>
      </c>
      <c r="AB1562" s="108">
        <f ca="1">COUNTBLANK(OFFSET(INDEX($1:$1048576,2,4),AA1562*WellsInPlate,0,WellsInPlate,1))</f>
        <v>86</v>
      </c>
      <c r="AC1562" s="108">
        <f t="shared" ca="1" si="185"/>
        <v>0</v>
      </c>
      <c r="AE1562" s="108" t="b">
        <f>IF(COUNTBLANK(D1562)=0,A1562)</f>
        <v>0</v>
      </c>
    </row>
    <row r="1563" spans="1:31" ht="12.75" x14ac:dyDescent="0.2">
      <c r="A1563" s="94" t="str">
        <f>IF(D1563="","",CONCATENATE('Address and samples info'!$B$8," #",'Samples 96'!C1563))</f>
        <v/>
      </c>
      <c r="B1563" s="95" t="s">
        <v>48</v>
      </c>
      <c r="C1563" s="150">
        <v>19</v>
      </c>
      <c r="D1563" s="5"/>
      <c r="E1563" s="98">
        <v>0.01</v>
      </c>
      <c r="F1563" s="53"/>
      <c r="G1563" s="59"/>
      <c r="I1563" s="55"/>
      <c r="Z1563" s="108" t="str">
        <f>IF(LEN(INDEX($1:$1048576,ROW(),4))&gt;0,INDEX($1:$1048576,ROW(),4)," ")</f>
        <v xml:space="preserve"> </v>
      </c>
      <c r="AA1563" s="108">
        <f t="shared" si="184"/>
        <v>119</v>
      </c>
      <c r="AB1563" s="108">
        <f ca="1">COUNTBLANK(OFFSET(INDEX($1:$1048576,2,4),AA1563*WellsInPlate,0,WellsInPlate,1))</f>
        <v>86</v>
      </c>
      <c r="AC1563" s="108">
        <f t="shared" ca="1" si="185"/>
        <v>0</v>
      </c>
      <c r="AE1563" s="108" t="b">
        <f>IF(COUNTBLANK(D1563)=0,A1563)</f>
        <v>0</v>
      </c>
    </row>
    <row r="1564" spans="1:31" ht="12.75" x14ac:dyDescent="0.2">
      <c r="A1564" s="94" t="str">
        <f>IF(D1564="","",CONCATENATE('Address and samples info'!$B$8," #",'Samples 96'!C1564))</f>
        <v/>
      </c>
      <c r="B1564" s="95" t="s">
        <v>59</v>
      </c>
      <c r="C1564" s="150">
        <v>19</v>
      </c>
      <c r="D1564" s="5"/>
      <c r="E1564" s="98">
        <v>0.01</v>
      </c>
      <c r="F1564" s="53"/>
      <c r="G1564" s="59"/>
      <c r="H1564" s="106"/>
      <c r="I1564" s="56"/>
      <c r="J1564" s="56"/>
      <c r="K1564" s="56"/>
      <c r="L1564" s="56"/>
      <c r="M1564" s="56"/>
      <c r="N1564" s="56"/>
      <c r="O1564" s="56"/>
      <c r="P1564" s="56"/>
      <c r="Q1564" s="56"/>
      <c r="R1564" s="56"/>
      <c r="S1564" s="56"/>
      <c r="T1564" s="56"/>
      <c r="Z1564" s="108" t="str">
        <f>IF(LEN(INDEX($1:$1048576,ROW(),4))&gt;0,INDEX($1:$1048576,ROW(),4)," ")</f>
        <v xml:space="preserve"> </v>
      </c>
      <c r="AA1564" s="108">
        <f t="shared" si="184"/>
        <v>120</v>
      </c>
      <c r="AB1564" s="108">
        <f ca="1">COUNTBLANK(OFFSET(INDEX($1:$1048576,2,4),AA1564*WellsInPlate,0,WellsInPlate,1))</f>
        <v>86</v>
      </c>
      <c r="AC1564" s="108">
        <f t="shared" ca="1" si="185"/>
        <v>0</v>
      </c>
      <c r="AE1564" s="108" t="b">
        <f>IF(COUNTBLANK(D1564)=0,A1564)</f>
        <v>0</v>
      </c>
    </row>
    <row r="1565" spans="1:31" ht="12.75" x14ac:dyDescent="0.2">
      <c r="A1565" s="94" t="str">
        <f>IF(D1565="","",CONCATENATE('Address and samples info'!$B$8," #",'Samples 96'!C1565))</f>
        <v/>
      </c>
      <c r="B1565" s="95" t="s">
        <v>70</v>
      </c>
      <c r="C1565" s="150">
        <v>19</v>
      </c>
      <c r="D1565" s="5"/>
      <c r="E1565" s="98">
        <v>0.01</v>
      </c>
      <c r="F1565" s="53"/>
      <c r="G1565" s="59"/>
      <c r="H1565" s="104"/>
      <c r="I1565" s="57"/>
      <c r="J1565" s="57"/>
      <c r="K1565" s="57"/>
      <c r="L1565" s="57"/>
      <c r="M1565" s="57"/>
      <c r="N1565" s="57"/>
      <c r="O1565" s="57"/>
      <c r="P1565" s="57"/>
      <c r="Q1565" s="57"/>
      <c r="R1565" s="57"/>
      <c r="S1565" s="57"/>
      <c r="T1565" s="58"/>
      <c r="Z1565" s="108" t="str">
        <f>IF(LEN(INDEX($1:$1048576,ROW(),4))&gt;0,INDEX($1:$1048576,ROW(),4)," ")</f>
        <v xml:space="preserve"> </v>
      </c>
      <c r="AA1565" s="108">
        <f t="shared" si="184"/>
        <v>120</v>
      </c>
      <c r="AB1565" s="108">
        <f ca="1">COUNTBLANK(OFFSET(INDEX($1:$1048576,2,4),AA1565*WellsInPlate,0,WellsInPlate,1))</f>
        <v>86</v>
      </c>
      <c r="AC1565" s="108">
        <f t="shared" ca="1" si="185"/>
        <v>0</v>
      </c>
      <c r="AE1565" s="108" t="b">
        <f>IF(COUNTBLANK(D1565)=0,A1565)</f>
        <v>0</v>
      </c>
    </row>
    <row r="1566" spans="1:31" ht="12.75" x14ac:dyDescent="0.2">
      <c r="A1566" s="94" t="str">
        <f>IF(D1566="","",CONCATENATE('Address and samples info'!$B$8," #",'Samples 96'!C1566))</f>
        <v/>
      </c>
      <c r="B1566" s="95" t="s">
        <v>80</v>
      </c>
      <c r="C1566" s="150">
        <v>19</v>
      </c>
      <c r="D1566" s="5"/>
      <c r="E1566" s="98">
        <v>0.01</v>
      </c>
      <c r="F1566" s="53"/>
      <c r="G1566" s="59"/>
      <c r="H1566" s="104"/>
      <c r="I1566" s="57"/>
      <c r="J1566" s="57"/>
      <c r="K1566" s="57"/>
      <c r="L1566" s="57"/>
      <c r="M1566" s="57"/>
      <c r="N1566" s="57"/>
      <c r="O1566" s="57"/>
      <c r="P1566" s="57"/>
      <c r="Q1566" s="57"/>
      <c r="R1566" s="57"/>
      <c r="S1566" s="57"/>
      <c r="T1566" s="57"/>
      <c r="Z1566" s="108" t="str">
        <f>IF(LEN(INDEX($1:$1048576,ROW(),4))&gt;0,INDEX($1:$1048576,ROW(),4)," ")</f>
        <v xml:space="preserve"> </v>
      </c>
      <c r="AA1566" s="108">
        <f t="shared" si="184"/>
        <v>120</v>
      </c>
      <c r="AB1566" s="108">
        <f ca="1">COUNTBLANK(OFFSET(INDEX($1:$1048576,2,4),AA1566*WellsInPlate,0,WellsInPlate,1))</f>
        <v>86</v>
      </c>
      <c r="AC1566" s="108">
        <f t="shared" ca="1" si="185"/>
        <v>0</v>
      </c>
      <c r="AE1566" s="108" t="b">
        <f>IF(COUNTBLANK(D1566)=0,A1566)</f>
        <v>0</v>
      </c>
    </row>
    <row r="1567" spans="1:31" ht="12.75" x14ac:dyDescent="0.2">
      <c r="A1567" s="94" t="str">
        <f>IF(D1567="","",CONCATENATE('Address and samples info'!$B$8," #",'Samples 96'!C1567))</f>
        <v/>
      </c>
      <c r="B1567" s="95" t="s">
        <v>5</v>
      </c>
      <c r="C1567" s="150">
        <v>19</v>
      </c>
      <c r="D1567" s="5"/>
      <c r="E1567" s="98">
        <v>0.01</v>
      </c>
      <c r="F1567" s="53"/>
      <c r="G1567" s="59"/>
      <c r="H1567" s="104"/>
      <c r="I1567" s="57"/>
      <c r="J1567" s="57"/>
      <c r="K1567" s="57"/>
      <c r="L1567" s="57"/>
      <c r="M1567" s="57"/>
      <c r="N1567" s="57"/>
      <c r="O1567" s="57"/>
      <c r="P1567" s="57"/>
      <c r="Q1567" s="57"/>
      <c r="R1567" s="57"/>
      <c r="S1567" s="57"/>
      <c r="T1567" s="57"/>
      <c r="Z1567" s="108" t="str">
        <f>IF(LEN(INDEX($1:$1048576,ROW(),4))&gt;0,INDEX($1:$1048576,ROW(),4)," ")</f>
        <v xml:space="preserve"> </v>
      </c>
      <c r="AA1567" s="108">
        <f t="shared" si="184"/>
        <v>120</v>
      </c>
      <c r="AB1567" s="108">
        <f ca="1">COUNTBLANK(OFFSET(INDEX($1:$1048576,2,4),AA1567*WellsInPlate,0,WellsInPlate,1))</f>
        <v>86</v>
      </c>
      <c r="AC1567" s="108">
        <f t="shared" ca="1" si="185"/>
        <v>0</v>
      </c>
      <c r="AE1567" s="108" t="b">
        <f>IF(COUNTBLANK(D1567)=0,A1567)</f>
        <v>0</v>
      </c>
    </row>
    <row r="1568" spans="1:31" ht="12.75" x14ac:dyDescent="0.2">
      <c r="A1568" s="94" t="str">
        <f>IF(D1568="","",CONCATENATE('Address and samples info'!$B$8," #",'Samples 96'!C1568))</f>
        <v/>
      </c>
      <c r="B1568" s="95" t="s">
        <v>16</v>
      </c>
      <c r="C1568" s="150">
        <v>19</v>
      </c>
      <c r="D1568" s="5"/>
      <c r="E1568" s="98">
        <v>0.01</v>
      </c>
      <c r="F1568" s="53"/>
      <c r="G1568" s="59"/>
      <c r="H1568" s="104"/>
      <c r="I1568" s="57"/>
      <c r="J1568" s="57"/>
      <c r="K1568" s="57"/>
      <c r="L1568" s="57"/>
      <c r="M1568" s="57"/>
      <c r="N1568" s="57"/>
      <c r="O1568" s="57"/>
      <c r="P1568" s="57"/>
      <c r="Q1568" s="57"/>
      <c r="R1568" s="57"/>
      <c r="S1568" s="57"/>
      <c r="T1568" s="57"/>
      <c r="Z1568" s="108" t="str">
        <f>IF(LEN(INDEX($1:$1048576,ROW(),4))&gt;0,INDEX($1:$1048576,ROW(),4)," ")</f>
        <v xml:space="preserve"> </v>
      </c>
      <c r="AA1568" s="108">
        <f t="shared" si="184"/>
        <v>120</v>
      </c>
      <c r="AB1568" s="108">
        <f ca="1">COUNTBLANK(OFFSET(INDEX($1:$1048576,2,4),AA1568*WellsInPlate,0,WellsInPlate,1))</f>
        <v>86</v>
      </c>
      <c r="AC1568" s="108">
        <f t="shared" ca="1" si="185"/>
        <v>0</v>
      </c>
      <c r="AE1568" s="108" t="b">
        <f>IF(COUNTBLANK(D1568)=0,A1568)</f>
        <v>0</v>
      </c>
    </row>
    <row r="1569" spans="1:31" ht="12.75" x14ac:dyDescent="0.2">
      <c r="A1569" s="94" t="str">
        <f>IF(D1569="","",CONCATENATE('Address and samples info'!$B$8," #",'Samples 96'!C1569))</f>
        <v/>
      </c>
      <c r="B1569" s="95" t="s">
        <v>27</v>
      </c>
      <c r="C1569" s="150">
        <v>19</v>
      </c>
      <c r="D1569" s="5"/>
      <c r="E1569" s="98">
        <v>0.01</v>
      </c>
      <c r="F1569" s="53"/>
      <c r="G1569" s="59"/>
      <c r="H1569" s="104"/>
      <c r="I1569" s="57"/>
      <c r="J1569" s="57"/>
      <c r="K1569" s="57"/>
      <c r="L1569" s="57"/>
      <c r="M1569" s="57"/>
      <c r="N1569" s="57"/>
      <c r="O1569" s="57"/>
      <c r="P1569" s="57"/>
      <c r="Q1569" s="57"/>
      <c r="R1569" s="57"/>
      <c r="S1569" s="57"/>
      <c r="T1569" s="57"/>
      <c r="Z1569" s="108" t="str">
        <f>IF(LEN(INDEX($1:$1048576,ROW(),4))&gt;0,INDEX($1:$1048576,ROW(),4)," ")</f>
        <v xml:space="preserve"> </v>
      </c>
      <c r="AA1569" s="108">
        <f t="shared" si="184"/>
        <v>120</v>
      </c>
      <c r="AB1569" s="108">
        <f ca="1">COUNTBLANK(OFFSET(INDEX($1:$1048576,2,4),AA1569*WellsInPlate,0,WellsInPlate,1))</f>
        <v>86</v>
      </c>
      <c r="AC1569" s="108">
        <f t="shared" ca="1" si="185"/>
        <v>0</v>
      </c>
      <c r="AE1569" s="108" t="b">
        <f>IF(COUNTBLANK(D1569)=0,A1569)</f>
        <v>0</v>
      </c>
    </row>
    <row r="1570" spans="1:31" ht="12.75" x14ac:dyDescent="0.2">
      <c r="A1570" s="94" t="str">
        <f>IF(D1570="","",CONCATENATE('Address and samples info'!$B$8," #",'Samples 96'!C1570))</f>
        <v/>
      </c>
      <c r="B1570" s="95" t="s">
        <v>38</v>
      </c>
      <c r="C1570" s="150">
        <v>19</v>
      </c>
      <c r="D1570" s="5"/>
      <c r="E1570" s="98">
        <v>0.01</v>
      </c>
      <c r="F1570" s="53"/>
      <c r="G1570" s="59"/>
      <c r="H1570" s="104"/>
      <c r="I1570" s="57"/>
      <c r="J1570" s="57"/>
      <c r="K1570" s="57"/>
      <c r="L1570" s="57"/>
      <c r="M1570" s="57"/>
      <c r="N1570" s="57"/>
      <c r="O1570" s="57"/>
      <c r="P1570" s="57"/>
      <c r="Q1570" s="57"/>
      <c r="R1570" s="57"/>
      <c r="S1570" s="57"/>
      <c r="T1570" s="57"/>
      <c r="Z1570" s="108" t="str">
        <f>IF(LEN(INDEX($1:$1048576,ROW(),4))&gt;0,INDEX($1:$1048576,ROW(),4)," ")</f>
        <v xml:space="preserve"> </v>
      </c>
      <c r="AA1570" s="108">
        <f t="shared" si="184"/>
        <v>120</v>
      </c>
      <c r="AB1570" s="108">
        <f ca="1">COUNTBLANK(OFFSET(INDEX($1:$1048576,2,4),AA1570*WellsInPlate,0,WellsInPlate,1))</f>
        <v>86</v>
      </c>
      <c r="AC1570" s="108">
        <f t="shared" ca="1" si="185"/>
        <v>0</v>
      </c>
      <c r="AE1570" s="108" t="b">
        <f>IF(COUNTBLANK(D1570)=0,A1570)</f>
        <v>0</v>
      </c>
    </row>
    <row r="1571" spans="1:31" ht="12.75" x14ac:dyDescent="0.2">
      <c r="A1571" s="94" t="str">
        <f>IF(D1571="","",CONCATENATE('Address and samples info'!$B$8," #",'Samples 96'!C1571))</f>
        <v/>
      </c>
      <c r="B1571" s="95" t="s">
        <v>49</v>
      </c>
      <c r="C1571" s="150">
        <v>19</v>
      </c>
      <c r="D1571" s="5"/>
      <c r="E1571" s="98">
        <v>0.01</v>
      </c>
      <c r="F1571" s="53"/>
      <c r="G1571" s="59"/>
      <c r="H1571" s="104"/>
      <c r="I1571" s="57"/>
      <c r="J1571" s="57"/>
      <c r="K1571" s="57"/>
      <c r="L1571" s="57"/>
      <c r="M1571" s="57"/>
      <c r="N1571" s="57"/>
      <c r="O1571" s="57"/>
      <c r="P1571" s="57"/>
      <c r="Q1571" s="57"/>
      <c r="R1571" s="57"/>
      <c r="S1571" s="57"/>
      <c r="T1571" s="57"/>
      <c r="Z1571" s="108" t="str">
        <f>IF(LEN(INDEX($1:$1048576,ROW(),4))&gt;0,INDEX($1:$1048576,ROW(),4)," ")</f>
        <v xml:space="preserve"> </v>
      </c>
      <c r="AA1571" s="108">
        <f t="shared" si="184"/>
        <v>120</v>
      </c>
      <c r="AB1571" s="108">
        <f ca="1">COUNTBLANK(OFFSET(INDEX($1:$1048576,2,4),AA1571*WellsInPlate,0,WellsInPlate,1))</f>
        <v>86</v>
      </c>
      <c r="AC1571" s="108">
        <f t="shared" ca="1" si="185"/>
        <v>0</v>
      </c>
      <c r="AE1571" s="108" t="b">
        <f>IF(COUNTBLANK(D1571)=0,A1571)</f>
        <v>0</v>
      </c>
    </row>
    <row r="1572" spans="1:31" ht="12.75" x14ac:dyDescent="0.2">
      <c r="A1572" s="94" t="str">
        <f>IF(D1572="","",CONCATENATE('Address and samples info'!$B$8," #",'Samples 96'!C1572))</f>
        <v/>
      </c>
      <c r="B1572" s="95" t="s">
        <v>60</v>
      </c>
      <c r="C1572" s="150">
        <v>19</v>
      </c>
      <c r="D1572" s="5"/>
      <c r="E1572" s="98">
        <v>0.01</v>
      </c>
      <c r="F1572" s="53"/>
      <c r="G1572" s="59"/>
      <c r="H1572" s="104"/>
      <c r="I1572" s="57"/>
      <c r="J1572" s="57"/>
      <c r="K1572" s="57"/>
      <c r="L1572" s="57"/>
      <c r="M1572" s="57"/>
      <c r="N1572" s="57"/>
      <c r="O1572" s="57"/>
      <c r="P1572" s="57"/>
      <c r="Q1572" s="57"/>
      <c r="R1572" s="57"/>
      <c r="S1572" s="57"/>
      <c r="T1572" s="57"/>
      <c r="Z1572" s="108" t="str">
        <f>IF(LEN(INDEX($1:$1048576,ROW(),4))&gt;0,INDEX($1:$1048576,ROW(),4)," ")</f>
        <v xml:space="preserve"> </v>
      </c>
      <c r="AA1572" s="108">
        <f t="shared" si="184"/>
        <v>120</v>
      </c>
      <c r="AB1572" s="108">
        <f ca="1">COUNTBLANK(OFFSET(INDEX($1:$1048576,2,4),AA1572*WellsInPlate,0,WellsInPlate,1))</f>
        <v>86</v>
      </c>
      <c r="AC1572" s="108">
        <f t="shared" ca="1" si="185"/>
        <v>0</v>
      </c>
      <c r="AE1572" s="108" t="b">
        <f>IF(COUNTBLANK(D1572)=0,A1572)</f>
        <v>0</v>
      </c>
    </row>
    <row r="1573" spans="1:31" ht="12.75" x14ac:dyDescent="0.2">
      <c r="A1573" s="94" t="str">
        <f>IF(D1573="","",CONCATENATE('Address and samples info'!$B$8," #",'Samples 96'!C1573))</f>
        <v/>
      </c>
      <c r="B1573" s="95" t="s">
        <v>71</v>
      </c>
      <c r="C1573" s="150">
        <v>19</v>
      </c>
      <c r="D1573" s="5"/>
      <c r="E1573" s="98">
        <v>0.01</v>
      </c>
      <c r="F1573" s="53"/>
      <c r="G1573" s="59"/>
      <c r="Z1573" s="108" t="str">
        <f>IF(LEN(INDEX($1:$1048576,ROW(),4))&gt;0,INDEX($1:$1048576,ROW(),4)," ")</f>
        <v xml:space="preserve"> </v>
      </c>
      <c r="AA1573" s="108">
        <f t="shared" si="184"/>
        <v>120</v>
      </c>
      <c r="AB1573" s="108">
        <f ca="1">COUNTBLANK(OFFSET(INDEX($1:$1048576,2,4),AA1573*WellsInPlate,0,WellsInPlate,1))</f>
        <v>86</v>
      </c>
      <c r="AC1573" s="108">
        <f t="shared" ca="1" si="185"/>
        <v>0</v>
      </c>
      <c r="AE1573" s="108" t="b">
        <f>IF(COUNTBLANK(D1573)=0,A1573)</f>
        <v>0</v>
      </c>
    </row>
    <row r="1574" spans="1:31" ht="12.75" x14ac:dyDescent="0.2">
      <c r="A1574" s="94" t="str">
        <f>IF(D1574="","",CONCATENATE('Address and samples info'!$B$8," #",'Samples 96'!C1574))</f>
        <v/>
      </c>
      <c r="B1574" s="95" t="s">
        <v>81</v>
      </c>
      <c r="C1574" s="150">
        <v>19</v>
      </c>
      <c r="D1574" s="5"/>
      <c r="E1574" s="98">
        <v>0.01</v>
      </c>
      <c r="F1574" s="53"/>
      <c r="G1574" s="59"/>
      <c r="Z1574" s="108" t="str">
        <f>IF(LEN(INDEX($1:$1048576,ROW(),4))&gt;0,INDEX($1:$1048576,ROW(),4)," ")</f>
        <v xml:space="preserve"> </v>
      </c>
      <c r="AA1574" s="108">
        <f t="shared" ref="AA1574:AA1604" si="186">CEILING((ROW()-StartRow+1)/PanelHeight,1)-1</f>
        <v>120</v>
      </c>
      <c r="AB1574" s="108">
        <f ca="1">COUNTBLANK(OFFSET(INDEX($1:$1048576,2,4),AA1574*WellsInPlate,0,WellsInPlate,1))</f>
        <v>86</v>
      </c>
      <c r="AC1574" s="108">
        <f t="shared" ref="AC1574:AC1604" ca="1" si="187">IF(AB1574=WellsInPlate,0,1)</f>
        <v>0</v>
      </c>
      <c r="AE1574" s="108" t="b">
        <f>IF(COUNTBLANK(D1574)=0,A1574)</f>
        <v>0</v>
      </c>
    </row>
    <row r="1575" spans="1:31" ht="12.75" x14ac:dyDescent="0.2">
      <c r="A1575" s="94" t="str">
        <f>IF(D1575="","",CONCATENATE('Address and samples info'!$B$8," #",'Samples 96'!C1575))</f>
        <v/>
      </c>
      <c r="B1575" s="95" t="s">
        <v>6</v>
      </c>
      <c r="C1575" s="150">
        <v>19</v>
      </c>
      <c r="D1575" s="5"/>
      <c r="E1575" s="98">
        <v>0.01</v>
      </c>
      <c r="F1575" s="53"/>
      <c r="G1575" s="59"/>
      <c r="Z1575" s="108" t="str">
        <f>IF(LEN(INDEX($1:$1048576,ROW(),4))&gt;0,INDEX($1:$1048576,ROW(),4)," ")</f>
        <v xml:space="preserve"> </v>
      </c>
      <c r="AA1575" s="108">
        <f t="shared" si="186"/>
        <v>120</v>
      </c>
      <c r="AB1575" s="108">
        <f ca="1">COUNTBLANK(OFFSET(INDEX($1:$1048576,2,4),AA1575*WellsInPlate,0,WellsInPlate,1))</f>
        <v>86</v>
      </c>
      <c r="AC1575" s="108">
        <f t="shared" ca="1" si="187"/>
        <v>0</v>
      </c>
      <c r="AE1575" s="108" t="b">
        <f>IF(COUNTBLANK(D1575)=0,A1575)</f>
        <v>0</v>
      </c>
    </row>
    <row r="1576" spans="1:31" ht="12.75" x14ac:dyDescent="0.2">
      <c r="A1576" s="94" t="str">
        <f>IF(D1576="","",CONCATENATE('Address and samples info'!$B$8," #",'Samples 96'!C1576))</f>
        <v/>
      </c>
      <c r="B1576" s="95" t="s">
        <v>17</v>
      </c>
      <c r="C1576" s="150">
        <v>19</v>
      </c>
      <c r="D1576" s="5"/>
      <c r="E1576" s="98">
        <v>0.01</v>
      </c>
      <c r="F1576" s="53"/>
      <c r="G1576" s="59"/>
      <c r="I1576" s="55"/>
      <c r="Z1576" s="108" t="str">
        <f>IF(LEN(INDEX($1:$1048576,ROW(),4))&gt;0,INDEX($1:$1048576,ROW(),4)," ")</f>
        <v xml:space="preserve"> </v>
      </c>
      <c r="AA1576" s="108">
        <f t="shared" si="186"/>
        <v>120</v>
      </c>
      <c r="AB1576" s="108">
        <f ca="1">COUNTBLANK(OFFSET(INDEX($1:$1048576,2,4),AA1576*WellsInPlate,0,WellsInPlate,1))</f>
        <v>86</v>
      </c>
      <c r="AC1576" s="108">
        <f t="shared" ca="1" si="187"/>
        <v>0</v>
      </c>
      <c r="AE1576" s="108" t="b">
        <f>IF(COUNTBLANK(D1576)=0,A1576)</f>
        <v>0</v>
      </c>
    </row>
    <row r="1577" spans="1:31" ht="12.75" x14ac:dyDescent="0.2">
      <c r="A1577" s="94" t="str">
        <f>IF(D1577="","",CONCATENATE('Address and samples info'!$B$8," #",'Samples 96'!C1577))</f>
        <v/>
      </c>
      <c r="B1577" s="95" t="s">
        <v>28</v>
      </c>
      <c r="C1577" s="150">
        <v>19</v>
      </c>
      <c r="D1577" s="5"/>
      <c r="E1577" s="98">
        <v>0.01</v>
      </c>
      <c r="F1577" s="53"/>
      <c r="G1577" s="59"/>
      <c r="H1577" s="106"/>
      <c r="I1577" s="56"/>
      <c r="J1577" s="56"/>
      <c r="K1577" s="56"/>
      <c r="L1577" s="56"/>
      <c r="M1577" s="56"/>
      <c r="N1577" s="56"/>
      <c r="O1577" s="56"/>
      <c r="P1577" s="56"/>
      <c r="Q1577" s="56"/>
      <c r="R1577" s="56"/>
      <c r="S1577" s="56"/>
      <c r="T1577" s="56"/>
      <c r="Z1577" s="108" t="str">
        <f>IF(LEN(INDEX($1:$1048576,ROW(),4))&gt;0,INDEX($1:$1048576,ROW(),4)," ")</f>
        <v xml:space="preserve"> </v>
      </c>
      <c r="AA1577" s="108">
        <f t="shared" si="186"/>
        <v>121</v>
      </c>
      <c r="AB1577" s="108">
        <f ca="1">COUNTBLANK(OFFSET(INDEX($1:$1048576,2,4),AA1577*WellsInPlate,0,WellsInPlate,1))</f>
        <v>86</v>
      </c>
      <c r="AC1577" s="108">
        <f t="shared" ca="1" si="187"/>
        <v>0</v>
      </c>
      <c r="AE1577" s="108" t="b">
        <f>IF(COUNTBLANK(D1577)=0,A1577)</f>
        <v>0</v>
      </c>
    </row>
    <row r="1578" spans="1:31" ht="12.75" x14ac:dyDescent="0.2">
      <c r="A1578" s="94" t="str">
        <f>IF(D1578="","",CONCATENATE('Address and samples info'!$B$8," #",'Samples 96'!C1578))</f>
        <v/>
      </c>
      <c r="B1578" s="95" t="s">
        <v>39</v>
      </c>
      <c r="C1578" s="150">
        <v>19</v>
      </c>
      <c r="D1578" s="5"/>
      <c r="E1578" s="98">
        <v>0.01</v>
      </c>
      <c r="F1578" s="53"/>
      <c r="G1578" s="59"/>
      <c r="H1578" s="104"/>
      <c r="I1578" s="57"/>
      <c r="J1578" s="57"/>
      <c r="K1578" s="57"/>
      <c r="L1578" s="57"/>
      <c r="M1578" s="57"/>
      <c r="N1578" s="57"/>
      <c r="O1578" s="57"/>
      <c r="P1578" s="57"/>
      <c r="Q1578" s="57"/>
      <c r="R1578" s="57"/>
      <c r="S1578" s="57"/>
      <c r="T1578" s="58"/>
      <c r="Z1578" s="108" t="str">
        <f>IF(LEN(INDEX($1:$1048576,ROW(),4))&gt;0,INDEX($1:$1048576,ROW(),4)," ")</f>
        <v xml:space="preserve"> </v>
      </c>
      <c r="AA1578" s="108">
        <f t="shared" si="186"/>
        <v>121</v>
      </c>
      <c r="AB1578" s="108">
        <f ca="1">COUNTBLANK(OFFSET(INDEX($1:$1048576,2,4),AA1578*WellsInPlate,0,WellsInPlate,1))</f>
        <v>86</v>
      </c>
      <c r="AC1578" s="108">
        <f t="shared" ca="1" si="187"/>
        <v>0</v>
      </c>
      <c r="AE1578" s="108" t="b">
        <f>IF(COUNTBLANK(D1578)=0,A1578)</f>
        <v>0</v>
      </c>
    </row>
    <row r="1579" spans="1:31" ht="12.75" x14ac:dyDescent="0.2">
      <c r="A1579" s="94" t="str">
        <f>IF(D1579="","",CONCATENATE('Address and samples info'!$B$8," #",'Samples 96'!C1579))</f>
        <v/>
      </c>
      <c r="B1579" s="95" t="s">
        <v>50</v>
      </c>
      <c r="C1579" s="150">
        <v>19</v>
      </c>
      <c r="D1579" s="5"/>
      <c r="E1579" s="98">
        <v>0.01</v>
      </c>
      <c r="F1579" s="53"/>
      <c r="G1579" s="59"/>
      <c r="H1579" s="104"/>
      <c r="I1579" s="57"/>
      <c r="J1579" s="57"/>
      <c r="K1579" s="57"/>
      <c r="L1579" s="57"/>
      <c r="M1579" s="57"/>
      <c r="N1579" s="57"/>
      <c r="O1579" s="57"/>
      <c r="P1579" s="57"/>
      <c r="Q1579" s="57"/>
      <c r="R1579" s="57"/>
      <c r="S1579" s="57"/>
      <c r="T1579" s="57"/>
      <c r="Z1579" s="108" t="str">
        <f>IF(LEN(INDEX($1:$1048576,ROW(),4))&gt;0,INDEX($1:$1048576,ROW(),4)," ")</f>
        <v xml:space="preserve"> </v>
      </c>
      <c r="AA1579" s="108">
        <f t="shared" si="186"/>
        <v>121</v>
      </c>
      <c r="AB1579" s="108">
        <f ca="1">COUNTBLANK(OFFSET(INDEX($1:$1048576,2,4),AA1579*WellsInPlate,0,WellsInPlate,1))</f>
        <v>86</v>
      </c>
      <c r="AC1579" s="108">
        <f t="shared" ca="1" si="187"/>
        <v>0</v>
      </c>
      <c r="AE1579" s="108" t="b">
        <f>IF(COUNTBLANK(D1579)=0,A1579)</f>
        <v>0</v>
      </c>
    </row>
    <row r="1580" spans="1:31" ht="12.75" x14ac:dyDescent="0.2">
      <c r="A1580" s="94" t="str">
        <f>IF(D1580="","",CONCATENATE('Address and samples info'!$B$8," #",'Samples 96'!C1580))</f>
        <v/>
      </c>
      <c r="B1580" s="95" t="s">
        <v>61</v>
      </c>
      <c r="C1580" s="150">
        <v>19</v>
      </c>
      <c r="D1580" s="5"/>
      <c r="E1580" s="98">
        <v>0.01</v>
      </c>
      <c r="F1580" s="53"/>
      <c r="G1580" s="59"/>
      <c r="H1580" s="104"/>
      <c r="I1580" s="57"/>
      <c r="J1580" s="57"/>
      <c r="K1580" s="57"/>
      <c r="L1580" s="57"/>
      <c r="M1580" s="57"/>
      <c r="N1580" s="57"/>
      <c r="O1580" s="57"/>
      <c r="P1580" s="57"/>
      <c r="Q1580" s="57"/>
      <c r="R1580" s="57"/>
      <c r="S1580" s="57"/>
      <c r="T1580" s="57"/>
      <c r="Z1580" s="108" t="str">
        <f>IF(LEN(INDEX($1:$1048576,ROW(),4))&gt;0,INDEX($1:$1048576,ROW(),4)," ")</f>
        <v xml:space="preserve"> </v>
      </c>
      <c r="AA1580" s="108">
        <f t="shared" si="186"/>
        <v>121</v>
      </c>
      <c r="AB1580" s="108">
        <f ca="1">COUNTBLANK(OFFSET(INDEX($1:$1048576,2,4),AA1580*WellsInPlate,0,WellsInPlate,1))</f>
        <v>86</v>
      </c>
      <c r="AC1580" s="108">
        <f t="shared" ca="1" si="187"/>
        <v>0</v>
      </c>
      <c r="AE1580" s="108" t="b">
        <f>IF(COUNTBLANK(D1580)=0,A1580)</f>
        <v>0</v>
      </c>
    </row>
    <row r="1581" spans="1:31" ht="12.75" x14ac:dyDescent="0.2">
      <c r="A1581" s="94" t="str">
        <f>IF(D1581="","",CONCATENATE('Address and samples info'!$B$8," #",'Samples 96'!C1581))</f>
        <v/>
      </c>
      <c r="B1581" s="95" t="s">
        <v>72</v>
      </c>
      <c r="C1581" s="150">
        <v>19</v>
      </c>
      <c r="D1581" s="5"/>
      <c r="E1581" s="98">
        <v>0.01</v>
      </c>
      <c r="F1581" s="53"/>
      <c r="G1581" s="59"/>
      <c r="H1581" s="104"/>
      <c r="I1581" s="57"/>
      <c r="J1581" s="57"/>
      <c r="K1581" s="57"/>
      <c r="L1581" s="57"/>
      <c r="M1581" s="57"/>
      <c r="N1581" s="57"/>
      <c r="O1581" s="57"/>
      <c r="P1581" s="57"/>
      <c r="Q1581" s="57"/>
      <c r="R1581" s="57"/>
      <c r="S1581" s="57"/>
      <c r="T1581" s="57"/>
      <c r="Z1581" s="108" t="str">
        <f>IF(LEN(INDEX($1:$1048576,ROW(),4))&gt;0,INDEX($1:$1048576,ROW(),4)," ")</f>
        <v xml:space="preserve"> </v>
      </c>
      <c r="AA1581" s="108">
        <f t="shared" si="186"/>
        <v>121</v>
      </c>
      <c r="AB1581" s="108">
        <f ca="1">COUNTBLANK(OFFSET(INDEX($1:$1048576,2,4),AA1581*WellsInPlate,0,WellsInPlate,1))</f>
        <v>86</v>
      </c>
      <c r="AC1581" s="108">
        <f t="shared" ca="1" si="187"/>
        <v>0</v>
      </c>
      <c r="AE1581" s="108" t="b">
        <f>IF(COUNTBLANK(D1581)=0,A1581)</f>
        <v>0</v>
      </c>
    </row>
    <row r="1582" spans="1:31" ht="12.75" x14ac:dyDescent="0.2">
      <c r="A1582" s="94" t="str">
        <f>IF(D1582="","",CONCATENATE('Address and samples info'!$B$8," #",'Samples 96'!C1582))</f>
        <v/>
      </c>
      <c r="B1582" s="95" t="s">
        <v>82</v>
      </c>
      <c r="C1582" s="150">
        <v>19</v>
      </c>
      <c r="D1582" s="5"/>
      <c r="E1582" s="98">
        <v>0.01</v>
      </c>
      <c r="F1582" s="53"/>
      <c r="G1582" s="59"/>
      <c r="H1582" s="104"/>
      <c r="I1582" s="57"/>
      <c r="J1582" s="57"/>
      <c r="K1582" s="57"/>
      <c r="L1582" s="57"/>
      <c r="M1582" s="57"/>
      <c r="N1582" s="57"/>
      <c r="O1582" s="57"/>
      <c r="P1582" s="57"/>
      <c r="Q1582" s="57"/>
      <c r="R1582" s="57"/>
      <c r="S1582" s="57"/>
      <c r="T1582" s="57"/>
      <c r="Z1582" s="108" t="str">
        <f>IF(LEN(INDEX($1:$1048576,ROW(),4))&gt;0,INDEX($1:$1048576,ROW(),4)," ")</f>
        <v xml:space="preserve"> </v>
      </c>
      <c r="AA1582" s="108">
        <f t="shared" si="186"/>
        <v>121</v>
      </c>
      <c r="AB1582" s="108">
        <f ca="1">COUNTBLANK(OFFSET(INDEX($1:$1048576,2,4),AA1582*WellsInPlate,0,WellsInPlate,1))</f>
        <v>86</v>
      </c>
      <c r="AC1582" s="108">
        <f t="shared" ca="1" si="187"/>
        <v>0</v>
      </c>
      <c r="AE1582" s="108" t="b">
        <f>IF(COUNTBLANK(D1582)=0,A1582)</f>
        <v>0</v>
      </c>
    </row>
    <row r="1583" spans="1:31" ht="12.75" x14ac:dyDescent="0.2">
      <c r="A1583" s="94" t="str">
        <f>IF(D1583="","",CONCATENATE('Address and samples info'!$B$8," #",'Samples 96'!C1583))</f>
        <v/>
      </c>
      <c r="B1583" s="95" t="s">
        <v>7</v>
      </c>
      <c r="C1583" s="150">
        <v>19</v>
      </c>
      <c r="D1583" s="5"/>
      <c r="E1583" s="98">
        <v>0.01</v>
      </c>
      <c r="F1583" s="53"/>
      <c r="G1583" s="59"/>
      <c r="H1583" s="104"/>
      <c r="I1583" s="57"/>
      <c r="J1583" s="57"/>
      <c r="K1583" s="57"/>
      <c r="L1583" s="57"/>
      <c r="M1583" s="57"/>
      <c r="N1583" s="57"/>
      <c r="O1583" s="57"/>
      <c r="P1583" s="57"/>
      <c r="Q1583" s="57"/>
      <c r="R1583" s="57"/>
      <c r="S1583" s="57"/>
      <c r="T1583" s="57"/>
      <c r="Z1583" s="108" t="str">
        <f>IF(LEN(INDEX($1:$1048576,ROW(),4))&gt;0,INDEX($1:$1048576,ROW(),4)," ")</f>
        <v xml:space="preserve"> </v>
      </c>
      <c r="AA1583" s="108">
        <f t="shared" si="186"/>
        <v>121</v>
      </c>
      <c r="AB1583" s="108">
        <f ca="1">COUNTBLANK(OFFSET(INDEX($1:$1048576,2,4),AA1583*WellsInPlate,0,WellsInPlate,1))</f>
        <v>86</v>
      </c>
      <c r="AC1583" s="108">
        <f t="shared" ca="1" si="187"/>
        <v>0</v>
      </c>
      <c r="AE1583" s="108" t="b">
        <f>IF(COUNTBLANK(D1583)=0,A1583)</f>
        <v>0</v>
      </c>
    </row>
    <row r="1584" spans="1:31" ht="12.75" x14ac:dyDescent="0.2">
      <c r="A1584" s="94" t="str">
        <f>IF(D1584="","",CONCATENATE('Address and samples info'!$B$8," #",'Samples 96'!C1584))</f>
        <v/>
      </c>
      <c r="B1584" s="95" t="s">
        <v>18</v>
      </c>
      <c r="C1584" s="150">
        <v>19</v>
      </c>
      <c r="D1584" s="5"/>
      <c r="E1584" s="98">
        <v>0.01</v>
      </c>
      <c r="F1584" s="53"/>
      <c r="G1584" s="59"/>
      <c r="H1584" s="104"/>
      <c r="I1584" s="57"/>
      <c r="J1584" s="57"/>
      <c r="K1584" s="57"/>
      <c r="L1584" s="57"/>
      <c r="M1584" s="57"/>
      <c r="N1584" s="57"/>
      <c r="O1584" s="57"/>
      <c r="P1584" s="57"/>
      <c r="Q1584" s="57"/>
      <c r="R1584" s="57"/>
      <c r="S1584" s="57"/>
      <c r="T1584" s="57"/>
      <c r="Z1584" s="108" t="str">
        <f>IF(LEN(INDEX($1:$1048576,ROW(),4))&gt;0,INDEX($1:$1048576,ROW(),4)," ")</f>
        <v xml:space="preserve"> </v>
      </c>
      <c r="AA1584" s="108">
        <f t="shared" si="186"/>
        <v>121</v>
      </c>
      <c r="AB1584" s="108">
        <f ca="1">COUNTBLANK(OFFSET(INDEX($1:$1048576,2,4),AA1584*WellsInPlate,0,WellsInPlate,1))</f>
        <v>86</v>
      </c>
      <c r="AC1584" s="108">
        <f t="shared" ca="1" si="187"/>
        <v>0</v>
      </c>
      <c r="AE1584" s="108" t="b">
        <f>IF(COUNTBLANK(D1584)=0,A1584)</f>
        <v>0</v>
      </c>
    </row>
    <row r="1585" spans="1:31" ht="12.75" x14ac:dyDescent="0.2">
      <c r="A1585" s="94" t="str">
        <f>IF(D1585="","",CONCATENATE('Address and samples info'!$B$8," #",'Samples 96'!C1585))</f>
        <v/>
      </c>
      <c r="B1585" s="95" t="s">
        <v>29</v>
      </c>
      <c r="C1585" s="150">
        <v>19</v>
      </c>
      <c r="D1585" s="5"/>
      <c r="E1585" s="98">
        <v>0.01</v>
      </c>
      <c r="F1585" s="53"/>
      <c r="G1585" s="59"/>
      <c r="H1585" s="104"/>
      <c r="I1585" s="57"/>
      <c r="J1585" s="57"/>
      <c r="K1585" s="57"/>
      <c r="L1585" s="57"/>
      <c r="M1585" s="57"/>
      <c r="N1585" s="57"/>
      <c r="O1585" s="57"/>
      <c r="P1585" s="57"/>
      <c r="Q1585" s="57"/>
      <c r="R1585" s="57"/>
      <c r="S1585" s="57"/>
      <c r="T1585" s="57"/>
      <c r="Z1585" s="108" t="str">
        <f>IF(LEN(INDEX($1:$1048576,ROW(),4))&gt;0,INDEX($1:$1048576,ROW(),4)," ")</f>
        <v xml:space="preserve"> </v>
      </c>
      <c r="AA1585" s="108">
        <f t="shared" si="186"/>
        <v>121</v>
      </c>
      <c r="AB1585" s="108">
        <f ca="1">COUNTBLANK(OFFSET(INDEX($1:$1048576,2,4),AA1585*WellsInPlate,0,WellsInPlate,1))</f>
        <v>86</v>
      </c>
      <c r="AC1585" s="108">
        <f t="shared" ca="1" si="187"/>
        <v>0</v>
      </c>
      <c r="AE1585" s="108" t="b">
        <f>IF(COUNTBLANK(D1585)=0,A1585)</f>
        <v>0</v>
      </c>
    </row>
    <row r="1586" spans="1:31" ht="12.75" x14ac:dyDescent="0.2">
      <c r="A1586" s="94" t="str">
        <f>IF(D1586="","",CONCATENATE('Address and samples info'!$B$8," #",'Samples 96'!C1586))</f>
        <v/>
      </c>
      <c r="B1586" s="95" t="s">
        <v>40</v>
      </c>
      <c r="C1586" s="150">
        <v>19</v>
      </c>
      <c r="D1586" s="5"/>
      <c r="E1586" s="98">
        <v>0.01</v>
      </c>
      <c r="F1586" s="53"/>
      <c r="G1586" s="59"/>
      <c r="Z1586" s="108" t="str">
        <f>IF(LEN(INDEX($1:$1048576,ROW(),4))&gt;0,INDEX($1:$1048576,ROW(),4)," ")</f>
        <v xml:space="preserve"> </v>
      </c>
      <c r="AA1586" s="108">
        <f t="shared" si="186"/>
        <v>121</v>
      </c>
      <c r="AB1586" s="108">
        <f ca="1">COUNTBLANK(OFFSET(INDEX($1:$1048576,2,4),AA1586*WellsInPlate,0,WellsInPlate,1))</f>
        <v>86</v>
      </c>
      <c r="AC1586" s="108">
        <f t="shared" ca="1" si="187"/>
        <v>0</v>
      </c>
      <c r="AE1586" s="108" t="b">
        <f>IF(COUNTBLANK(D1586)=0,A1586)</f>
        <v>0</v>
      </c>
    </row>
    <row r="1587" spans="1:31" ht="12.75" x14ac:dyDescent="0.2">
      <c r="A1587" s="94" t="str">
        <f>IF(D1587="","",CONCATENATE('Address and samples info'!$B$8," #",'Samples 96'!C1587))</f>
        <v/>
      </c>
      <c r="B1587" s="95" t="s">
        <v>51</v>
      </c>
      <c r="C1587" s="150">
        <v>19</v>
      </c>
      <c r="D1587" s="5"/>
      <c r="E1587" s="98">
        <v>0.01</v>
      </c>
      <c r="F1587" s="53"/>
      <c r="G1587" s="59"/>
      <c r="Z1587" s="108" t="str">
        <f>IF(LEN(INDEX($1:$1048576,ROW(),4))&gt;0,INDEX($1:$1048576,ROW(),4)," ")</f>
        <v xml:space="preserve"> </v>
      </c>
      <c r="AA1587" s="108">
        <f t="shared" si="186"/>
        <v>121</v>
      </c>
      <c r="AB1587" s="108">
        <f ca="1">COUNTBLANK(OFFSET(INDEX($1:$1048576,2,4),AA1587*WellsInPlate,0,WellsInPlate,1))</f>
        <v>86</v>
      </c>
      <c r="AC1587" s="108">
        <f t="shared" ca="1" si="187"/>
        <v>0</v>
      </c>
      <c r="AE1587" s="108" t="b">
        <f>IF(COUNTBLANK(D1587)=0,A1587)</f>
        <v>0</v>
      </c>
    </row>
    <row r="1588" spans="1:31" ht="12.75" x14ac:dyDescent="0.2">
      <c r="A1588" s="94" t="str">
        <f>IF(D1588="","",CONCATENATE('Address and samples info'!$B$8," #",'Samples 96'!C1588))</f>
        <v/>
      </c>
      <c r="B1588" s="95" t="s">
        <v>62</v>
      </c>
      <c r="C1588" s="150">
        <v>19</v>
      </c>
      <c r="D1588" s="5"/>
      <c r="E1588" s="98">
        <v>0.01</v>
      </c>
      <c r="F1588" s="53"/>
      <c r="G1588" s="59"/>
      <c r="Z1588" s="108" t="str">
        <f>IF(LEN(INDEX($1:$1048576,ROW(),4))&gt;0,INDEX($1:$1048576,ROW(),4)," ")</f>
        <v xml:space="preserve"> </v>
      </c>
      <c r="AA1588" s="108">
        <f t="shared" si="186"/>
        <v>121</v>
      </c>
      <c r="AB1588" s="108">
        <f ca="1">COUNTBLANK(OFFSET(INDEX($1:$1048576,2,4),AA1588*WellsInPlate,0,WellsInPlate,1))</f>
        <v>86</v>
      </c>
      <c r="AC1588" s="108">
        <f t="shared" ca="1" si="187"/>
        <v>0</v>
      </c>
      <c r="AE1588" s="108" t="b">
        <f>IF(COUNTBLANK(D1588)=0,A1588)</f>
        <v>0</v>
      </c>
    </row>
    <row r="1589" spans="1:31" ht="12.75" x14ac:dyDescent="0.2">
      <c r="A1589" s="94" t="str">
        <f>IF(D1589="","",CONCATENATE('Address and samples info'!$B$8," #",'Samples 96'!C1589))</f>
        <v/>
      </c>
      <c r="B1589" s="95" t="s">
        <v>73</v>
      </c>
      <c r="C1589" s="150">
        <v>19</v>
      </c>
      <c r="D1589" s="5"/>
      <c r="E1589" s="98">
        <v>0.01</v>
      </c>
      <c r="F1589" s="53"/>
      <c r="G1589" s="59"/>
      <c r="I1589" s="55"/>
      <c r="Z1589" s="108" t="str">
        <f>IF(LEN(INDEX($1:$1048576,ROW(),4))&gt;0,INDEX($1:$1048576,ROW(),4)," ")</f>
        <v xml:space="preserve"> </v>
      </c>
      <c r="AA1589" s="108">
        <f t="shared" si="186"/>
        <v>121</v>
      </c>
      <c r="AB1589" s="108">
        <f ca="1">COUNTBLANK(OFFSET(INDEX($1:$1048576,2,4),AA1589*WellsInPlate,0,WellsInPlate,1))</f>
        <v>86</v>
      </c>
      <c r="AC1589" s="108">
        <f t="shared" ca="1" si="187"/>
        <v>0</v>
      </c>
      <c r="AE1589" s="108" t="b">
        <f>IF(COUNTBLANK(D1589)=0,A1589)</f>
        <v>0</v>
      </c>
    </row>
    <row r="1590" spans="1:31" ht="12.75" x14ac:dyDescent="0.2">
      <c r="A1590" s="94" t="str">
        <f>IF(D1590="","",CONCATENATE('Address and samples info'!$B$8," #",'Samples 96'!C1590))</f>
        <v/>
      </c>
      <c r="B1590" s="95" t="s">
        <v>83</v>
      </c>
      <c r="C1590" s="150">
        <v>19</v>
      </c>
      <c r="D1590" s="5"/>
      <c r="E1590" s="98">
        <v>0.01</v>
      </c>
      <c r="F1590" s="53"/>
      <c r="G1590" s="59"/>
      <c r="H1590" s="106"/>
      <c r="I1590" s="56"/>
      <c r="J1590" s="56"/>
      <c r="K1590" s="56"/>
      <c r="L1590" s="56"/>
      <c r="M1590" s="56"/>
      <c r="N1590" s="56"/>
      <c r="O1590" s="56"/>
      <c r="P1590" s="56"/>
      <c r="Q1590" s="56"/>
      <c r="R1590" s="56"/>
      <c r="S1590" s="56"/>
      <c r="T1590" s="56"/>
      <c r="Z1590" s="108" t="str">
        <f>IF(LEN(INDEX($1:$1048576,ROW(),4))&gt;0,INDEX($1:$1048576,ROW(),4)," ")</f>
        <v xml:space="preserve"> </v>
      </c>
      <c r="AA1590" s="108">
        <f t="shared" si="186"/>
        <v>122</v>
      </c>
      <c r="AB1590" s="108">
        <f ca="1">COUNTBLANK(OFFSET(INDEX($1:$1048576,2,4),AA1590*WellsInPlate,0,WellsInPlate,1))</f>
        <v>86</v>
      </c>
      <c r="AC1590" s="108">
        <f t="shared" ca="1" si="187"/>
        <v>0</v>
      </c>
      <c r="AE1590" s="108" t="b">
        <f>IF(COUNTBLANK(D1590)=0,A1590)</f>
        <v>0</v>
      </c>
    </row>
    <row r="1591" spans="1:31" ht="12.75" x14ac:dyDescent="0.2">
      <c r="A1591" s="94" t="str">
        <f>IF(D1591="","",CONCATENATE('Address and samples info'!$B$8," #",'Samples 96'!C1591))</f>
        <v/>
      </c>
      <c r="B1591" s="95" t="s">
        <v>8</v>
      </c>
      <c r="C1591" s="150">
        <v>19</v>
      </c>
      <c r="D1591" s="5"/>
      <c r="E1591" s="98">
        <v>0.01</v>
      </c>
      <c r="F1591" s="53"/>
      <c r="G1591" s="59"/>
      <c r="H1591" s="104"/>
      <c r="I1591" s="57"/>
      <c r="J1591" s="57"/>
      <c r="K1591" s="57"/>
      <c r="L1591" s="57"/>
      <c r="M1591" s="57"/>
      <c r="N1591" s="57"/>
      <c r="O1591" s="57"/>
      <c r="P1591" s="57"/>
      <c r="Q1591" s="57"/>
      <c r="R1591" s="57"/>
      <c r="S1591" s="57"/>
      <c r="T1591" s="58"/>
      <c r="Z1591" s="108" t="str">
        <f>IF(LEN(INDEX($1:$1048576,ROW(),4))&gt;0,INDEX($1:$1048576,ROW(),4)," ")</f>
        <v xml:space="preserve"> </v>
      </c>
      <c r="AA1591" s="108">
        <f t="shared" si="186"/>
        <v>122</v>
      </c>
      <c r="AB1591" s="108">
        <f ca="1">COUNTBLANK(OFFSET(INDEX($1:$1048576,2,4),AA1591*WellsInPlate,0,WellsInPlate,1))</f>
        <v>86</v>
      </c>
      <c r="AC1591" s="108">
        <f t="shared" ca="1" si="187"/>
        <v>0</v>
      </c>
      <c r="AE1591" s="108" t="b">
        <f>IF(COUNTBLANK(D1591)=0,A1591)</f>
        <v>0</v>
      </c>
    </row>
    <row r="1592" spans="1:31" ht="12.75" x14ac:dyDescent="0.2">
      <c r="A1592" s="94" t="str">
        <f>IF(D1592="","",CONCATENATE('Address and samples info'!$B$8," #",'Samples 96'!C1592))</f>
        <v/>
      </c>
      <c r="B1592" s="95" t="s">
        <v>19</v>
      </c>
      <c r="C1592" s="150">
        <v>19</v>
      </c>
      <c r="D1592" s="5"/>
      <c r="E1592" s="98">
        <v>0.01</v>
      </c>
      <c r="F1592" s="53"/>
      <c r="G1592" s="59"/>
      <c r="H1592" s="104"/>
      <c r="I1592" s="57"/>
      <c r="J1592" s="57"/>
      <c r="K1592" s="57"/>
      <c r="L1592" s="57"/>
      <c r="M1592" s="57"/>
      <c r="N1592" s="57"/>
      <c r="O1592" s="57"/>
      <c r="P1592" s="57"/>
      <c r="Q1592" s="57"/>
      <c r="R1592" s="57"/>
      <c r="S1592" s="57"/>
      <c r="T1592" s="57"/>
      <c r="Z1592" s="108" t="str">
        <f>IF(LEN(INDEX($1:$1048576,ROW(),4))&gt;0,INDEX($1:$1048576,ROW(),4)," ")</f>
        <v xml:space="preserve"> </v>
      </c>
      <c r="AA1592" s="108">
        <f t="shared" si="186"/>
        <v>122</v>
      </c>
      <c r="AB1592" s="108">
        <f ca="1">COUNTBLANK(OFFSET(INDEX($1:$1048576,2,4),AA1592*WellsInPlate,0,WellsInPlate,1))</f>
        <v>86</v>
      </c>
      <c r="AC1592" s="108">
        <f t="shared" ca="1" si="187"/>
        <v>0</v>
      </c>
      <c r="AE1592" s="108" t="b">
        <f>IF(COUNTBLANK(D1592)=0,A1592)</f>
        <v>0</v>
      </c>
    </row>
    <row r="1593" spans="1:31" ht="12.75" x14ac:dyDescent="0.2">
      <c r="A1593" s="94" t="str">
        <f>IF(D1593="","",CONCATENATE('Address and samples info'!$B$8," #",'Samples 96'!C1593))</f>
        <v/>
      </c>
      <c r="B1593" s="95" t="s">
        <v>30</v>
      </c>
      <c r="C1593" s="150">
        <v>19</v>
      </c>
      <c r="D1593" s="5"/>
      <c r="E1593" s="98">
        <v>0.01</v>
      </c>
      <c r="F1593" s="53"/>
      <c r="G1593" s="59"/>
      <c r="H1593" s="104"/>
      <c r="I1593" s="57"/>
      <c r="J1593" s="57"/>
      <c r="K1593" s="57"/>
      <c r="L1593" s="57"/>
      <c r="M1593" s="57"/>
      <c r="N1593" s="57"/>
      <c r="O1593" s="57"/>
      <c r="P1593" s="57"/>
      <c r="Q1593" s="57"/>
      <c r="R1593" s="57"/>
      <c r="S1593" s="57"/>
      <c r="T1593" s="57"/>
      <c r="Z1593" s="108" t="str">
        <f>IF(LEN(INDEX($1:$1048576,ROW(),4))&gt;0,INDEX($1:$1048576,ROW(),4)," ")</f>
        <v xml:space="preserve"> </v>
      </c>
      <c r="AA1593" s="108">
        <f t="shared" si="186"/>
        <v>122</v>
      </c>
      <c r="AB1593" s="108">
        <f ca="1">COUNTBLANK(OFFSET(INDEX($1:$1048576,2,4),AA1593*WellsInPlate,0,WellsInPlate,1))</f>
        <v>86</v>
      </c>
      <c r="AC1593" s="108">
        <f t="shared" ca="1" si="187"/>
        <v>0</v>
      </c>
      <c r="AE1593" s="108" t="b">
        <f>IF(COUNTBLANK(D1593)=0,A1593)</f>
        <v>0</v>
      </c>
    </row>
    <row r="1594" spans="1:31" ht="12.75" x14ac:dyDescent="0.2">
      <c r="A1594" s="94" t="str">
        <f>IF(D1594="","",CONCATENATE('Address and samples info'!$B$8," #",'Samples 96'!C1594))</f>
        <v/>
      </c>
      <c r="B1594" s="95" t="s">
        <v>41</v>
      </c>
      <c r="C1594" s="150">
        <v>19</v>
      </c>
      <c r="D1594" s="5"/>
      <c r="E1594" s="98">
        <v>0.01</v>
      </c>
      <c r="F1594" s="53"/>
      <c r="G1594" s="59"/>
      <c r="H1594" s="104"/>
      <c r="I1594" s="57"/>
      <c r="J1594" s="57"/>
      <c r="K1594" s="57"/>
      <c r="L1594" s="57"/>
      <c r="M1594" s="57"/>
      <c r="N1594" s="57"/>
      <c r="O1594" s="57"/>
      <c r="P1594" s="57"/>
      <c r="Q1594" s="57"/>
      <c r="R1594" s="57"/>
      <c r="S1594" s="57"/>
      <c r="T1594" s="57"/>
      <c r="Z1594" s="108" t="str">
        <f>IF(LEN(INDEX($1:$1048576,ROW(),4))&gt;0,INDEX($1:$1048576,ROW(),4)," ")</f>
        <v xml:space="preserve"> </v>
      </c>
      <c r="AA1594" s="108">
        <f t="shared" si="186"/>
        <v>122</v>
      </c>
      <c r="AB1594" s="108">
        <f ca="1">COUNTBLANK(OFFSET(INDEX($1:$1048576,2,4),AA1594*WellsInPlate,0,WellsInPlate,1))</f>
        <v>86</v>
      </c>
      <c r="AC1594" s="108">
        <f t="shared" ca="1" si="187"/>
        <v>0</v>
      </c>
      <c r="AE1594" s="108" t="b">
        <f>IF(COUNTBLANK(D1594)=0,A1594)</f>
        <v>0</v>
      </c>
    </row>
    <row r="1595" spans="1:31" ht="12.75" x14ac:dyDescent="0.2">
      <c r="A1595" s="94" t="str">
        <f>IF(D1595="","",CONCATENATE('Address and samples info'!$B$8," #",'Samples 96'!C1595))</f>
        <v/>
      </c>
      <c r="B1595" s="95" t="s">
        <v>52</v>
      </c>
      <c r="C1595" s="150">
        <v>19</v>
      </c>
      <c r="D1595" s="5"/>
      <c r="E1595" s="98">
        <v>0.01</v>
      </c>
      <c r="F1595" s="53"/>
      <c r="G1595" s="59"/>
      <c r="H1595" s="104"/>
      <c r="I1595" s="57"/>
      <c r="J1595" s="57"/>
      <c r="K1595" s="57"/>
      <c r="L1595" s="57"/>
      <c r="M1595" s="57"/>
      <c r="N1595" s="57"/>
      <c r="O1595" s="57"/>
      <c r="P1595" s="57"/>
      <c r="Q1595" s="57"/>
      <c r="R1595" s="57"/>
      <c r="S1595" s="57"/>
      <c r="T1595" s="57"/>
      <c r="Z1595" s="108" t="str">
        <f>IF(LEN(INDEX($1:$1048576,ROW(),4))&gt;0,INDEX($1:$1048576,ROW(),4)," ")</f>
        <v xml:space="preserve"> </v>
      </c>
      <c r="AA1595" s="108">
        <f t="shared" si="186"/>
        <v>122</v>
      </c>
      <c r="AB1595" s="108">
        <f ca="1">COUNTBLANK(OFFSET(INDEX($1:$1048576,2,4),AA1595*WellsInPlate,0,WellsInPlate,1))</f>
        <v>86</v>
      </c>
      <c r="AC1595" s="108">
        <f t="shared" ca="1" si="187"/>
        <v>0</v>
      </c>
      <c r="AE1595" s="108" t="b">
        <f>IF(COUNTBLANK(D1595)=0,A1595)</f>
        <v>0</v>
      </c>
    </row>
    <row r="1596" spans="1:31" ht="12.75" x14ac:dyDescent="0.2">
      <c r="A1596" s="94" t="str">
        <f>IF(D1596="","",CONCATENATE('Address and samples info'!$B$8," #",'Samples 96'!C1596))</f>
        <v/>
      </c>
      <c r="B1596" s="95" t="s">
        <v>63</v>
      </c>
      <c r="C1596" s="150">
        <v>19</v>
      </c>
      <c r="D1596" s="5"/>
      <c r="E1596" s="98">
        <v>0.01</v>
      </c>
      <c r="F1596" s="53"/>
      <c r="G1596" s="59"/>
      <c r="H1596" s="104"/>
      <c r="I1596" s="57"/>
      <c r="J1596" s="57"/>
      <c r="K1596" s="57"/>
      <c r="L1596" s="57"/>
      <c r="M1596" s="57"/>
      <c r="N1596" s="57"/>
      <c r="O1596" s="57"/>
      <c r="P1596" s="57"/>
      <c r="Q1596" s="57"/>
      <c r="R1596" s="57"/>
      <c r="S1596" s="57"/>
      <c r="T1596" s="57"/>
      <c r="Z1596" s="108" t="str">
        <f>IF(LEN(INDEX($1:$1048576,ROW(),4))&gt;0,INDEX($1:$1048576,ROW(),4)," ")</f>
        <v xml:space="preserve"> </v>
      </c>
      <c r="AA1596" s="108">
        <f t="shared" si="186"/>
        <v>122</v>
      </c>
      <c r="AB1596" s="108">
        <f ca="1">COUNTBLANK(OFFSET(INDEX($1:$1048576,2,4),AA1596*WellsInPlate,0,WellsInPlate,1))</f>
        <v>86</v>
      </c>
      <c r="AC1596" s="108">
        <f t="shared" ca="1" si="187"/>
        <v>0</v>
      </c>
      <c r="AE1596" s="108" t="b">
        <f>IF(COUNTBLANK(D1596)=0,A1596)</f>
        <v>0</v>
      </c>
    </row>
    <row r="1597" spans="1:31" ht="12.75" x14ac:dyDescent="0.2">
      <c r="A1597" s="94" t="str">
        <f>IF(D1597="","",CONCATENATE('Address and samples info'!$B$8," #",'Samples 96'!C1597))</f>
        <v/>
      </c>
      <c r="B1597" s="95" t="s">
        <v>74</v>
      </c>
      <c r="C1597" s="150">
        <v>19</v>
      </c>
      <c r="D1597" s="5"/>
      <c r="E1597" s="98">
        <v>0.01</v>
      </c>
      <c r="F1597" s="53"/>
      <c r="G1597" s="59"/>
      <c r="H1597" s="104"/>
      <c r="I1597" s="57"/>
      <c r="J1597" s="57"/>
      <c r="K1597" s="57"/>
      <c r="L1597" s="57"/>
      <c r="M1597" s="57"/>
      <c r="N1597" s="57"/>
      <c r="O1597" s="57"/>
      <c r="P1597" s="57"/>
      <c r="Q1597" s="57"/>
      <c r="R1597" s="57"/>
      <c r="S1597" s="57"/>
      <c r="T1597" s="57"/>
      <c r="Z1597" s="108" t="str">
        <f>IF(LEN(INDEX($1:$1048576,ROW(),4))&gt;0,INDEX($1:$1048576,ROW(),4)," ")</f>
        <v xml:space="preserve"> </v>
      </c>
      <c r="AA1597" s="108">
        <f t="shared" si="186"/>
        <v>122</v>
      </c>
      <c r="AB1597" s="108">
        <f ca="1">COUNTBLANK(OFFSET(INDEX($1:$1048576,2,4),AA1597*WellsInPlate,0,WellsInPlate,1))</f>
        <v>86</v>
      </c>
      <c r="AC1597" s="108">
        <f t="shared" ca="1" si="187"/>
        <v>0</v>
      </c>
      <c r="AE1597" s="108" t="b">
        <f>IF(COUNTBLANK(D1597)=0,A1597)</f>
        <v>0</v>
      </c>
    </row>
    <row r="1598" spans="1:31" ht="12.75" x14ac:dyDescent="0.2">
      <c r="A1598" s="94" t="str">
        <f>IF(D1598="","",CONCATENATE('Address and samples info'!$B$8," #",'Samples 96'!C1598))</f>
        <v/>
      </c>
      <c r="B1598" s="95" t="s">
        <v>84</v>
      </c>
      <c r="C1598" s="150">
        <v>19</v>
      </c>
      <c r="D1598" s="5"/>
      <c r="E1598" s="98">
        <v>0.01</v>
      </c>
      <c r="F1598" s="53"/>
      <c r="G1598" s="59"/>
      <c r="H1598" s="104"/>
      <c r="I1598" s="57"/>
      <c r="J1598" s="57"/>
      <c r="K1598" s="57"/>
      <c r="L1598" s="57"/>
      <c r="M1598" s="57"/>
      <c r="N1598" s="57"/>
      <c r="O1598" s="57"/>
      <c r="P1598" s="57"/>
      <c r="Q1598" s="57"/>
      <c r="R1598" s="57"/>
      <c r="S1598" s="57"/>
      <c r="T1598" s="57"/>
      <c r="Z1598" s="108" t="str">
        <f>IF(LEN(INDEX($1:$1048576,ROW(),4))&gt;0,INDEX($1:$1048576,ROW(),4)," ")</f>
        <v xml:space="preserve"> </v>
      </c>
      <c r="AA1598" s="108">
        <f t="shared" si="186"/>
        <v>122</v>
      </c>
      <c r="AB1598" s="108">
        <f ca="1">COUNTBLANK(OFFSET(INDEX($1:$1048576,2,4),AA1598*WellsInPlate,0,WellsInPlate,1))</f>
        <v>86</v>
      </c>
      <c r="AC1598" s="108">
        <f t="shared" ca="1" si="187"/>
        <v>0</v>
      </c>
      <c r="AE1598" s="108" t="b">
        <f>IF(COUNTBLANK(D1598)=0,A1598)</f>
        <v>0</v>
      </c>
    </row>
    <row r="1599" spans="1:31" ht="12.75" x14ac:dyDescent="0.2">
      <c r="A1599" s="94" t="str">
        <f>IF(D1599="","",CONCATENATE('Address and samples info'!$B$8," #",'Samples 96'!C1599))</f>
        <v/>
      </c>
      <c r="B1599" s="95" t="s">
        <v>9</v>
      </c>
      <c r="C1599" s="150">
        <v>19</v>
      </c>
      <c r="D1599" s="5"/>
      <c r="E1599" s="98">
        <v>0.01</v>
      </c>
      <c r="F1599" s="53"/>
      <c r="G1599" s="59"/>
      <c r="Z1599" s="108" t="str">
        <f>IF(LEN(INDEX($1:$1048576,ROW(),4))&gt;0,INDEX($1:$1048576,ROW(),4)," ")</f>
        <v xml:space="preserve"> </v>
      </c>
      <c r="AA1599" s="108">
        <f t="shared" si="186"/>
        <v>122</v>
      </c>
      <c r="AB1599" s="108">
        <f ca="1">COUNTBLANK(OFFSET(INDEX($1:$1048576,2,4),AA1599*WellsInPlate,0,WellsInPlate,1))</f>
        <v>86</v>
      </c>
      <c r="AC1599" s="108">
        <f t="shared" ca="1" si="187"/>
        <v>0</v>
      </c>
      <c r="AE1599" s="108" t="b">
        <f>IF(COUNTBLANK(D1599)=0,A1599)</f>
        <v>0</v>
      </c>
    </row>
    <row r="1600" spans="1:31" ht="12.75" x14ac:dyDescent="0.2">
      <c r="A1600" s="94" t="str">
        <f>IF(D1600="","",CONCATENATE('Address and samples info'!$B$8," #",'Samples 96'!C1600))</f>
        <v/>
      </c>
      <c r="B1600" s="95" t="s">
        <v>20</v>
      </c>
      <c r="C1600" s="150">
        <v>19</v>
      </c>
      <c r="D1600" s="5"/>
      <c r="E1600" s="98">
        <v>0.01</v>
      </c>
      <c r="F1600" s="53"/>
      <c r="G1600" s="59"/>
      <c r="Z1600" s="108" t="str">
        <f>IF(LEN(INDEX($1:$1048576,ROW(),4))&gt;0,INDEX($1:$1048576,ROW(),4)," ")</f>
        <v xml:space="preserve"> </v>
      </c>
      <c r="AA1600" s="108">
        <f t="shared" si="186"/>
        <v>122</v>
      </c>
      <c r="AB1600" s="108">
        <f ca="1">COUNTBLANK(OFFSET(INDEX($1:$1048576,2,4),AA1600*WellsInPlate,0,WellsInPlate,1))</f>
        <v>86</v>
      </c>
      <c r="AC1600" s="108">
        <f t="shared" ca="1" si="187"/>
        <v>0</v>
      </c>
      <c r="AE1600" s="108" t="b">
        <f>IF(COUNTBLANK(D1600)=0,A1600)</f>
        <v>0</v>
      </c>
    </row>
    <row r="1601" spans="1:31" ht="12.75" x14ac:dyDescent="0.2">
      <c r="A1601" s="94" t="str">
        <f>IF(D1601="","",CONCATENATE('Address and samples info'!$B$8," #",'Samples 96'!C1601))</f>
        <v/>
      </c>
      <c r="B1601" s="95" t="s">
        <v>31</v>
      </c>
      <c r="C1601" s="150">
        <v>19</v>
      </c>
      <c r="D1601" s="5"/>
      <c r="E1601" s="98">
        <v>0.01</v>
      </c>
      <c r="F1601" s="53"/>
      <c r="G1601" s="59"/>
      <c r="Z1601" s="108" t="str">
        <f>IF(LEN(INDEX($1:$1048576,ROW(),4))&gt;0,INDEX($1:$1048576,ROW(),4)," ")</f>
        <v xml:space="preserve"> </v>
      </c>
      <c r="AA1601" s="108">
        <f t="shared" si="186"/>
        <v>122</v>
      </c>
      <c r="AB1601" s="108">
        <f ca="1">COUNTBLANK(OFFSET(INDEX($1:$1048576,2,4),AA1601*WellsInPlate,0,WellsInPlate,1))</f>
        <v>86</v>
      </c>
      <c r="AC1601" s="108">
        <f t="shared" ca="1" si="187"/>
        <v>0</v>
      </c>
      <c r="AE1601" s="108" t="b">
        <f>IF(COUNTBLANK(D1601)=0,A1601)</f>
        <v>0</v>
      </c>
    </row>
    <row r="1602" spans="1:31" ht="12.75" x14ac:dyDescent="0.2">
      <c r="A1602" s="94" t="str">
        <f>IF(D1602="","",CONCATENATE('Address and samples info'!$B$8," #",'Samples 96'!C1602))</f>
        <v/>
      </c>
      <c r="B1602" s="95" t="s">
        <v>42</v>
      </c>
      <c r="C1602" s="150">
        <v>19</v>
      </c>
      <c r="D1602" s="5"/>
      <c r="E1602" s="98">
        <v>0.01</v>
      </c>
      <c r="F1602" s="53"/>
      <c r="G1602" s="59"/>
      <c r="I1602" s="55"/>
      <c r="Z1602" s="108" t="str">
        <f>IF(LEN(INDEX($1:$1048576,ROW(),4))&gt;0,INDEX($1:$1048576,ROW(),4)," ")</f>
        <v xml:space="preserve"> </v>
      </c>
      <c r="AA1602" s="108">
        <f t="shared" si="186"/>
        <v>122</v>
      </c>
      <c r="AB1602" s="108">
        <f ca="1">COUNTBLANK(OFFSET(INDEX($1:$1048576,2,4),AA1602*WellsInPlate,0,WellsInPlate,1))</f>
        <v>86</v>
      </c>
      <c r="AC1602" s="108">
        <f t="shared" ca="1" si="187"/>
        <v>0</v>
      </c>
      <c r="AE1602" s="108" t="b">
        <f>IF(COUNTBLANK(D1602)=0,A1602)</f>
        <v>0</v>
      </c>
    </row>
    <row r="1603" spans="1:31" ht="12.75" x14ac:dyDescent="0.2">
      <c r="A1603" s="94" t="str">
        <f>IF(D1603="","",CONCATENATE('Address and samples info'!$B$8," #",'Samples 96'!C1603))</f>
        <v/>
      </c>
      <c r="B1603" s="95" t="s">
        <v>53</v>
      </c>
      <c r="C1603" s="150">
        <v>19</v>
      </c>
      <c r="D1603" s="5"/>
      <c r="E1603" s="98">
        <v>0.01</v>
      </c>
      <c r="F1603" s="53"/>
      <c r="G1603" s="59"/>
      <c r="H1603" s="106"/>
      <c r="I1603" s="56"/>
      <c r="J1603" s="56"/>
      <c r="K1603" s="56"/>
      <c r="L1603" s="56"/>
      <c r="M1603" s="56"/>
      <c r="N1603" s="56"/>
      <c r="O1603" s="56"/>
      <c r="P1603" s="56"/>
      <c r="Q1603" s="56"/>
      <c r="R1603" s="56"/>
      <c r="S1603" s="56"/>
      <c r="T1603" s="56"/>
      <c r="Z1603" s="108" t="str">
        <f>IF(LEN(INDEX($1:$1048576,ROW(),4))&gt;0,INDEX($1:$1048576,ROW(),4)," ")</f>
        <v xml:space="preserve"> </v>
      </c>
      <c r="AA1603" s="108">
        <f t="shared" si="186"/>
        <v>123</v>
      </c>
      <c r="AB1603" s="108">
        <f ca="1">COUNTBLANK(OFFSET(INDEX($1:$1048576,2,4),AA1603*WellsInPlate,0,WellsInPlate,1))</f>
        <v>86</v>
      </c>
      <c r="AC1603" s="108">
        <f t="shared" ca="1" si="187"/>
        <v>0</v>
      </c>
      <c r="AE1603" s="108" t="b">
        <f>IF(COUNTBLANK(D1603)=0,A1603)</f>
        <v>0</v>
      </c>
    </row>
    <row r="1604" spans="1:31" ht="12.75" x14ac:dyDescent="0.2">
      <c r="A1604" s="94" t="str">
        <f>IF(D1604="","",CONCATENATE('Address and samples info'!$B$8," #",'Samples 96'!C1604))</f>
        <v/>
      </c>
      <c r="B1604" s="95" t="s">
        <v>64</v>
      </c>
      <c r="C1604" s="150">
        <v>19</v>
      </c>
      <c r="D1604" s="5"/>
      <c r="E1604" s="98">
        <v>0.01</v>
      </c>
      <c r="F1604" s="53"/>
      <c r="G1604" s="59"/>
      <c r="H1604" s="104"/>
      <c r="I1604" s="57"/>
      <c r="J1604" s="57"/>
      <c r="K1604" s="57"/>
      <c r="L1604" s="57"/>
      <c r="M1604" s="57"/>
      <c r="N1604" s="57"/>
      <c r="O1604" s="57"/>
      <c r="P1604" s="57"/>
      <c r="Q1604" s="57"/>
      <c r="R1604" s="57"/>
      <c r="S1604" s="57"/>
      <c r="T1604" s="58"/>
      <c r="Z1604" s="108" t="str">
        <f>IF(LEN(INDEX($1:$1048576,ROW(),4))&gt;0,INDEX($1:$1048576,ROW(),4)," ")</f>
        <v xml:space="preserve"> </v>
      </c>
      <c r="AA1604" s="108">
        <f t="shared" si="186"/>
        <v>123</v>
      </c>
      <c r="AB1604" s="108">
        <f ca="1">COUNTBLANK(OFFSET(INDEX($1:$1048576,2,4),AA1604*WellsInPlate,0,WellsInPlate,1))</f>
        <v>86</v>
      </c>
      <c r="AC1604" s="108">
        <f t="shared" ca="1" si="187"/>
        <v>0</v>
      </c>
      <c r="AE1604" s="108" t="b">
        <f>IF(COUNTBLANK(D1604)=0,A1604)</f>
        <v>0</v>
      </c>
    </row>
    <row r="1605" spans="1:31" ht="12.75" x14ac:dyDescent="0.2">
      <c r="A1605" s="94" t="str">
        <f>IF(D1605="","",CONCATENATE('Address and samples info'!$B$8," #",'Samples 96'!C1605))</f>
        <v/>
      </c>
      <c r="B1605" s="95" t="s">
        <v>75</v>
      </c>
      <c r="C1605" s="150">
        <v>19</v>
      </c>
      <c r="D1605" s="5"/>
      <c r="E1605" s="98">
        <v>0.01</v>
      </c>
      <c r="F1605" s="53"/>
      <c r="G1605" s="59"/>
      <c r="H1605" s="104"/>
      <c r="I1605" s="57"/>
      <c r="J1605" s="57"/>
      <c r="K1605" s="57"/>
      <c r="L1605" s="57"/>
      <c r="M1605" s="57"/>
      <c r="N1605" s="57"/>
      <c r="O1605" s="57"/>
      <c r="P1605" s="57"/>
      <c r="Q1605" s="57"/>
      <c r="R1605" s="57"/>
      <c r="S1605" s="57"/>
      <c r="T1605" s="57"/>
      <c r="Z1605" s="108" t="str">
        <f>IF(LEN(INDEX($1:$1048576,ROW(),4))&gt;0,INDEX($1:$1048576,ROW(),4)," ")</f>
        <v xml:space="preserve"> </v>
      </c>
      <c r="AA1605" s="108">
        <f t="shared" ref="AA1605" si="188">CEILING((ROW()-StartRow+1)/PanelHeight,1)-1</f>
        <v>123</v>
      </c>
      <c r="AB1605" s="108">
        <f ca="1">COUNTBLANK(OFFSET(INDEX($1:$1048576,2,4),AA1605*WellsInPlate,0,WellsInPlate,1))</f>
        <v>86</v>
      </c>
      <c r="AC1605" s="108">
        <f t="shared" ref="AC1605" ca="1" si="189">IF(AB1605=WellsInPlate,0,1)</f>
        <v>0</v>
      </c>
      <c r="AE1605" s="108" t="b">
        <f>IF(COUNTBLANK(D1605)=0,A1605)</f>
        <v>0</v>
      </c>
    </row>
    <row r="1606" spans="1:31" ht="12.75" x14ac:dyDescent="0.2">
      <c r="A1606" s="94" t="str">
        <f>IF(D1606="","",CONCATENATE('Address and samples info'!$B$8," #",'Samples 96'!C1606))</f>
        <v/>
      </c>
      <c r="B1606" s="95" t="s">
        <v>85</v>
      </c>
      <c r="C1606" s="150">
        <v>19</v>
      </c>
      <c r="D1606" s="5"/>
      <c r="E1606" s="98">
        <v>0.01</v>
      </c>
      <c r="F1606" s="53"/>
      <c r="G1606" s="59"/>
      <c r="H1606" s="104"/>
      <c r="I1606" s="57"/>
      <c r="J1606" s="57"/>
      <c r="K1606" s="57"/>
      <c r="L1606" s="57"/>
      <c r="M1606" s="57"/>
      <c r="N1606" s="57"/>
      <c r="O1606" s="57"/>
      <c r="P1606" s="57"/>
      <c r="Q1606" s="57"/>
      <c r="R1606" s="57"/>
      <c r="S1606" s="57"/>
      <c r="T1606" s="57"/>
      <c r="Z1606" s="108" t="str">
        <f>IF(LEN(INDEX($1:$1048576,ROW(),4))&gt;0,INDEX($1:$1048576,ROW(),4)," ")</f>
        <v xml:space="preserve"> </v>
      </c>
      <c r="AA1606" s="108">
        <f t="shared" ref="AA1606:AA1637" si="190">CEILING((ROW()-StartRow+1)/PanelHeight,1)-1</f>
        <v>123</v>
      </c>
      <c r="AB1606" s="108">
        <f ca="1">COUNTBLANK(OFFSET(INDEX($1:$1048576,2,4),AA1606*WellsInPlate,0,WellsInPlate,1))</f>
        <v>86</v>
      </c>
      <c r="AC1606" s="108">
        <f t="shared" ref="AC1606:AC1637" ca="1" si="191">IF(AB1606=WellsInPlate,0,1)</f>
        <v>0</v>
      </c>
      <c r="AE1606" s="108" t="b">
        <f>IF(COUNTBLANK(D1606)=0,A1606)</f>
        <v>0</v>
      </c>
    </row>
    <row r="1607" spans="1:31" ht="12.75" x14ac:dyDescent="0.2">
      <c r="A1607" s="94" t="str">
        <f>IF(D1607="","",CONCATENATE('Address and samples info'!$B$8," #",'Samples 96'!C1607))</f>
        <v/>
      </c>
      <c r="B1607" s="95" t="s">
        <v>10</v>
      </c>
      <c r="C1607" s="150">
        <v>19</v>
      </c>
      <c r="D1607" s="5"/>
      <c r="E1607" s="98">
        <v>0.01</v>
      </c>
      <c r="F1607" s="53"/>
      <c r="G1607" s="59"/>
      <c r="H1607" s="104"/>
      <c r="I1607" s="57"/>
      <c r="J1607" s="57"/>
      <c r="K1607" s="57"/>
      <c r="L1607" s="57"/>
      <c r="M1607" s="57"/>
      <c r="N1607" s="57"/>
      <c r="O1607" s="57"/>
      <c r="P1607" s="57"/>
      <c r="Q1607" s="57"/>
      <c r="R1607" s="57"/>
      <c r="S1607" s="57"/>
      <c r="T1607" s="57"/>
      <c r="Z1607" s="108" t="str">
        <f>IF(LEN(INDEX($1:$1048576,ROW(),4))&gt;0,INDEX($1:$1048576,ROW(),4)," ")</f>
        <v xml:space="preserve"> </v>
      </c>
      <c r="AA1607" s="108">
        <f t="shared" si="190"/>
        <v>123</v>
      </c>
      <c r="AB1607" s="108">
        <f ca="1">COUNTBLANK(OFFSET(INDEX($1:$1048576,2,4),AA1607*WellsInPlate,0,WellsInPlate,1))</f>
        <v>86</v>
      </c>
      <c r="AC1607" s="108">
        <f t="shared" ca="1" si="191"/>
        <v>0</v>
      </c>
      <c r="AE1607" s="108" t="b">
        <f>IF(COUNTBLANK(D1607)=0,A1607)</f>
        <v>0</v>
      </c>
    </row>
    <row r="1608" spans="1:31" ht="12.75" x14ac:dyDescent="0.2">
      <c r="A1608" s="94" t="str">
        <f>IF(D1608="","",CONCATENATE('Address and samples info'!$B$8," #",'Samples 96'!C1608))</f>
        <v/>
      </c>
      <c r="B1608" s="95" t="s">
        <v>21</v>
      </c>
      <c r="C1608" s="150">
        <v>19</v>
      </c>
      <c r="D1608" s="5"/>
      <c r="E1608" s="98">
        <v>0.01</v>
      </c>
      <c r="F1608" s="53"/>
      <c r="G1608" s="59"/>
      <c r="H1608" s="104"/>
      <c r="I1608" s="57"/>
      <c r="J1608" s="57"/>
      <c r="K1608" s="57"/>
      <c r="L1608" s="57"/>
      <c r="M1608" s="57"/>
      <c r="N1608" s="57"/>
      <c r="O1608" s="57"/>
      <c r="P1608" s="57"/>
      <c r="Q1608" s="57"/>
      <c r="R1608" s="57"/>
      <c r="S1608" s="57"/>
      <c r="T1608" s="57"/>
      <c r="Z1608" s="108" t="str">
        <f>IF(LEN(INDEX($1:$1048576,ROW(),4))&gt;0,INDEX($1:$1048576,ROW(),4)," ")</f>
        <v xml:space="preserve"> </v>
      </c>
      <c r="AA1608" s="108">
        <f t="shared" si="190"/>
        <v>123</v>
      </c>
      <c r="AB1608" s="108">
        <f ca="1">COUNTBLANK(OFFSET(INDEX($1:$1048576,2,4),AA1608*WellsInPlate,0,WellsInPlate,1))</f>
        <v>86</v>
      </c>
      <c r="AC1608" s="108">
        <f t="shared" ca="1" si="191"/>
        <v>0</v>
      </c>
      <c r="AE1608" s="108" t="b">
        <f>IF(COUNTBLANK(D1608)=0,A1608)</f>
        <v>0</v>
      </c>
    </row>
    <row r="1609" spans="1:31" ht="12.75" x14ac:dyDescent="0.2">
      <c r="A1609" s="94" t="str">
        <f>IF(D1609="","",CONCATENATE('Address and samples info'!$B$8," #",'Samples 96'!C1609))</f>
        <v/>
      </c>
      <c r="B1609" s="95" t="s">
        <v>32</v>
      </c>
      <c r="C1609" s="150">
        <v>19</v>
      </c>
      <c r="D1609" s="5"/>
      <c r="E1609" s="98">
        <v>0.01</v>
      </c>
      <c r="F1609" s="53"/>
      <c r="G1609" s="59"/>
      <c r="H1609" s="104"/>
      <c r="I1609" s="57"/>
      <c r="J1609" s="57"/>
      <c r="K1609" s="57"/>
      <c r="L1609" s="57"/>
      <c r="M1609" s="57"/>
      <c r="N1609" s="57"/>
      <c r="O1609" s="57"/>
      <c r="P1609" s="57"/>
      <c r="Q1609" s="57"/>
      <c r="R1609" s="57"/>
      <c r="S1609" s="57"/>
      <c r="T1609" s="57"/>
      <c r="Z1609" s="108" t="str">
        <f>IF(LEN(INDEX($1:$1048576,ROW(),4))&gt;0,INDEX($1:$1048576,ROW(),4)," ")</f>
        <v xml:space="preserve"> </v>
      </c>
      <c r="AA1609" s="108">
        <f t="shared" si="190"/>
        <v>123</v>
      </c>
      <c r="AB1609" s="108">
        <f ca="1">COUNTBLANK(OFFSET(INDEX($1:$1048576,2,4),AA1609*WellsInPlate,0,WellsInPlate,1))</f>
        <v>86</v>
      </c>
      <c r="AC1609" s="108">
        <f t="shared" ca="1" si="191"/>
        <v>0</v>
      </c>
      <c r="AE1609" s="108" t="b">
        <f>IF(COUNTBLANK(D1609)=0,A1609)</f>
        <v>0</v>
      </c>
    </row>
    <row r="1610" spans="1:31" ht="12.75" x14ac:dyDescent="0.2">
      <c r="A1610" s="94" t="str">
        <f>IF(D1610="","",CONCATENATE('Address and samples info'!$B$8," #",'Samples 96'!C1610))</f>
        <v/>
      </c>
      <c r="B1610" s="95" t="s">
        <v>43</v>
      </c>
      <c r="C1610" s="150">
        <v>19</v>
      </c>
      <c r="D1610" s="5"/>
      <c r="E1610" s="98">
        <v>0.01</v>
      </c>
      <c r="F1610" s="53"/>
      <c r="G1610" s="59"/>
      <c r="H1610" s="104"/>
      <c r="I1610" s="57"/>
      <c r="J1610" s="57"/>
      <c r="K1610" s="57"/>
      <c r="L1610" s="57"/>
      <c r="M1610" s="57"/>
      <c r="N1610" s="57"/>
      <c r="O1610" s="57"/>
      <c r="P1610" s="57"/>
      <c r="Q1610" s="57"/>
      <c r="R1610" s="57"/>
      <c r="S1610" s="57"/>
      <c r="T1610" s="57"/>
      <c r="Z1610" s="108" t="str">
        <f>IF(LEN(INDEX($1:$1048576,ROW(),4))&gt;0,INDEX($1:$1048576,ROW(),4)," ")</f>
        <v xml:space="preserve"> </v>
      </c>
      <c r="AA1610" s="108">
        <f t="shared" si="190"/>
        <v>123</v>
      </c>
      <c r="AB1610" s="108">
        <f ca="1">COUNTBLANK(OFFSET(INDEX($1:$1048576,2,4),AA1610*WellsInPlate,0,WellsInPlate,1))</f>
        <v>86</v>
      </c>
      <c r="AC1610" s="108">
        <f t="shared" ca="1" si="191"/>
        <v>0</v>
      </c>
      <c r="AE1610" s="108" t="b">
        <f>IF(COUNTBLANK(D1610)=0,A1610)</f>
        <v>0</v>
      </c>
    </row>
    <row r="1611" spans="1:31" ht="12.75" x14ac:dyDescent="0.2">
      <c r="A1611" s="94" t="str">
        <f>IF(D1611="","",CONCATENATE('Address and samples info'!$B$8," #",'Samples 96'!C1611))</f>
        <v/>
      </c>
      <c r="B1611" s="95" t="s">
        <v>54</v>
      </c>
      <c r="C1611" s="150">
        <v>19</v>
      </c>
      <c r="D1611" s="5"/>
      <c r="E1611" s="98">
        <v>0.01</v>
      </c>
      <c r="F1611" s="53"/>
      <c r="G1611" s="59"/>
      <c r="H1611" s="104"/>
      <c r="I1611" s="57"/>
      <c r="J1611" s="57"/>
      <c r="K1611" s="57"/>
      <c r="L1611" s="57"/>
      <c r="M1611" s="57"/>
      <c r="N1611" s="57"/>
      <c r="O1611" s="57"/>
      <c r="P1611" s="57"/>
      <c r="Q1611" s="57"/>
      <c r="R1611" s="57"/>
      <c r="S1611" s="57"/>
      <c r="T1611" s="57"/>
      <c r="Z1611" s="108" t="str">
        <f>IF(LEN(INDEX($1:$1048576,ROW(),4))&gt;0,INDEX($1:$1048576,ROW(),4)," ")</f>
        <v xml:space="preserve"> </v>
      </c>
      <c r="AA1611" s="108">
        <f t="shared" si="190"/>
        <v>123</v>
      </c>
      <c r="AB1611" s="108">
        <f ca="1">COUNTBLANK(OFFSET(INDEX($1:$1048576,2,4),AA1611*WellsInPlate,0,WellsInPlate,1))</f>
        <v>86</v>
      </c>
      <c r="AC1611" s="108">
        <f t="shared" ca="1" si="191"/>
        <v>0</v>
      </c>
      <c r="AE1611" s="108" t="b">
        <f>IF(COUNTBLANK(D1611)=0,A1611)</f>
        <v>0</v>
      </c>
    </row>
    <row r="1612" spans="1:31" ht="12.75" x14ac:dyDescent="0.2">
      <c r="A1612" s="94" t="str">
        <f>IF(D1612="","",CONCATENATE('Address and samples info'!$B$8," #",'Samples 96'!C1612))</f>
        <v/>
      </c>
      <c r="B1612" s="95" t="s">
        <v>65</v>
      </c>
      <c r="C1612" s="150">
        <v>19</v>
      </c>
      <c r="D1612" s="5"/>
      <c r="E1612" s="98">
        <v>0.01</v>
      </c>
      <c r="F1612" s="53"/>
      <c r="G1612" s="59"/>
      <c r="Z1612" s="108" t="str">
        <f>IF(LEN(INDEX($1:$1048576,ROW(),4))&gt;0,INDEX($1:$1048576,ROW(),4)," ")</f>
        <v xml:space="preserve"> </v>
      </c>
      <c r="AA1612" s="108">
        <f t="shared" si="190"/>
        <v>123</v>
      </c>
      <c r="AB1612" s="108">
        <f ca="1">COUNTBLANK(OFFSET(INDEX($1:$1048576,2,4),AA1612*WellsInPlate,0,WellsInPlate,1))</f>
        <v>86</v>
      </c>
      <c r="AC1612" s="108">
        <f t="shared" ca="1" si="191"/>
        <v>0</v>
      </c>
      <c r="AE1612" s="108" t="b">
        <f>IF(COUNTBLANK(D1612)=0,A1612)</f>
        <v>0</v>
      </c>
    </row>
    <row r="1613" spans="1:31" ht="12.75" x14ac:dyDescent="0.2">
      <c r="A1613" s="94" t="str">
        <f>IF(D1613="","",CONCATENATE('Address and samples info'!$B$8," #",'Samples 96'!C1613))</f>
        <v/>
      </c>
      <c r="B1613" s="95" t="s">
        <v>76</v>
      </c>
      <c r="C1613" s="150">
        <v>19</v>
      </c>
      <c r="D1613" s="5"/>
      <c r="E1613" s="98">
        <v>0.01</v>
      </c>
      <c r="F1613" s="53"/>
      <c r="G1613" s="59"/>
      <c r="Z1613" s="108" t="str">
        <f>IF(LEN(INDEX($1:$1048576,ROW(),4))&gt;0,INDEX($1:$1048576,ROW(),4)," ")</f>
        <v xml:space="preserve"> </v>
      </c>
      <c r="AA1613" s="108">
        <f t="shared" si="190"/>
        <v>123</v>
      </c>
      <c r="AB1613" s="108">
        <f ca="1">COUNTBLANK(OFFSET(INDEX($1:$1048576,2,4),AA1613*WellsInPlate,0,WellsInPlate,1))</f>
        <v>86</v>
      </c>
      <c r="AC1613" s="108">
        <f t="shared" ca="1" si="191"/>
        <v>0</v>
      </c>
      <c r="AE1613" s="108" t="b">
        <f>IF(COUNTBLANK(D1613)=0,A1613)</f>
        <v>0</v>
      </c>
    </row>
    <row r="1614" spans="1:31" ht="12.75" x14ac:dyDescent="0.2">
      <c r="A1614" s="94" t="str">
        <f>IF(D1614="","",CONCATENATE('Address and samples info'!$B$8," #",'Samples 96'!C1614))</f>
        <v/>
      </c>
      <c r="B1614" s="95" t="s">
        <v>86</v>
      </c>
      <c r="C1614" s="150">
        <v>19</v>
      </c>
      <c r="D1614" s="5"/>
      <c r="E1614" s="98">
        <v>0.01</v>
      </c>
      <c r="F1614" s="53"/>
      <c r="G1614" s="59"/>
      <c r="Z1614" s="108" t="str">
        <f>IF(LEN(INDEX($1:$1048576,ROW(),4))&gt;0,INDEX($1:$1048576,ROW(),4)," ")</f>
        <v xml:space="preserve"> </v>
      </c>
      <c r="AA1614" s="108">
        <f t="shared" si="190"/>
        <v>123</v>
      </c>
      <c r="AB1614" s="108">
        <f ca="1">COUNTBLANK(OFFSET(INDEX($1:$1048576,2,4),AA1614*WellsInPlate,0,WellsInPlate,1))</f>
        <v>86</v>
      </c>
      <c r="AC1614" s="108">
        <f t="shared" ca="1" si="191"/>
        <v>0</v>
      </c>
      <c r="AE1614" s="108" t="b">
        <f>IF(COUNTBLANK(D1614)=0,A1614)</f>
        <v>0</v>
      </c>
    </row>
    <row r="1615" spans="1:31" ht="12.75" x14ac:dyDescent="0.2">
      <c r="A1615" s="94" t="str">
        <f>IF(D1615="","",CONCATENATE('Address and samples info'!$B$8," #",'Samples 96'!C1615))</f>
        <v/>
      </c>
      <c r="B1615" s="95" t="s">
        <v>11</v>
      </c>
      <c r="C1615" s="150">
        <v>19</v>
      </c>
      <c r="D1615" s="5"/>
      <c r="E1615" s="98">
        <v>0.01</v>
      </c>
      <c r="F1615" s="53"/>
      <c r="G1615" s="59"/>
      <c r="I1615" s="55"/>
      <c r="Z1615" s="108" t="str">
        <f>IF(LEN(INDEX($1:$1048576,ROW(),4))&gt;0,INDEX($1:$1048576,ROW(),4)," ")</f>
        <v xml:space="preserve"> </v>
      </c>
      <c r="AA1615" s="108">
        <f t="shared" si="190"/>
        <v>123</v>
      </c>
      <c r="AB1615" s="108">
        <f ca="1">COUNTBLANK(OFFSET(INDEX($1:$1048576,2,4),AA1615*WellsInPlate,0,WellsInPlate,1))</f>
        <v>86</v>
      </c>
      <c r="AC1615" s="108">
        <f t="shared" ca="1" si="191"/>
        <v>0</v>
      </c>
      <c r="AE1615" s="108" t="b">
        <f>IF(COUNTBLANK(D1615)=0,A1615)</f>
        <v>0</v>
      </c>
    </row>
    <row r="1616" spans="1:31" ht="12.75" x14ac:dyDescent="0.2">
      <c r="A1616" s="94" t="str">
        <f>IF(D1616="","",CONCATENATE('Address and samples info'!$B$8," #",'Samples 96'!C1616))</f>
        <v/>
      </c>
      <c r="B1616" s="95" t="s">
        <v>22</v>
      </c>
      <c r="C1616" s="150">
        <v>19</v>
      </c>
      <c r="D1616" s="5"/>
      <c r="E1616" s="98">
        <v>0.01</v>
      </c>
      <c r="F1616" s="53"/>
      <c r="G1616" s="59"/>
      <c r="H1616" s="106"/>
      <c r="I1616" s="56"/>
      <c r="J1616" s="56"/>
      <c r="K1616" s="56"/>
      <c r="L1616" s="56"/>
      <c r="M1616" s="56"/>
      <c r="N1616" s="56"/>
      <c r="O1616" s="56"/>
      <c r="P1616" s="56"/>
      <c r="Q1616" s="56"/>
      <c r="R1616" s="56"/>
      <c r="S1616" s="56"/>
      <c r="T1616" s="56"/>
      <c r="Z1616" s="108" t="str">
        <f>IF(LEN(INDEX($1:$1048576,ROW(),4))&gt;0,INDEX($1:$1048576,ROW(),4)," ")</f>
        <v xml:space="preserve"> </v>
      </c>
      <c r="AA1616" s="108">
        <f t="shared" si="190"/>
        <v>124</v>
      </c>
      <c r="AB1616" s="108">
        <f ca="1">COUNTBLANK(OFFSET(INDEX($1:$1048576,2,4),AA1616*WellsInPlate,0,WellsInPlate,1))</f>
        <v>86</v>
      </c>
      <c r="AC1616" s="108">
        <f t="shared" ca="1" si="191"/>
        <v>0</v>
      </c>
      <c r="AE1616" s="108" t="b">
        <f>IF(COUNTBLANK(D1616)=0,A1616)</f>
        <v>0</v>
      </c>
    </row>
    <row r="1617" spans="1:31" ht="12.75" x14ac:dyDescent="0.2">
      <c r="A1617" s="94" t="str">
        <f>IF(D1617="","",CONCATENATE('Address and samples info'!$B$8," #",'Samples 96'!C1617))</f>
        <v/>
      </c>
      <c r="B1617" s="95" t="s">
        <v>33</v>
      </c>
      <c r="C1617" s="150">
        <v>19</v>
      </c>
      <c r="D1617" s="5"/>
      <c r="E1617" s="98">
        <v>0.01</v>
      </c>
      <c r="F1617" s="53"/>
      <c r="G1617" s="59"/>
      <c r="H1617" s="104"/>
      <c r="I1617" s="57"/>
      <c r="J1617" s="57"/>
      <c r="K1617" s="57"/>
      <c r="L1617" s="57"/>
      <c r="M1617" s="57"/>
      <c r="N1617" s="57"/>
      <c r="O1617" s="57"/>
      <c r="P1617" s="57"/>
      <c r="Q1617" s="57"/>
      <c r="R1617" s="57"/>
      <c r="S1617" s="57"/>
      <c r="T1617" s="58"/>
      <c r="Z1617" s="108" t="str">
        <f>IF(LEN(INDEX($1:$1048576,ROW(),4))&gt;0,INDEX($1:$1048576,ROW(),4)," ")</f>
        <v xml:space="preserve"> </v>
      </c>
      <c r="AA1617" s="108">
        <f t="shared" si="190"/>
        <v>124</v>
      </c>
      <c r="AB1617" s="108">
        <f ca="1">COUNTBLANK(OFFSET(INDEX($1:$1048576,2,4),AA1617*WellsInPlate,0,WellsInPlate,1))</f>
        <v>86</v>
      </c>
      <c r="AC1617" s="108">
        <f t="shared" ca="1" si="191"/>
        <v>0</v>
      </c>
      <c r="AE1617" s="108" t="b">
        <f>IF(COUNTBLANK(D1617)=0,A1617)</f>
        <v>0</v>
      </c>
    </row>
    <row r="1618" spans="1:31" ht="12.75" x14ac:dyDescent="0.2">
      <c r="A1618" s="94" t="str">
        <f>IF(D1618="","",CONCATENATE('Address and samples info'!$B$8," #",'Samples 96'!C1618))</f>
        <v/>
      </c>
      <c r="B1618" s="95" t="s">
        <v>44</v>
      </c>
      <c r="C1618" s="150">
        <v>19</v>
      </c>
      <c r="D1618" s="5"/>
      <c r="E1618" s="98">
        <v>0.01</v>
      </c>
      <c r="F1618" s="53"/>
      <c r="G1618" s="59"/>
      <c r="H1618" s="104"/>
      <c r="I1618" s="57"/>
      <c r="J1618" s="57"/>
      <c r="K1618" s="57"/>
      <c r="L1618" s="57"/>
      <c r="M1618" s="57"/>
      <c r="N1618" s="57"/>
      <c r="O1618" s="57"/>
      <c r="P1618" s="57"/>
      <c r="Q1618" s="57"/>
      <c r="R1618" s="57"/>
      <c r="S1618" s="57"/>
      <c r="T1618" s="57"/>
      <c r="Z1618" s="108" t="str">
        <f>IF(LEN(INDEX($1:$1048576,ROW(),4))&gt;0,INDEX($1:$1048576,ROW(),4)," ")</f>
        <v xml:space="preserve"> </v>
      </c>
      <c r="AA1618" s="108">
        <f t="shared" si="190"/>
        <v>124</v>
      </c>
      <c r="AB1618" s="108">
        <f ca="1">COUNTBLANK(OFFSET(INDEX($1:$1048576,2,4),AA1618*WellsInPlate,0,WellsInPlate,1))</f>
        <v>86</v>
      </c>
      <c r="AC1618" s="108">
        <f t="shared" ca="1" si="191"/>
        <v>0</v>
      </c>
      <c r="AE1618" s="108" t="b">
        <f>IF(COUNTBLANK(D1618)=0,A1618)</f>
        <v>0</v>
      </c>
    </row>
    <row r="1619" spans="1:31" ht="12.75" x14ac:dyDescent="0.2">
      <c r="A1619" s="94" t="str">
        <f>IF(D1619="","",CONCATENATE('Address and samples info'!$B$8," #",'Samples 96'!C1619))</f>
        <v/>
      </c>
      <c r="B1619" s="95" t="s">
        <v>55</v>
      </c>
      <c r="C1619" s="150">
        <v>19</v>
      </c>
      <c r="D1619" s="5"/>
      <c r="E1619" s="98">
        <v>0.01</v>
      </c>
      <c r="F1619" s="53"/>
      <c r="G1619" s="59"/>
      <c r="H1619" s="104"/>
      <c r="I1619" s="57"/>
      <c r="J1619" s="57"/>
      <c r="K1619" s="57"/>
      <c r="L1619" s="57"/>
      <c r="M1619" s="57"/>
      <c r="N1619" s="57"/>
      <c r="O1619" s="57"/>
      <c r="P1619" s="57"/>
      <c r="Q1619" s="57"/>
      <c r="R1619" s="57"/>
      <c r="S1619" s="57"/>
      <c r="T1619" s="57"/>
      <c r="Z1619" s="108" t="str">
        <f>IF(LEN(INDEX($1:$1048576,ROW(),4))&gt;0,INDEX($1:$1048576,ROW(),4)," ")</f>
        <v xml:space="preserve"> </v>
      </c>
      <c r="AA1619" s="108">
        <f t="shared" si="190"/>
        <v>124</v>
      </c>
      <c r="AB1619" s="108">
        <f ca="1">COUNTBLANK(OFFSET(INDEX($1:$1048576,2,4),AA1619*WellsInPlate,0,WellsInPlate,1))</f>
        <v>86</v>
      </c>
      <c r="AC1619" s="108">
        <f t="shared" ca="1" si="191"/>
        <v>0</v>
      </c>
      <c r="AE1619" s="108" t="b">
        <f>IF(COUNTBLANK(D1619)=0,A1619)</f>
        <v>0</v>
      </c>
    </row>
    <row r="1620" spans="1:31" ht="12.75" x14ac:dyDescent="0.2">
      <c r="A1620" s="94" t="str">
        <f>IF(D1620="","",CONCATENATE('Address and samples info'!$B$8," #",'Samples 96'!C1620))</f>
        <v/>
      </c>
      <c r="B1620" s="95" t="s">
        <v>66</v>
      </c>
      <c r="C1620" s="150">
        <v>19</v>
      </c>
      <c r="D1620" s="5"/>
      <c r="E1620" s="98">
        <v>0.01</v>
      </c>
      <c r="F1620" s="53"/>
      <c r="G1620" s="59"/>
      <c r="H1620" s="104"/>
      <c r="I1620" s="57"/>
      <c r="J1620" s="57"/>
      <c r="K1620" s="57"/>
      <c r="L1620" s="57"/>
      <c r="M1620" s="57"/>
      <c r="N1620" s="57"/>
      <c r="O1620" s="57"/>
      <c r="P1620" s="57"/>
      <c r="Q1620" s="57"/>
      <c r="R1620" s="57"/>
      <c r="S1620" s="57"/>
      <c r="T1620" s="57"/>
      <c r="Z1620" s="108" t="str">
        <f>IF(LEN(INDEX($1:$1048576,ROW(),4))&gt;0,INDEX($1:$1048576,ROW(),4)," ")</f>
        <v xml:space="preserve"> </v>
      </c>
      <c r="AA1620" s="108">
        <f t="shared" si="190"/>
        <v>124</v>
      </c>
      <c r="AB1620" s="108">
        <f ca="1">COUNTBLANK(OFFSET(INDEX($1:$1048576,2,4),AA1620*WellsInPlate,0,WellsInPlate,1))</f>
        <v>86</v>
      </c>
      <c r="AC1620" s="108">
        <f t="shared" ca="1" si="191"/>
        <v>0</v>
      </c>
      <c r="AE1620" s="108" t="b">
        <f>IF(COUNTBLANK(D1620)=0,A1620)</f>
        <v>0</v>
      </c>
    </row>
    <row r="1621" spans="1:31" ht="12.75" x14ac:dyDescent="0.2">
      <c r="A1621" s="94" t="str">
        <f>IF(D1621="","",CONCATENATE('Address and samples info'!$B$8," #",'Samples 96'!C1621))</f>
        <v/>
      </c>
      <c r="B1621" s="95" t="s">
        <v>77</v>
      </c>
      <c r="C1621" s="150">
        <v>19</v>
      </c>
      <c r="D1621" s="5"/>
      <c r="E1621" s="98">
        <v>0.01</v>
      </c>
      <c r="F1621" s="53"/>
      <c r="G1621" s="59"/>
      <c r="H1621" s="104"/>
      <c r="I1621" s="57"/>
      <c r="J1621" s="57"/>
      <c r="K1621" s="57"/>
      <c r="L1621" s="57"/>
      <c r="M1621" s="57"/>
      <c r="N1621" s="57"/>
      <c r="O1621" s="57"/>
      <c r="P1621" s="57"/>
      <c r="Q1621" s="57"/>
      <c r="R1621" s="57"/>
      <c r="S1621" s="57"/>
      <c r="T1621" s="57"/>
      <c r="Z1621" s="108" t="str">
        <f>IF(LEN(INDEX($1:$1048576,ROW(),4))&gt;0,INDEX($1:$1048576,ROW(),4)," ")</f>
        <v xml:space="preserve"> </v>
      </c>
      <c r="AA1621" s="108">
        <f t="shared" si="190"/>
        <v>124</v>
      </c>
      <c r="AB1621" s="108">
        <f ca="1">COUNTBLANK(OFFSET(INDEX($1:$1048576,2,4),AA1621*WellsInPlate,0,WellsInPlate,1))</f>
        <v>86</v>
      </c>
      <c r="AC1621" s="108">
        <f t="shared" ca="1" si="191"/>
        <v>0</v>
      </c>
      <c r="AE1621" s="108" t="b">
        <f>IF(COUNTBLANK(D1621)=0,A1621)</f>
        <v>0</v>
      </c>
    </row>
    <row r="1622" spans="1:31" ht="12.75" x14ac:dyDescent="0.2">
      <c r="A1622" s="94" t="str">
        <f>IF(D1622="","",CONCATENATE('Address and samples info'!$B$8," #",'Samples 96'!C1622))</f>
        <v/>
      </c>
      <c r="B1622" s="95" t="s">
        <v>87</v>
      </c>
      <c r="C1622" s="150">
        <v>19</v>
      </c>
      <c r="D1622" s="5"/>
      <c r="E1622" s="98">
        <v>0.01</v>
      </c>
      <c r="F1622" s="53"/>
      <c r="G1622" s="59"/>
      <c r="H1622" s="104"/>
      <c r="I1622" s="57"/>
      <c r="J1622" s="57"/>
      <c r="K1622" s="57"/>
      <c r="L1622" s="57"/>
      <c r="M1622" s="57"/>
      <c r="N1622" s="57"/>
      <c r="O1622" s="57"/>
      <c r="P1622" s="57"/>
      <c r="Q1622" s="57"/>
      <c r="R1622" s="57"/>
      <c r="S1622" s="57"/>
      <c r="T1622" s="57"/>
      <c r="Z1622" s="108" t="str">
        <f>IF(LEN(INDEX($1:$1048576,ROW(),4))&gt;0,INDEX($1:$1048576,ROW(),4)," ")</f>
        <v xml:space="preserve"> </v>
      </c>
      <c r="AA1622" s="108">
        <f t="shared" si="190"/>
        <v>124</v>
      </c>
      <c r="AB1622" s="108">
        <f ca="1">COUNTBLANK(OFFSET(INDEX($1:$1048576,2,4),AA1622*WellsInPlate,0,WellsInPlate,1))</f>
        <v>86</v>
      </c>
      <c r="AC1622" s="108">
        <f t="shared" ca="1" si="191"/>
        <v>0</v>
      </c>
      <c r="AE1622" s="108" t="b">
        <f>IF(COUNTBLANK(D1622)=0,A1622)</f>
        <v>0</v>
      </c>
    </row>
    <row r="1623" spans="1:31" ht="12.75" x14ac:dyDescent="0.2">
      <c r="A1623" s="94" t="str">
        <f>IF(D1623="","",CONCATENATE('Address and samples info'!$B$8," #",'Samples 96'!C1623))</f>
        <v/>
      </c>
      <c r="B1623" s="95" t="s">
        <v>12</v>
      </c>
      <c r="C1623" s="150">
        <v>19</v>
      </c>
      <c r="D1623" s="5"/>
      <c r="E1623" s="98">
        <v>0.01</v>
      </c>
      <c r="F1623" s="53"/>
      <c r="G1623" s="59"/>
      <c r="H1623" s="104"/>
      <c r="I1623" s="57"/>
      <c r="J1623" s="57"/>
      <c r="K1623" s="57"/>
      <c r="L1623" s="57"/>
      <c r="M1623" s="57"/>
      <c r="N1623" s="57"/>
      <c r="O1623" s="57"/>
      <c r="P1623" s="57"/>
      <c r="Q1623" s="57"/>
      <c r="R1623" s="57"/>
      <c r="S1623" s="57"/>
      <c r="T1623" s="57"/>
      <c r="Z1623" s="108" t="str">
        <f>IF(LEN(INDEX($1:$1048576,ROW(),4))&gt;0,INDEX($1:$1048576,ROW(),4)," ")</f>
        <v xml:space="preserve"> </v>
      </c>
      <c r="AA1623" s="108">
        <f t="shared" si="190"/>
        <v>124</v>
      </c>
      <c r="AB1623" s="108">
        <f ca="1">COUNTBLANK(OFFSET(INDEX($1:$1048576,2,4),AA1623*WellsInPlate,0,WellsInPlate,1))</f>
        <v>86</v>
      </c>
      <c r="AC1623" s="108">
        <f t="shared" ca="1" si="191"/>
        <v>0</v>
      </c>
      <c r="AE1623" s="108" t="b">
        <f>IF(COUNTBLANK(D1623)=0,A1623)</f>
        <v>0</v>
      </c>
    </row>
    <row r="1624" spans="1:31" ht="12.75" x14ac:dyDescent="0.2">
      <c r="A1624" s="94" t="str">
        <f>IF(D1624="","",CONCATENATE('Address and samples info'!$B$8," #",'Samples 96'!C1624))</f>
        <v/>
      </c>
      <c r="B1624" s="95" t="s">
        <v>23</v>
      </c>
      <c r="C1624" s="150">
        <v>19</v>
      </c>
      <c r="D1624" s="5"/>
      <c r="E1624" s="98">
        <v>0.01</v>
      </c>
      <c r="F1624" s="53"/>
      <c r="G1624" s="59"/>
      <c r="H1624" s="104"/>
      <c r="I1624" s="57"/>
      <c r="J1624" s="57"/>
      <c r="K1624" s="57"/>
      <c r="L1624" s="57"/>
      <c r="M1624" s="57"/>
      <c r="N1624" s="57"/>
      <c r="O1624" s="57"/>
      <c r="P1624" s="57"/>
      <c r="Q1624" s="57"/>
      <c r="R1624" s="57"/>
      <c r="S1624" s="57"/>
      <c r="T1624" s="57"/>
      <c r="Z1624" s="108" t="str">
        <f>IF(LEN(INDEX($1:$1048576,ROW(),4))&gt;0,INDEX($1:$1048576,ROW(),4)," ")</f>
        <v xml:space="preserve"> </v>
      </c>
      <c r="AA1624" s="108">
        <f t="shared" si="190"/>
        <v>124</v>
      </c>
      <c r="AB1624" s="108">
        <f ca="1">COUNTBLANK(OFFSET(INDEX($1:$1048576,2,4),AA1624*WellsInPlate,0,WellsInPlate,1))</f>
        <v>86</v>
      </c>
      <c r="AC1624" s="108">
        <f t="shared" ca="1" si="191"/>
        <v>0</v>
      </c>
      <c r="AE1624" s="108" t="b">
        <f>IF(COUNTBLANK(D1624)=0,A1624)</f>
        <v>0</v>
      </c>
    </row>
    <row r="1625" spans="1:31" ht="12.75" x14ac:dyDescent="0.2">
      <c r="A1625" s="94" t="str">
        <f>IF(D1625="","",CONCATENATE('Address and samples info'!$B$8," #",'Samples 96'!C1625))</f>
        <v/>
      </c>
      <c r="B1625" s="95" t="s">
        <v>34</v>
      </c>
      <c r="C1625" s="150">
        <v>19</v>
      </c>
      <c r="D1625" s="5"/>
      <c r="E1625" s="98">
        <v>0.01</v>
      </c>
      <c r="F1625" s="53"/>
      <c r="G1625" s="59"/>
      <c r="Z1625" s="108" t="str">
        <f>IF(LEN(INDEX($1:$1048576,ROW(),4))&gt;0,INDEX($1:$1048576,ROW(),4)," ")</f>
        <v xml:space="preserve"> </v>
      </c>
      <c r="AA1625" s="108">
        <f t="shared" si="190"/>
        <v>124</v>
      </c>
      <c r="AB1625" s="108">
        <f ca="1">COUNTBLANK(OFFSET(INDEX($1:$1048576,2,4),AA1625*WellsInPlate,0,WellsInPlate,1))</f>
        <v>86</v>
      </c>
      <c r="AC1625" s="108">
        <f t="shared" ca="1" si="191"/>
        <v>0</v>
      </c>
      <c r="AE1625" s="108" t="b">
        <f>IF(COUNTBLANK(D1625)=0,A1625)</f>
        <v>0</v>
      </c>
    </row>
    <row r="1626" spans="1:31" ht="12.75" x14ac:dyDescent="0.2">
      <c r="A1626" s="94" t="str">
        <f>IF(D1626="","",CONCATENATE('Address and samples info'!$B$8," #",'Samples 96'!C1626))</f>
        <v/>
      </c>
      <c r="B1626" s="95" t="s">
        <v>45</v>
      </c>
      <c r="C1626" s="150">
        <v>19</v>
      </c>
      <c r="D1626" s="5"/>
      <c r="E1626" s="98">
        <v>0.01</v>
      </c>
      <c r="F1626" s="53"/>
      <c r="G1626" s="59"/>
      <c r="Z1626" s="108" t="str">
        <f>IF(LEN(INDEX($1:$1048576,ROW(),4))&gt;0,INDEX($1:$1048576,ROW(),4)," ")</f>
        <v xml:space="preserve"> </v>
      </c>
      <c r="AA1626" s="108">
        <f t="shared" si="190"/>
        <v>124</v>
      </c>
      <c r="AB1626" s="108">
        <f ca="1">COUNTBLANK(OFFSET(INDEX($1:$1048576,2,4),AA1626*WellsInPlate,0,WellsInPlate,1))</f>
        <v>86</v>
      </c>
      <c r="AC1626" s="108">
        <f t="shared" ca="1" si="191"/>
        <v>0</v>
      </c>
      <c r="AE1626" s="108" t="b">
        <f>IF(COUNTBLANK(D1626)=0,A1626)</f>
        <v>0</v>
      </c>
    </row>
    <row r="1627" spans="1:31" ht="12.75" x14ac:dyDescent="0.2">
      <c r="A1627" s="94" t="str">
        <f>IF(D1627="","",CONCATENATE('Address and samples info'!$B$8," #",'Samples 96'!C1627))</f>
        <v/>
      </c>
      <c r="B1627" s="95" t="s">
        <v>56</v>
      </c>
      <c r="C1627" s="150">
        <v>19</v>
      </c>
      <c r="D1627" s="5"/>
      <c r="E1627" s="98">
        <v>0.01</v>
      </c>
      <c r="F1627" s="53"/>
      <c r="G1627" s="59"/>
      <c r="Z1627" s="108" t="str">
        <f>IF(LEN(INDEX($1:$1048576,ROW(),4))&gt;0,INDEX($1:$1048576,ROW(),4)," ")</f>
        <v xml:space="preserve"> </v>
      </c>
      <c r="AA1627" s="108">
        <f t="shared" si="190"/>
        <v>124</v>
      </c>
      <c r="AB1627" s="108">
        <f ca="1">COUNTBLANK(OFFSET(INDEX($1:$1048576,2,4),AA1627*WellsInPlate,0,WellsInPlate,1))</f>
        <v>86</v>
      </c>
      <c r="AC1627" s="108">
        <f t="shared" ca="1" si="191"/>
        <v>0</v>
      </c>
      <c r="AE1627" s="108" t="b">
        <f>IF(COUNTBLANK(D1627)=0,A1627)</f>
        <v>0</v>
      </c>
    </row>
    <row r="1628" spans="1:31" ht="12.75" x14ac:dyDescent="0.2">
      <c r="A1628" s="94" t="str">
        <f>IF(D1628="","",CONCATENATE('Address and samples info'!$B$8," #",'Samples 96'!C1628))</f>
        <v/>
      </c>
      <c r="B1628" s="95" t="s">
        <v>67</v>
      </c>
      <c r="C1628" s="150">
        <v>19</v>
      </c>
      <c r="D1628" s="5"/>
      <c r="E1628" s="98">
        <v>0.01</v>
      </c>
      <c r="F1628" s="53"/>
      <c r="G1628" s="59"/>
      <c r="I1628" s="55"/>
      <c r="Z1628" s="108" t="str">
        <f>IF(LEN(INDEX($1:$1048576,ROW(),4))&gt;0,INDEX($1:$1048576,ROW(),4)," ")</f>
        <v xml:space="preserve"> </v>
      </c>
      <c r="AA1628" s="108">
        <f t="shared" si="190"/>
        <v>124</v>
      </c>
      <c r="AB1628" s="108">
        <f ca="1">COUNTBLANK(OFFSET(INDEX($1:$1048576,2,4),AA1628*WellsInPlate,0,WellsInPlate,1))</f>
        <v>86</v>
      </c>
      <c r="AC1628" s="108">
        <f t="shared" ca="1" si="191"/>
        <v>0</v>
      </c>
      <c r="AE1628" s="108" t="b">
        <f>IF(COUNTBLANK(D1628)=0,A1628)</f>
        <v>0</v>
      </c>
    </row>
    <row r="1629" spans="1:31" ht="12.75" x14ac:dyDescent="0.2">
      <c r="A1629" s="94" t="str">
        <f>IF(D1629="","",CONCATENATE('Address and samples info'!$B$8," #",'Samples 96'!C1629))</f>
        <v/>
      </c>
      <c r="B1629" s="95" t="s">
        <v>78</v>
      </c>
      <c r="C1629" s="150">
        <v>19</v>
      </c>
      <c r="D1629" s="5"/>
      <c r="E1629" s="98">
        <v>0.01</v>
      </c>
      <c r="F1629" s="53"/>
      <c r="G1629" s="59"/>
      <c r="H1629" s="106"/>
      <c r="I1629" s="56"/>
      <c r="J1629" s="56"/>
      <c r="K1629" s="56"/>
      <c r="L1629" s="56"/>
      <c r="M1629" s="56"/>
      <c r="N1629" s="56"/>
      <c r="O1629" s="56"/>
      <c r="P1629" s="56"/>
      <c r="Q1629" s="56"/>
      <c r="R1629" s="56"/>
      <c r="S1629" s="56"/>
      <c r="T1629" s="56"/>
      <c r="Z1629" s="108" t="str">
        <f>IF(LEN(INDEX($1:$1048576,ROW(),4))&gt;0,INDEX($1:$1048576,ROW(),4)," ")</f>
        <v xml:space="preserve"> </v>
      </c>
      <c r="AA1629" s="108">
        <f t="shared" si="190"/>
        <v>125</v>
      </c>
      <c r="AB1629" s="108">
        <f ca="1">COUNTBLANK(OFFSET(INDEX($1:$1048576,2,4),AA1629*WellsInPlate,0,WellsInPlate,1))</f>
        <v>86</v>
      </c>
      <c r="AC1629" s="108">
        <f t="shared" ca="1" si="191"/>
        <v>0</v>
      </c>
      <c r="AE1629" s="108" t="b">
        <f>IF(COUNTBLANK(D1629)=0,A1629)</f>
        <v>0</v>
      </c>
    </row>
    <row r="1630" spans="1:31" ht="12.75" x14ac:dyDescent="0.2">
      <c r="A1630" s="94" t="str">
        <f>IF(D1630="","",CONCATENATE('Address and samples info'!$B$8," #",'Samples 96'!C1630))</f>
        <v/>
      </c>
      <c r="B1630" s="95" t="s">
        <v>88</v>
      </c>
      <c r="C1630" s="150">
        <v>19</v>
      </c>
      <c r="D1630" s="5"/>
      <c r="E1630" s="98">
        <v>0.01</v>
      </c>
      <c r="F1630" s="53"/>
      <c r="G1630" s="59"/>
      <c r="H1630" s="104"/>
      <c r="I1630" s="57"/>
      <c r="J1630" s="57"/>
      <c r="K1630" s="57"/>
      <c r="L1630" s="57"/>
      <c r="M1630" s="57"/>
      <c r="N1630" s="57"/>
      <c r="O1630" s="57"/>
      <c r="P1630" s="57"/>
      <c r="Q1630" s="57"/>
      <c r="R1630" s="57"/>
      <c r="S1630" s="57"/>
      <c r="T1630" s="58"/>
      <c r="Z1630" s="108" t="str">
        <f>IF(LEN(INDEX($1:$1048576,ROW(),4))&gt;0,INDEX($1:$1048576,ROW(),4)," ")</f>
        <v xml:space="preserve"> </v>
      </c>
      <c r="AA1630" s="108">
        <f t="shared" si="190"/>
        <v>125</v>
      </c>
      <c r="AB1630" s="108">
        <f ca="1">COUNTBLANK(OFFSET(INDEX($1:$1048576,2,4),AA1630*WellsInPlate,0,WellsInPlate,1))</f>
        <v>86</v>
      </c>
      <c r="AC1630" s="108">
        <f t="shared" ca="1" si="191"/>
        <v>0</v>
      </c>
      <c r="AE1630" s="108" t="b">
        <f>IF(COUNTBLANK(D1630)=0,A1630)</f>
        <v>0</v>
      </c>
    </row>
    <row r="1631" spans="1:31" ht="12.75" x14ac:dyDescent="0.2">
      <c r="A1631" s="94" t="str">
        <f>IF(D1631="","",CONCATENATE('Address and samples info'!$B$8," #",'Samples 96'!C1631))</f>
        <v/>
      </c>
      <c r="B1631" s="95" t="s">
        <v>13</v>
      </c>
      <c r="C1631" s="150">
        <v>19</v>
      </c>
      <c r="D1631" s="5"/>
      <c r="E1631" s="98">
        <v>0.01</v>
      </c>
      <c r="F1631" s="53"/>
      <c r="G1631" s="59"/>
      <c r="H1631" s="104"/>
      <c r="I1631" s="57"/>
      <c r="J1631" s="57"/>
      <c r="K1631" s="57"/>
      <c r="L1631" s="57"/>
      <c r="M1631" s="57"/>
      <c r="N1631" s="57"/>
      <c r="O1631" s="57"/>
      <c r="P1631" s="57"/>
      <c r="Q1631" s="57"/>
      <c r="R1631" s="57"/>
      <c r="S1631" s="57"/>
      <c r="T1631" s="57"/>
      <c r="Z1631" s="108" t="str">
        <f>IF(LEN(INDEX($1:$1048576,ROW(),4))&gt;0,INDEX($1:$1048576,ROW(),4)," ")</f>
        <v xml:space="preserve"> </v>
      </c>
      <c r="AA1631" s="108">
        <f t="shared" si="190"/>
        <v>125</v>
      </c>
      <c r="AB1631" s="108">
        <f ca="1">COUNTBLANK(OFFSET(INDEX($1:$1048576,2,4),AA1631*WellsInPlate,0,WellsInPlate,1))</f>
        <v>86</v>
      </c>
      <c r="AC1631" s="108">
        <f t="shared" ca="1" si="191"/>
        <v>0</v>
      </c>
      <c r="AE1631" s="108" t="b">
        <f>IF(COUNTBLANK(D1631)=0,A1631)</f>
        <v>0</v>
      </c>
    </row>
    <row r="1632" spans="1:31" ht="12.75" x14ac:dyDescent="0.2">
      <c r="A1632" s="94" t="str">
        <f>IF(D1632="","",CONCATENATE('Address and samples info'!$B$8," #",'Samples 96'!C1632))</f>
        <v/>
      </c>
      <c r="B1632" s="95" t="s">
        <v>24</v>
      </c>
      <c r="C1632" s="150">
        <v>19</v>
      </c>
      <c r="D1632" s="5"/>
      <c r="E1632" s="98">
        <v>0.01</v>
      </c>
      <c r="F1632" s="53"/>
      <c r="G1632" s="59"/>
      <c r="H1632" s="104"/>
      <c r="I1632" s="57"/>
      <c r="J1632" s="57"/>
      <c r="K1632" s="57"/>
      <c r="L1632" s="57"/>
      <c r="M1632" s="57"/>
      <c r="N1632" s="57"/>
      <c r="O1632" s="57"/>
      <c r="P1632" s="57"/>
      <c r="Q1632" s="57"/>
      <c r="R1632" s="57"/>
      <c r="S1632" s="57"/>
      <c r="T1632" s="57"/>
      <c r="Z1632" s="108" t="str">
        <f>IF(LEN(INDEX($1:$1048576,ROW(),4))&gt;0,INDEX($1:$1048576,ROW(),4)," ")</f>
        <v xml:space="preserve"> </v>
      </c>
      <c r="AA1632" s="108">
        <f t="shared" si="190"/>
        <v>125</v>
      </c>
      <c r="AB1632" s="108">
        <f ca="1">COUNTBLANK(OFFSET(INDEX($1:$1048576,2,4),AA1632*WellsInPlate,0,WellsInPlate,1))</f>
        <v>86</v>
      </c>
      <c r="AC1632" s="108">
        <f t="shared" ca="1" si="191"/>
        <v>0</v>
      </c>
      <c r="AE1632" s="108" t="b">
        <f>IF(COUNTBLANK(D1632)=0,A1632)</f>
        <v>0</v>
      </c>
    </row>
    <row r="1633" spans="1:31" ht="12.75" x14ac:dyDescent="0.2">
      <c r="A1633" s="94" t="str">
        <f>IF(D1633="","",CONCATENATE('Address and samples info'!$B$8," #",'Samples 96'!C1633))</f>
        <v/>
      </c>
      <c r="B1633" s="95" t="s">
        <v>35</v>
      </c>
      <c r="C1633" s="150">
        <v>19</v>
      </c>
      <c r="D1633" s="5"/>
      <c r="E1633" s="98">
        <v>0.01</v>
      </c>
      <c r="F1633" s="53"/>
      <c r="G1633" s="59"/>
      <c r="H1633" s="104"/>
      <c r="I1633" s="57"/>
      <c r="J1633" s="57"/>
      <c r="K1633" s="57"/>
      <c r="L1633" s="57"/>
      <c r="M1633" s="57"/>
      <c r="N1633" s="57"/>
      <c r="O1633" s="57"/>
      <c r="P1633" s="57"/>
      <c r="Q1633" s="57"/>
      <c r="R1633" s="57"/>
      <c r="S1633" s="57"/>
      <c r="T1633" s="57"/>
      <c r="Z1633" s="108" t="str">
        <f>IF(LEN(INDEX($1:$1048576,ROW(),4))&gt;0,INDEX($1:$1048576,ROW(),4)," ")</f>
        <v xml:space="preserve"> </v>
      </c>
      <c r="AA1633" s="108">
        <f t="shared" si="190"/>
        <v>125</v>
      </c>
      <c r="AB1633" s="108">
        <f ca="1">COUNTBLANK(OFFSET(INDEX($1:$1048576,2,4),AA1633*WellsInPlate,0,WellsInPlate,1))</f>
        <v>86</v>
      </c>
      <c r="AC1633" s="108">
        <f t="shared" ca="1" si="191"/>
        <v>0</v>
      </c>
      <c r="AE1633" s="108" t="b">
        <f>IF(COUNTBLANK(D1633)=0,A1633)</f>
        <v>0</v>
      </c>
    </row>
    <row r="1634" spans="1:31" ht="12.75" x14ac:dyDescent="0.2">
      <c r="A1634" s="94" t="str">
        <f>IF(D1634="","",CONCATENATE('Address and samples info'!$B$8," #",'Samples 96'!C1634))</f>
        <v/>
      </c>
      <c r="B1634" s="95" t="s">
        <v>46</v>
      </c>
      <c r="C1634" s="150">
        <v>19</v>
      </c>
      <c r="D1634" s="5"/>
      <c r="E1634" s="98">
        <v>0.01</v>
      </c>
      <c r="F1634" s="53"/>
      <c r="G1634" s="59"/>
      <c r="H1634" s="104"/>
      <c r="I1634" s="57"/>
      <c r="J1634" s="57"/>
      <c r="K1634" s="57"/>
      <c r="L1634" s="57"/>
      <c r="M1634" s="57"/>
      <c r="N1634" s="57"/>
      <c r="O1634" s="57"/>
      <c r="P1634" s="57"/>
      <c r="Q1634" s="57"/>
      <c r="R1634" s="57"/>
      <c r="S1634" s="57"/>
      <c r="T1634" s="57"/>
      <c r="Z1634" s="108" t="str">
        <f>IF(LEN(INDEX($1:$1048576,ROW(),4))&gt;0,INDEX($1:$1048576,ROW(),4)," ")</f>
        <v xml:space="preserve"> </v>
      </c>
      <c r="AA1634" s="108">
        <f t="shared" si="190"/>
        <v>125</v>
      </c>
      <c r="AB1634" s="108">
        <f ca="1">COUNTBLANK(OFFSET(INDEX($1:$1048576,2,4),AA1634*WellsInPlate,0,WellsInPlate,1))</f>
        <v>86</v>
      </c>
      <c r="AC1634" s="108">
        <f t="shared" ca="1" si="191"/>
        <v>0</v>
      </c>
      <c r="AE1634" s="108" t="b">
        <f>IF(COUNTBLANK(D1634)=0,A1634)</f>
        <v>0</v>
      </c>
    </row>
    <row r="1635" spans="1:31" ht="12.75" x14ac:dyDescent="0.2">
      <c r="A1635" s="94" t="str">
        <f>IF(D1635="","",CONCATENATE('Address and samples info'!$B$8," #",'Samples 96'!C1635))</f>
        <v/>
      </c>
      <c r="B1635" s="95" t="s">
        <v>57</v>
      </c>
      <c r="C1635" s="150">
        <v>19</v>
      </c>
      <c r="D1635" s="5"/>
      <c r="E1635" s="98">
        <v>0.01</v>
      </c>
      <c r="F1635" s="53"/>
      <c r="G1635" s="59"/>
      <c r="H1635" s="104"/>
      <c r="I1635" s="57"/>
      <c r="J1635" s="57"/>
      <c r="K1635" s="57"/>
      <c r="L1635" s="57"/>
      <c r="M1635" s="57"/>
      <c r="N1635" s="57"/>
      <c r="O1635" s="57"/>
      <c r="P1635" s="57"/>
      <c r="Q1635" s="57"/>
      <c r="R1635" s="57"/>
      <c r="S1635" s="57"/>
      <c r="T1635" s="57"/>
      <c r="Z1635" s="108" t="str">
        <f>IF(LEN(INDEX($1:$1048576,ROW(),4))&gt;0,INDEX($1:$1048576,ROW(),4)," ")</f>
        <v xml:space="preserve"> </v>
      </c>
      <c r="AA1635" s="108">
        <f t="shared" si="190"/>
        <v>125</v>
      </c>
      <c r="AB1635" s="108">
        <f ca="1">COUNTBLANK(OFFSET(INDEX($1:$1048576,2,4),AA1635*WellsInPlate,0,WellsInPlate,1))</f>
        <v>86</v>
      </c>
      <c r="AC1635" s="108">
        <f t="shared" ca="1" si="191"/>
        <v>0</v>
      </c>
      <c r="AE1635" s="108" t="b">
        <f>IF(COUNTBLANK(D1635)=0,A1635)</f>
        <v>0</v>
      </c>
    </row>
    <row r="1636" spans="1:31" ht="12.75" x14ac:dyDescent="0.2">
      <c r="A1636" s="94" t="str">
        <f>IF(D1636="","",CONCATENATE('Address and samples info'!$B$8," #",'Samples 96'!C1636))</f>
        <v/>
      </c>
      <c r="B1636" s="95" t="s">
        <v>68</v>
      </c>
      <c r="C1636" s="150">
        <v>19</v>
      </c>
      <c r="D1636" s="5"/>
      <c r="E1636" s="98">
        <v>0.01</v>
      </c>
      <c r="F1636" s="53"/>
      <c r="G1636" s="59"/>
      <c r="H1636" s="104"/>
      <c r="I1636" s="57"/>
      <c r="J1636" s="57"/>
      <c r="K1636" s="57"/>
      <c r="L1636" s="57"/>
      <c r="M1636" s="57"/>
      <c r="N1636" s="57"/>
      <c r="O1636" s="57"/>
      <c r="P1636" s="57"/>
      <c r="Q1636" s="57"/>
      <c r="R1636" s="57"/>
      <c r="S1636" s="57"/>
      <c r="T1636" s="57"/>
      <c r="Z1636" s="108" t="str">
        <f>IF(LEN(INDEX($1:$1048576,ROW(),4))&gt;0,INDEX($1:$1048576,ROW(),4)," ")</f>
        <v xml:space="preserve"> </v>
      </c>
      <c r="AA1636" s="108">
        <f t="shared" si="190"/>
        <v>125</v>
      </c>
      <c r="AB1636" s="108">
        <f ca="1">COUNTBLANK(OFFSET(INDEX($1:$1048576,2,4),AA1636*WellsInPlate,0,WellsInPlate,1))</f>
        <v>86</v>
      </c>
      <c r="AC1636" s="108">
        <f t="shared" ca="1" si="191"/>
        <v>0</v>
      </c>
      <c r="AE1636" s="108" t="b">
        <f>IF(COUNTBLANK(D1636)=0,A1636)</f>
        <v>0</v>
      </c>
    </row>
    <row r="1637" spans="1:31" ht="12.75" x14ac:dyDescent="0.2">
      <c r="A1637" s="94" t="str">
        <f>IF(D1637="","",CONCATENATE('Address and samples info'!$B$8," #",'Samples 96'!C1637))</f>
        <v/>
      </c>
      <c r="B1637" s="95" t="s">
        <v>3</v>
      </c>
      <c r="C1637" s="150">
        <v>20</v>
      </c>
      <c r="D1637" s="5"/>
      <c r="E1637" s="98">
        <v>0.01</v>
      </c>
      <c r="F1637" s="53"/>
      <c r="G1637" s="59"/>
      <c r="H1637" s="104"/>
      <c r="I1637" s="57"/>
      <c r="J1637" s="57"/>
      <c r="K1637" s="57"/>
      <c r="L1637" s="57"/>
      <c r="M1637" s="57"/>
      <c r="N1637" s="57"/>
      <c r="O1637" s="57"/>
      <c r="P1637" s="57"/>
      <c r="Q1637" s="57"/>
      <c r="R1637" s="57"/>
      <c r="S1637" s="57"/>
      <c r="T1637" s="57"/>
      <c r="Z1637" s="108" t="str">
        <f>IF(LEN(INDEX($1:$1048576,ROW(),4))&gt;0,INDEX($1:$1048576,ROW(),4)," ")</f>
        <v xml:space="preserve"> </v>
      </c>
      <c r="AA1637" s="108">
        <f t="shared" si="190"/>
        <v>125</v>
      </c>
      <c r="AB1637" s="108">
        <f ca="1">COUNTBLANK(OFFSET(INDEX($1:$1048576,2,4),AA1637*WellsInPlate,0,WellsInPlate,1))</f>
        <v>86</v>
      </c>
      <c r="AC1637" s="108">
        <f t="shared" ca="1" si="191"/>
        <v>0</v>
      </c>
      <c r="AE1637" s="108" t="b">
        <f>IF(COUNTBLANK(D1637)=0,A1637)</f>
        <v>0</v>
      </c>
    </row>
    <row r="1638" spans="1:31" ht="12.75" x14ac:dyDescent="0.2">
      <c r="A1638" s="94" t="str">
        <f>IF(D1638="","",CONCATENATE('Address and samples info'!$B$8," #",'Samples 96'!C1638))</f>
        <v/>
      </c>
      <c r="B1638" s="95" t="s">
        <v>14</v>
      </c>
      <c r="C1638" s="150">
        <v>20</v>
      </c>
      <c r="D1638" s="5"/>
      <c r="E1638" s="98">
        <v>0.01</v>
      </c>
      <c r="F1638" s="53"/>
      <c r="G1638" s="59"/>
      <c r="Z1638" s="108" t="str">
        <f>IF(LEN(INDEX($1:$1048576,ROW(),4))&gt;0,INDEX($1:$1048576,ROW(),4)," ")</f>
        <v xml:space="preserve"> </v>
      </c>
      <c r="AA1638" s="108">
        <f t="shared" ref="AA1638:AA1668" si="192">CEILING((ROW()-StartRow+1)/PanelHeight,1)-1</f>
        <v>125</v>
      </c>
      <c r="AB1638" s="108">
        <f ca="1">COUNTBLANK(OFFSET(INDEX($1:$1048576,2,4),AA1638*WellsInPlate,0,WellsInPlate,1))</f>
        <v>86</v>
      </c>
      <c r="AC1638" s="108">
        <f t="shared" ref="AC1638:AC1668" ca="1" si="193">IF(AB1638=WellsInPlate,0,1)</f>
        <v>0</v>
      </c>
      <c r="AE1638" s="108" t="b">
        <f>IF(COUNTBLANK(D1638)=0,A1638)</f>
        <v>0</v>
      </c>
    </row>
    <row r="1639" spans="1:31" ht="12.75" x14ac:dyDescent="0.2">
      <c r="A1639" s="94" t="str">
        <f>IF(D1639="","",CONCATENATE('Address and samples info'!$B$8," #",'Samples 96'!C1639))</f>
        <v/>
      </c>
      <c r="B1639" s="95" t="s">
        <v>25</v>
      </c>
      <c r="C1639" s="150">
        <v>20</v>
      </c>
      <c r="D1639" s="5"/>
      <c r="E1639" s="98">
        <v>0.01</v>
      </c>
      <c r="F1639" s="53"/>
      <c r="G1639" s="59"/>
      <c r="Z1639" s="108" t="str">
        <f>IF(LEN(INDEX($1:$1048576,ROW(),4))&gt;0,INDEX($1:$1048576,ROW(),4)," ")</f>
        <v xml:space="preserve"> </v>
      </c>
      <c r="AA1639" s="108">
        <f t="shared" si="192"/>
        <v>125</v>
      </c>
      <c r="AB1639" s="108">
        <f ca="1">COUNTBLANK(OFFSET(INDEX($1:$1048576,2,4),AA1639*WellsInPlate,0,WellsInPlate,1))</f>
        <v>86</v>
      </c>
      <c r="AC1639" s="108">
        <f t="shared" ca="1" si="193"/>
        <v>0</v>
      </c>
      <c r="AE1639" s="108" t="b">
        <f>IF(COUNTBLANK(D1639)=0,A1639)</f>
        <v>0</v>
      </c>
    </row>
    <row r="1640" spans="1:31" ht="12.75" x14ac:dyDescent="0.2">
      <c r="A1640" s="94" t="str">
        <f>IF(D1640="","",CONCATENATE('Address and samples info'!$B$8," #",'Samples 96'!C1640))</f>
        <v/>
      </c>
      <c r="B1640" s="95" t="s">
        <v>36</v>
      </c>
      <c r="C1640" s="150">
        <v>20</v>
      </c>
      <c r="D1640" s="5"/>
      <c r="E1640" s="98">
        <v>0.01</v>
      </c>
      <c r="F1640" s="53"/>
      <c r="G1640" s="59"/>
      <c r="Z1640" s="108" t="str">
        <f>IF(LEN(INDEX($1:$1048576,ROW(),4))&gt;0,INDEX($1:$1048576,ROW(),4)," ")</f>
        <v xml:space="preserve"> </v>
      </c>
      <c r="AA1640" s="108">
        <f t="shared" si="192"/>
        <v>125</v>
      </c>
      <c r="AB1640" s="108">
        <f ca="1">COUNTBLANK(OFFSET(INDEX($1:$1048576,2,4),AA1640*WellsInPlate,0,WellsInPlate,1))</f>
        <v>86</v>
      </c>
      <c r="AC1640" s="108">
        <f t="shared" ca="1" si="193"/>
        <v>0</v>
      </c>
      <c r="AE1640" s="108" t="b">
        <f>IF(COUNTBLANK(D1640)=0,A1640)</f>
        <v>0</v>
      </c>
    </row>
    <row r="1641" spans="1:31" ht="12.75" x14ac:dyDescent="0.2">
      <c r="A1641" s="94" t="str">
        <f>IF(D1641="","",CONCATENATE('Address and samples info'!$B$8," #",'Samples 96'!C1641))</f>
        <v/>
      </c>
      <c r="B1641" s="95" t="s">
        <v>47</v>
      </c>
      <c r="C1641" s="150">
        <v>20</v>
      </c>
      <c r="D1641" s="5"/>
      <c r="E1641" s="98">
        <v>0.01</v>
      </c>
      <c r="F1641" s="53"/>
      <c r="G1641" s="59"/>
      <c r="I1641" s="55"/>
      <c r="Z1641" s="108" t="str">
        <f>IF(LEN(INDEX($1:$1048576,ROW(),4))&gt;0,INDEX($1:$1048576,ROW(),4)," ")</f>
        <v xml:space="preserve"> </v>
      </c>
      <c r="AA1641" s="108">
        <f t="shared" si="192"/>
        <v>125</v>
      </c>
      <c r="AB1641" s="108">
        <f ca="1">COUNTBLANK(OFFSET(INDEX($1:$1048576,2,4),AA1641*WellsInPlate,0,WellsInPlate,1))</f>
        <v>86</v>
      </c>
      <c r="AC1641" s="108">
        <f t="shared" ca="1" si="193"/>
        <v>0</v>
      </c>
      <c r="AE1641" s="108" t="b">
        <f>IF(COUNTBLANK(D1641)=0,A1641)</f>
        <v>0</v>
      </c>
    </row>
    <row r="1642" spans="1:31" ht="12.75" x14ac:dyDescent="0.2">
      <c r="A1642" s="94" t="str">
        <f>IF(D1642="","",CONCATENATE('Address and samples info'!$B$8," #",'Samples 96'!C1642))</f>
        <v/>
      </c>
      <c r="B1642" s="95" t="s">
        <v>58</v>
      </c>
      <c r="C1642" s="150">
        <v>20</v>
      </c>
      <c r="D1642" s="5"/>
      <c r="E1642" s="98">
        <v>0.01</v>
      </c>
      <c r="F1642" s="53"/>
      <c r="G1642" s="59"/>
      <c r="H1642" s="106"/>
      <c r="I1642" s="56"/>
      <c r="J1642" s="56"/>
      <c r="K1642" s="56"/>
      <c r="L1642" s="56"/>
      <c r="M1642" s="56"/>
      <c r="N1642" s="56"/>
      <c r="O1642" s="56"/>
      <c r="P1642" s="56"/>
      <c r="Q1642" s="56"/>
      <c r="R1642" s="56"/>
      <c r="S1642" s="56"/>
      <c r="T1642" s="56"/>
      <c r="Z1642" s="108" t="str">
        <f>IF(LEN(INDEX($1:$1048576,ROW(),4))&gt;0,INDEX($1:$1048576,ROW(),4)," ")</f>
        <v xml:space="preserve"> </v>
      </c>
      <c r="AA1642" s="108">
        <f t="shared" si="192"/>
        <v>126</v>
      </c>
      <c r="AB1642" s="108">
        <f ca="1">COUNTBLANK(OFFSET(INDEX($1:$1048576,2,4),AA1642*WellsInPlate,0,WellsInPlate,1))</f>
        <v>86</v>
      </c>
      <c r="AC1642" s="108">
        <f t="shared" ca="1" si="193"/>
        <v>0</v>
      </c>
      <c r="AE1642" s="108" t="b">
        <f>IF(COUNTBLANK(D1642)=0,A1642)</f>
        <v>0</v>
      </c>
    </row>
    <row r="1643" spans="1:31" ht="12.75" x14ac:dyDescent="0.2">
      <c r="A1643" s="94" t="str">
        <f>IF(D1643="","",CONCATENATE('Address and samples info'!$B$8," #",'Samples 96'!C1643))</f>
        <v/>
      </c>
      <c r="B1643" s="95" t="s">
        <v>69</v>
      </c>
      <c r="C1643" s="150">
        <v>20</v>
      </c>
      <c r="D1643" s="5"/>
      <c r="E1643" s="98">
        <v>0.01</v>
      </c>
      <c r="F1643" s="53"/>
      <c r="G1643" s="59"/>
      <c r="H1643" s="104"/>
      <c r="I1643" s="57"/>
      <c r="J1643" s="57"/>
      <c r="K1643" s="57"/>
      <c r="L1643" s="57"/>
      <c r="M1643" s="57"/>
      <c r="N1643" s="57"/>
      <c r="O1643" s="57"/>
      <c r="P1643" s="57"/>
      <c r="Q1643" s="57"/>
      <c r="R1643" s="57"/>
      <c r="S1643" s="57"/>
      <c r="T1643" s="58"/>
      <c r="Z1643" s="108" t="str">
        <f>IF(LEN(INDEX($1:$1048576,ROW(),4))&gt;0,INDEX($1:$1048576,ROW(),4)," ")</f>
        <v xml:space="preserve"> </v>
      </c>
      <c r="AA1643" s="108">
        <f t="shared" si="192"/>
        <v>126</v>
      </c>
      <c r="AB1643" s="108">
        <f ca="1">COUNTBLANK(OFFSET(INDEX($1:$1048576,2,4),AA1643*WellsInPlate,0,WellsInPlate,1))</f>
        <v>86</v>
      </c>
      <c r="AC1643" s="108">
        <f t="shared" ca="1" si="193"/>
        <v>0</v>
      </c>
      <c r="AE1643" s="108" t="b">
        <f>IF(COUNTBLANK(D1643)=0,A1643)</f>
        <v>0</v>
      </c>
    </row>
    <row r="1644" spans="1:31" ht="12.75" x14ac:dyDescent="0.2">
      <c r="A1644" s="94" t="str">
        <f>IF(D1644="","",CONCATENATE('Address and samples info'!$B$8," #",'Samples 96'!C1644))</f>
        <v/>
      </c>
      <c r="B1644" s="95" t="s">
        <v>79</v>
      </c>
      <c r="C1644" s="150">
        <v>20</v>
      </c>
      <c r="D1644" s="5"/>
      <c r="E1644" s="98">
        <v>0.01</v>
      </c>
      <c r="F1644" s="53"/>
      <c r="G1644" s="59"/>
      <c r="H1644" s="104"/>
      <c r="I1644" s="57"/>
      <c r="J1644" s="57"/>
      <c r="K1644" s="57"/>
      <c r="L1644" s="57"/>
      <c r="M1644" s="57"/>
      <c r="N1644" s="57"/>
      <c r="O1644" s="57"/>
      <c r="P1644" s="57"/>
      <c r="Q1644" s="57"/>
      <c r="R1644" s="57"/>
      <c r="S1644" s="57"/>
      <c r="T1644" s="57"/>
      <c r="Z1644" s="108" t="str">
        <f>IF(LEN(INDEX($1:$1048576,ROW(),4))&gt;0,INDEX($1:$1048576,ROW(),4)," ")</f>
        <v xml:space="preserve"> </v>
      </c>
      <c r="AA1644" s="108">
        <f t="shared" si="192"/>
        <v>126</v>
      </c>
      <c r="AB1644" s="108">
        <f ca="1">COUNTBLANK(OFFSET(INDEX($1:$1048576,2,4),AA1644*WellsInPlate,0,WellsInPlate,1))</f>
        <v>86</v>
      </c>
      <c r="AC1644" s="108">
        <f t="shared" ca="1" si="193"/>
        <v>0</v>
      </c>
      <c r="AE1644" s="108" t="b">
        <f>IF(COUNTBLANK(D1644)=0,A1644)</f>
        <v>0</v>
      </c>
    </row>
    <row r="1645" spans="1:31" ht="12.75" x14ac:dyDescent="0.2">
      <c r="A1645" s="94" t="str">
        <f>IF(D1645="","",CONCATENATE('Address and samples info'!$B$8," #",'Samples 96'!C1645))</f>
        <v/>
      </c>
      <c r="B1645" s="95" t="s">
        <v>4</v>
      </c>
      <c r="C1645" s="150">
        <v>20</v>
      </c>
      <c r="D1645" s="5"/>
      <c r="E1645" s="98">
        <v>0.01</v>
      </c>
      <c r="F1645" s="53"/>
      <c r="G1645" s="59"/>
      <c r="H1645" s="104"/>
      <c r="I1645" s="57"/>
      <c r="J1645" s="57"/>
      <c r="K1645" s="57"/>
      <c r="L1645" s="57"/>
      <c r="M1645" s="57"/>
      <c r="N1645" s="57"/>
      <c r="O1645" s="57"/>
      <c r="P1645" s="57"/>
      <c r="Q1645" s="57"/>
      <c r="R1645" s="57"/>
      <c r="S1645" s="57"/>
      <c r="T1645" s="57"/>
      <c r="Z1645" s="108" t="str">
        <f>IF(LEN(INDEX($1:$1048576,ROW(),4))&gt;0,INDEX($1:$1048576,ROW(),4)," ")</f>
        <v xml:space="preserve"> </v>
      </c>
      <c r="AA1645" s="108">
        <f t="shared" si="192"/>
        <v>126</v>
      </c>
      <c r="AB1645" s="108">
        <f ca="1">COUNTBLANK(OFFSET(INDEX($1:$1048576,2,4),AA1645*WellsInPlate,0,WellsInPlate,1))</f>
        <v>86</v>
      </c>
      <c r="AC1645" s="108">
        <f t="shared" ca="1" si="193"/>
        <v>0</v>
      </c>
      <c r="AE1645" s="108" t="b">
        <f>IF(COUNTBLANK(D1645)=0,A1645)</f>
        <v>0</v>
      </c>
    </row>
    <row r="1646" spans="1:31" ht="12.75" x14ac:dyDescent="0.2">
      <c r="A1646" s="94" t="str">
        <f>IF(D1646="","",CONCATENATE('Address and samples info'!$B$8," #",'Samples 96'!C1646))</f>
        <v/>
      </c>
      <c r="B1646" s="95" t="s">
        <v>15</v>
      </c>
      <c r="C1646" s="150">
        <v>20</v>
      </c>
      <c r="D1646" s="5"/>
      <c r="E1646" s="98">
        <v>0.01</v>
      </c>
      <c r="F1646" s="53"/>
      <c r="G1646" s="59"/>
      <c r="H1646" s="104"/>
      <c r="I1646" s="57"/>
      <c r="J1646" s="57"/>
      <c r="K1646" s="57"/>
      <c r="L1646" s="57"/>
      <c r="M1646" s="57"/>
      <c r="N1646" s="57"/>
      <c r="O1646" s="57"/>
      <c r="P1646" s="57"/>
      <c r="Q1646" s="57"/>
      <c r="R1646" s="57"/>
      <c r="S1646" s="57"/>
      <c r="T1646" s="57"/>
      <c r="Z1646" s="108" t="str">
        <f>IF(LEN(INDEX($1:$1048576,ROW(),4))&gt;0,INDEX($1:$1048576,ROW(),4)," ")</f>
        <v xml:space="preserve"> </v>
      </c>
      <c r="AA1646" s="108">
        <f t="shared" si="192"/>
        <v>126</v>
      </c>
      <c r="AB1646" s="108">
        <f ca="1">COUNTBLANK(OFFSET(INDEX($1:$1048576,2,4),AA1646*WellsInPlate,0,WellsInPlate,1))</f>
        <v>86</v>
      </c>
      <c r="AC1646" s="108">
        <f t="shared" ca="1" si="193"/>
        <v>0</v>
      </c>
      <c r="AE1646" s="108" t="b">
        <f>IF(COUNTBLANK(D1646)=0,A1646)</f>
        <v>0</v>
      </c>
    </row>
    <row r="1647" spans="1:31" ht="12.75" x14ac:dyDescent="0.2">
      <c r="A1647" s="94" t="str">
        <f>IF(D1647="","",CONCATENATE('Address and samples info'!$B$8," #",'Samples 96'!C1647))</f>
        <v/>
      </c>
      <c r="B1647" s="95" t="s">
        <v>26</v>
      </c>
      <c r="C1647" s="150">
        <v>20</v>
      </c>
      <c r="D1647" s="5"/>
      <c r="E1647" s="98">
        <v>0.01</v>
      </c>
      <c r="F1647" s="53"/>
      <c r="G1647" s="59"/>
      <c r="H1647" s="104"/>
      <c r="I1647" s="57"/>
      <c r="J1647" s="57"/>
      <c r="K1647" s="57"/>
      <c r="L1647" s="57"/>
      <c r="M1647" s="57"/>
      <c r="N1647" s="57"/>
      <c r="O1647" s="57"/>
      <c r="P1647" s="57"/>
      <c r="Q1647" s="57"/>
      <c r="R1647" s="57"/>
      <c r="S1647" s="57"/>
      <c r="T1647" s="57"/>
      <c r="Z1647" s="108" t="str">
        <f>IF(LEN(INDEX($1:$1048576,ROW(),4))&gt;0,INDEX($1:$1048576,ROW(),4)," ")</f>
        <v xml:space="preserve"> </v>
      </c>
      <c r="AA1647" s="108">
        <f t="shared" si="192"/>
        <v>126</v>
      </c>
      <c r="AB1647" s="108">
        <f ca="1">COUNTBLANK(OFFSET(INDEX($1:$1048576,2,4),AA1647*WellsInPlate,0,WellsInPlate,1))</f>
        <v>86</v>
      </c>
      <c r="AC1647" s="108">
        <f t="shared" ca="1" si="193"/>
        <v>0</v>
      </c>
      <c r="AE1647" s="108" t="b">
        <f>IF(COUNTBLANK(D1647)=0,A1647)</f>
        <v>0</v>
      </c>
    </row>
    <row r="1648" spans="1:31" ht="12.75" x14ac:dyDescent="0.2">
      <c r="A1648" s="94" t="str">
        <f>IF(D1648="","",CONCATENATE('Address and samples info'!$B$8," #",'Samples 96'!C1648))</f>
        <v/>
      </c>
      <c r="B1648" s="95" t="s">
        <v>37</v>
      </c>
      <c r="C1648" s="150">
        <v>20</v>
      </c>
      <c r="D1648" s="5"/>
      <c r="E1648" s="98">
        <v>0.01</v>
      </c>
      <c r="F1648" s="53"/>
      <c r="G1648" s="59"/>
      <c r="H1648" s="104"/>
      <c r="I1648" s="57"/>
      <c r="J1648" s="57"/>
      <c r="K1648" s="57"/>
      <c r="L1648" s="57"/>
      <c r="M1648" s="57"/>
      <c r="N1648" s="57"/>
      <c r="O1648" s="57"/>
      <c r="P1648" s="57"/>
      <c r="Q1648" s="57"/>
      <c r="R1648" s="57"/>
      <c r="S1648" s="57"/>
      <c r="T1648" s="57"/>
      <c r="Z1648" s="108" t="str">
        <f>IF(LEN(INDEX($1:$1048576,ROW(),4))&gt;0,INDEX($1:$1048576,ROW(),4)," ")</f>
        <v xml:space="preserve"> </v>
      </c>
      <c r="AA1648" s="108">
        <f t="shared" si="192"/>
        <v>126</v>
      </c>
      <c r="AB1648" s="108">
        <f ca="1">COUNTBLANK(OFFSET(INDEX($1:$1048576,2,4),AA1648*WellsInPlate,0,WellsInPlate,1))</f>
        <v>86</v>
      </c>
      <c r="AC1648" s="108">
        <f t="shared" ca="1" si="193"/>
        <v>0</v>
      </c>
      <c r="AE1648" s="108" t="b">
        <f>IF(COUNTBLANK(D1648)=0,A1648)</f>
        <v>0</v>
      </c>
    </row>
    <row r="1649" spans="1:31" ht="12.75" x14ac:dyDescent="0.2">
      <c r="A1649" s="94" t="str">
        <f>IF(D1649="","",CONCATENATE('Address and samples info'!$B$8," #",'Samples 96'!C1649))</f>
        <v/>
      </c>
      <c r="B1649" s="95" t="s">
        <v>48</v>
      </c>
      <c r="C1649" s="150">
        <v>20</v>
      </c>
      <c r="D1649" s="5"/>
      <c r="E1649" s="98">
        <v>0.01</v>
      </c>
      <c r="F1649" s="53"/>
      <c r="G1649" s="59"/>
      <c r="H1649" s="104"/>
      <c r="I1649" s="57"/>
      <c r="J1649" s="57"/>
      <c r="K1649" s="57"/>
      <c r="L1649" s="57"/>
      <c r="M1649" s="57"/>
      <c r="N1649" s="57"/>
      <c r="O1649" s="57"/>
      <c r="P1649" s="57"/>
      <c r="Q1649" s="57"/>
      <c r="R1649" s="57"/>
      <c r="S1649" s="57"/>
      <c r="T1649" s="57"/>
      <c r="Z1649" s="108" t="str">
        <f>IF(LEN(INDEX($1:$1048576,ROW(),4))&gt;0,INDEX($1:$1048576,ROW(),4)," ")</f>
        <v xml:space="preserve"> </v>
      </c>
      <c r="AA1649" s="108">
        <f t="shared" si="192"/>
        <v>126</v>
      </c>
      <c r="AB1649" s="108">
        <f ca="1">COUNTBLANK(OFFSET(INDEX($1:$1048576,2,4),AA1649*WellsInPlate,0,WellsInPlate,1))</f>
        <v>86</v>
      </c>
      <c r="AC1649" s="108">
        <f t="shared" ca="1" si="193"/>
        <v>0</v>
      </c>
      <c r="AE1649" s="108" t="b">
        <f>IF(COUNTBLANK(D1649)=0,A1649)</f>
        <v>0</v>
      </c>
    </row>
    <row r="1650" spans="1:31" ht="12.75" x14ac:dyDescent="0.2">
      <c r="A1650" s="94" t="str">
        <f>IF(D1650="","",CONCATENATE('Address and samples info'!$B$8," #",'Samples 96'!C1650))</f>
        <v/>
      </c>
      <c r="B1650" s="95" t="s">
        <v>59</v>
      </c>
      <c r="C1650" s="150">
        <v>20</v>
      </c>
      <c r="D1650" s="5"/>
      <c r="E1650" s="98">
        <v>0.01</v>
      </c>
      <c r="F1650" s="53"/>
      <c r="G1650" s="59"/>
      <c r="H1650" s="104"/>
      <c r="I1650" s="57"/>
      <c r="J1650" s="57"/>
      <c r="K1650" s="57"/>
      <c r="L1650" s="57"/>
      <c r="M1650" s="57"/>
      <c r="N1650" s="57"/>
      <c r="O1650" s="57"/>
      <c r="P1650" s="57"/>
      <c r="Q1650" s="57"/>
      <c r="R1650" s="57"/>
      <c r="S1650" s="57"/>
      <c r="T1650" s="57"/>
      <c r="Z1650" s="108" t="str">
        <f>IF(LEN(INDEX($1:$1048576,ROW(),4))&gt;0,INDEX($1:$1048576,ROW(),4)," ")</f>
        <v xml:space="preserve"> </v>
      </c>
      <c r="AA1650" s="108">
        <f t="shared" si="192"/>
        <v>126</v>
      </c>
      <c r="AB1650" s="108">
        <f ca="1">COUNTBLANK(OFFSET(INDEX($1:$1048576,2,4),AA1650*WellsInPlate,0,WellsInPlate,1))</f>
        <v>86</v>
      </c>
      <c r="AC1650" s="108">
        <f t="shared" ca="1" si="193"/>
        <v>0</v>
      </c>
      <c r="AE1650" s="108" t="b">
        <f>IF(COUNTBLANK(D1650)=0,A1650)</f>
        <v>0</v>
      </c>
    </row>
    <row r="1651" spans="1:31" ht="12.75" x14ac:dyDescent="0.2">
      <c r="A1651" s="94" t="str">
        <f>IF(D1651="","",CONCATENATE('Address and samples info'!$B$8," #",'Samples 96'!C1651))</f>
        <v/>
      </c>
      <c r="B1651" s="95" t="s">
        <v>70</v>
      </c>
      <c r="C1651" s="150">
        <v>20</v>
      </c>
      <c r="D1651" s="5"/>
      <c r="E1651" s="98">
        <v>0.01</v>
      </c>
      <c r="F1651" s="53"/>
      <c r="G1651" s="59"/>
      <c r="Z1651" s="108" t="str">
        <f>IF(LEN(INDEX($1:$1048576,ROW(),4))&gt;0,INDEX($1:$1048576,ROW(),4)," ")</f>
        <v xml:space="preserve"> </v>
      </c>
      <c r="AA1651" s="108">
        <f t="shared" si="192"/>
        <v>126</v>
      </c>
      <c r="AB1651" s="108">
        <f ca="1">COUNTBLANK(OFFSET(INDEX($1:$1048576,2,4),AA1651*WellsInPlate,0,WellsInPlate,1))</f>
        <v>86</v>
      </c>
      <c r="AC1651" s="108">
        <f t="shared" ca="1" si="193"/>
        <v>0</v>
      </c>
      <c r="AE1651" s="108" t="b">
        <f>IF(COUNTBLANK(D1651)=0,A1651)</f>
        <v>0</v>
      </c>
    </row>
    <row r="1652" spans="1:31" ht="12.75" x14ac:dyDescent="0.2">
      <c r="A1652" s="94" t="str">
        <f>IF(D1652="","",CONCATENATE('Address and samples info'!$B$8," #",'Samples 96'!C1652))</f>
        <v/>
      </c>
      <c r="B1652" s="95" t="s">
        <v>80</v>
      </c>
      <c r="C1652" s="150">
        <v>20</v>
      </c>
      <c r="D1652" s="5"/>
      <c r="E1652" s="98">
        <v>0.01</v>
      </c>
      <c r="F1652" s="53"/>
      <c r="G1652" s="59"/>
      <c r="Z1652" s="108" t="str">
        <f>IF(LEN(INDEX($1:$1048576,ROW(),4))&gt;0,INDEX($1:$1048576,ROW(),4)," ")</f>
        <v xml:space="preserve"> </v>
      </c>
      <c r="AA1652" s="108">
        <f t="shared" si="192"/>
        <v>126</v>
      </c>
      <c r="AB1652" s="108">
        <f ca="1">COUNTBLANK(OFFSET(INDEX($1:$1048576,2,4),AA1652*WellsInPlate,0,WellsInPlate,1))</f>
        <v>86</v>
      </c>
      <c r="AC1652" s="108">
        <f t="shared" ca="1" si="193"/>
        <v>0</v>
      </c>
      <c r="AE1652" s="108" t="b">
        <f>IF(COUNTBLANK(D1652)=0,A1652)</f>
        <v>0</v>
      </c>
    </row>
    <row r="1653" spans="1:31" ht="12.75" x14ac:dyDescent="0.2">
      <c r="A1653" s="94" t="str">
        <f>IF(D1653="","",CONCATENATE('Address and samples info'!$B$8," #",'Samples 96'!C1653))</f>
        <v/>
      </c>
      <c r="B1653" s="95" t="s">
        <v>5</v>
      </c>
      <c r="C1653" s="150">
        <v>20</v>
      </c>
      <c r="D1653" s="5"/>
      <c r="E1653" s="98">
        <v>0.01</v>
      </c>
      <c r="F1653" s="53"/>
      <c r="G1653" s="59"/>
      <c r="Z1653" s="108" t="str">
        <f>IF(LEN(INDEX($1:$1048576,ROW(),4))&gt;0,INDEX($1:$1048576,ROW(),4)," ")</f>
        <v xml:space="preserve"> </v>
      </c>
      <c r="AA1653" s="108">
        <f t="shared" si="192"/>
        <v>126</v>
      </c>
      <c r="AB1653" s="108">
        <f ca="1">COUNTBLANK(OFFSET(INDEX($1:$1048576,2,4),AA1653*WellsInPlate,0,WellsInPlate,1))</f>
        <v>86</v>
      </c>
      <c r="AC1653" s="108">
        <f t="shared" ca="1" si="193"/>
        <v>0</v>
      </c>
      <c r="AE1653" s="108" t="b">
        <f>IF(COUNTBLANK(D1653)=0,A1653)</f>
        <v>0</v>
      </c>
    </row>
    <row r="1654" spans="1:31" ht="12.75" x14ac:dyDescent="0.2">
      <c r="A1654" s="94" t="str">
        <f>IF(D1654="","",CONCATENATE('Address and samples info'!$B$8," #",'Samples 96'!C1654))</f>
        <v/>
      </c>
      <c r="B1654" s="95" t="s">
        <v>16</v>
      </c>
      <c r="C1654" s="150">
        <v>20</v>
      </c>
      <c r="D1654" s="5"/>
      <c r="E1654" s="98">
        <v>0.01</v>
      </c>
      <c r="F1654" s="53"/>
      <c r="G1654" s="59"/>
      <c r="I1654" s="55"/>
      <c r="Z1654" s="108" t="str">
        <f>IF(LEN(INDEX($1:$1048576,ROW(),4))&gt;0,INDEX($1:$1048576,ROW(),4)," ")</f>
        <v xml:space="preserve"> </v>
      </c>
      <c r="AA1654" s="108">
        <f t="shared" si="192"/>
        <v>126</v>
      </c>
      <c r="AB1654" s="108">
        <f ca="1">COUNTBLANK(OFFSET(INDEX($1:$1048576,2,4),AA1654*WellsInPlate,0,WellsInPlate,1))</f>
        <v>86</v>
      </c>
      <c r="AC1654" s="108">
        <f t="shared" ca="1" si="193"/>
        <v>0</v>
      </c>
      <c r="AE1654" s="108" t="b">
        <f>IF(COUNTBLANK(D1654)=0,A1654)</f>
        <v>0</v>
      </c>
    </row>
    <row r="1655" spans="1:31" ht="12.75" x14ac:dyDescent="0.2">
      <c r="A1655" s="94" t="str">
        <f>IF(D1655="","",CONCATENATE('Address and samples info'!$B$8," #",'Samples 96'!C1655))</f>
        <v/>
      </c>
      <c r="B1655" s="95" t="s">
        <v>27</v>
      </c>
      <c r="C1655" s="150">
        <v>20</v>
      </c>
      <c r="D1655" s="5"/>
      <c r="E1655" s="98">
        <v>0.01</v>
      </c>
      <c r="F1655" s="53"/>
      <c r="G1655" s="59"/>
      <c r="H1655" s="106"/>
      <c r="I1655" s="56"/>
      <c r="J1655" s="56"/>
      <c r="K1655" s="56"/>
      <c r="L1655" s="56"/>
      <c r="M1655" s="56"/>
      <c r="N1655" s="56"/>
      <c r="O1655" s="56"/>
      <c r="P1655" s="56"/>
      <c r="Q1655" s="56"/>
      <c r="R1655" s="56"/>
      <c r="S1655" s="56"/>
      <c r="T1655" s="56"/>
      <c r="Z1655" s="108" t="str">
        <f>IF(LEN(INDEX($1:$1048576,ROW(),4))&gt;0,INDEX($1:$1048576,ROW(),4)," ")</f>
        <v xml:space="preserve"> </v>
      </c>
      <c r="AA1655" s="108">
        <f t="shared" si="192"/>
        <v>127</v>
      </c>
      <c r="AB1655" s="108">
        <f ca="1">COUNTBLANK(OFFSET(INDEX($1:$1048576,2,4),AA1655*WellsInPlate,0,WellsInPlate,1))</f>
        <v>86</v>
      </c>
      <c r="AC1655" s="108">
        <f t="shared" ca="1" si="193"/>
        <v>0</v>
      </c>
      <c r="AE1655" s="108" t="b">
        <f>IF(COUNTBLANK(D1655)=0,A1655)</f>
        <v>0</v>
      </c>
    </row>
    <row r="1656" spans="1:31" ht="12.75" x14ac:dyDescent="0.2">
      <c r="A1656" s="94" t="str">
        <f>IF(D1656="","",CONCATENATE('Address and samples info'!$B$8," #",'Samples 96'!C1656))</f>
        <v/>
      </c>
      <c r="B1656" s="95" t="s">
        <v>38</v>
      </c>
      <c r="C1656" s="150">
        <v>20</v>
      </c>
      <c r="D1656" s="5"/>
      <c r="E1656" s="98">
        <v>0.01</v>
      </c>
      <c r="F1656" s="53"/>
      <c r="G1656" s="59"/>
      <c r="H1656" s="104"/>
      <c r="I1656" s="57"/>
      <c r="J1656" s="57"/>
      <c r="K1656" s="57"/>
      <c r="L1656" s="57"/>
      <c r="M1656" s="57"/>
      <c r="N1656" s="57"/>
      <c r="O1656" s="57"/>
      <c r="P1656" s="57"/>
      <c r="Q1656" s="57"/>
      <c r="R1656" s="57"/>
      <c r="S1656" s="57"/>
      <c r="T1656" s="58"/>
      <c r="Z1656" s="108" t="str">
        <f>IF(LEN(INDEX($1:$1048576,ROW(),4))&gt;0,INDEX($1:$1048576,ROW(),4)," ")</f>
        <v xml:space="preserve"> </v>
      </c>
      <c r="AA1656" s="108">
        <f t="shared" si="192"/>
        <v>127</v>
      </c>
      <c r="AB1656" s="108">
        <f ca="1">COUNTBLANK(OFFSET(INDEX($1:$1048576,2,4),AA1656*WellsInPlate,0,WellsInPlate,1))</f>
        <v>86</v>
      </c>
      <c r="AC1656" s="108">
        <f t="shared" ca="1" si="193"/>
        <v>0</v>
      </c>
      <c r="AE1656" s="108" t="b">
        <f>IF(COUNTBLANK(D1656)=0,A1656)</f>
        <v>0</v>
      </c>
    </row>
    <row r="1657" spans="1:31" ht="12.75" x14ac:dyDescent="0.2">
      <c r="A1657" s="94" t="str">
        <f>IF(D1657="","",CONCATENATE('Address and samples info'!$B$8," #",'Samples 96'!C1657))</f>
        <v/>
      </c>
      <c r="B1657" s="95" t="s">
        <v>49</v>
      </c>
      <c r="C1657" s="150">
        <v>20</v>
      </c>
      <c r="D1657" s="5"/>
      <c r="E1657" s="98">
        <v>0.01</v>
      </c>
      <c r="F1657" s="53"/>
      <c r="G1657" s="59"/>
      <c r="H1657" s="104"/>
      <c r="I1657" s="57"/>
      <c r="J1657" s="57"/>
      <c r="K1657" s="57"/>
      <c r="L1657" s="57"/>
      <c r="M1657" s="57"/>
      <c r="N1657" s="57"/>
      <c r="O1657" s="57"/>
      <c r="P1657" s="57"/>
      <c r="Q1657" s="57"/>
      <c r="R1657" s="57"/>
      <c r="S1657" s="57"/>
      <c r="T1657" s="57"/>
      <c r="Z1657" s="108" t="str">
        <f>IF(LEN(INDEX($1:$1048576,ROW(),4))&gt;0,INDEX($1:$1048576,ROW(),4)," ")</f>
        <v xml:space="preserve"> </v>
      </c>
      <c r="AA1657" s="108">
        <f t="shared" si="192"/>
        <v>127</v>
      </c>
      <c r="AB1657" s="108">
        <f ca="1">COUNTBLANK(OFFSET(INDEX($1:$1048576,2,4),AA1657*WellsInPlate,0,WellsInPlate,1))</f>
        <v>86</v>
      </c>
      <c r="AC1657" s="108">
        <f t="shared" ca="1" si="193"/>
        <v>0</v>
      </c>
      <c r="AE1657" s="108" t="b">
        <f>IF(COUNTBLANK(D1657)=0,A1657)</f>
        <v>0</v>
      </c>
    </row>
    <row r="1658" spans="1:31" ht="12.75" x14ac:dyDescent="0.2">
      <c r="A1658" s="94" t="str">
        <f>IF(D1658="","",CONCATENATE('Address and samples info'!$B$8," #",'Samples 96'!C1658))</f>
        <v/>
      </c>
      <c r="B1658" s="95" t="s">
        <v>60</v>
      </c>
      <c r="C1658" s="150">
        <v>20</v>
      </c>
      <c r="D1658" s="5"/>
      <c r="E1658" s="98">
        <v>0.01</v>
      </c>
      <c r="F1658" s="53"/>
      <c r="G1658" s="59"/>
      <c r="H1658" s="104"/>
      <c r="I1658" s="57"/>
      <c r="J1658" s="57"/>
      <c r="K1658" s="57"/>
      <c r="L1658" s="57"/>
      <c r="M1658" s="57"/>
      <c r="N1658" s="57"/>
      <c r="O1658" s="57"/>
      <c r="P1658" s="57"/>
      <c r="Q1658" s="57"/>
      <c r="R1658" s="57"/>
      <c r="S1658" s="57"/>
      <c r="T1658" s="57"/>
      <c r="Z1658" s="108" t="str">
        <f>IF(LEN(INDEX($1:$1048576,ROW(),4))&gt;0,INDEX($1:$1048576,ROW(),4)," ")</f>
        <v xml:space="preserve"> </v>
      </c>
      <c r="AA1658" s="108">
        <f t="shared" si="192"/>
        <v>127</v>
      </c>
      <c r="AB1658" s="108">
        <f ca="1">COUNTBLANK(OFFSET(INDEX($1:$1048576,2,4),AA1658*WellsInPlate,0,WellsInPlate,1))</f>
        <v>86</v>
      </c>
      <c r="AC1658" s="108">
        <f t="shared" ca="1" si="193"/>
        <v>0</v>
      </c>
      <c r="AE1658" s="108" t="b">
        <f>IF(COUNTBLANK(D1658)=0,A1658)</f>
        <v>0</v>
      </c>
    </row>
    <row r="1659" spans="1:31" ht="12.75" x14ac:dyDescent="0.2">
      <c r="A1659" s="94" t="str">
        <f>IF(D1659="","",CONCATENATE('Address and samples info'!$B$8," #",'Samples 96'!C1659))</f>
        <v/>
      </c>
      <c r="B1659" s="95" t="s">
        <v>71</v>
      </c>
      <c r="C1659" s="150">
        <v>20</v>
      </c>
      <c r="D1659" s="5"/>
      <c r="E1659" s="98">
        <v>0.01</v>
      </c>
      <c r="F1659" s="53"/>
      <c r="G1659" s="59"/>
      <c r="H1659" s="104"/>
      <c r="I1659" s="57"/>
      <c r="J1659" s="57"/>
      <c r="K1659" s="57"/>
      <c r="L1659" s="57"/>
      <c r="M1659" s="57"/>
      <c r="N1659" s="57"/>
      <c r="O1659" s="57"/>
      <c r="P1659" s="57"/>
      <c r="Q1659" s="57"/>
      <c r="R1659" s="57"/>
      <c r="S1659" s="57"/>
      <c r="T1659" s="57"/>
      <c r="Z1659" s="108" t="str">
        <f>IF(LEN(INDEX($1:$1048576,ROW(),4))&gt;0,INDEX($1:$1048576,ROW(),4)," ")</f>
        <v xml:space="preserve"> </v>
      </c>
      <c r="AA1659" s="108">
        <f t="shared" si="192"/>
        <v>127</v>
      </c>
      <c r="AB1659" s="108">
        <f ca="1">COUNTBLANK(OFFSET(INDEX($1:$1048576,2,4),AA1659*WellsInPlate,0,WellsInPlate,1))</f>
        <v>86</v>
      </c>
      <c r="AC1659" s="108">
        <f t="shared" ca="1" si="193"/>
        <v>0</v>
      </c>
      <c r="AE1659" s="108" t="b">
        <f>IF(COUNTBLANK(D1659)=0,A1659)</f>
        <v>0</v>
      </c>
    </row>
    <row r="1660" spans="1:31" ht="12.75" x14ac:dyDescent="0.2">
      <c r="A1660" s="94" t="str">
        <f>IF(D1660="","",CONCATENATE('Address and samples info'!$B$8," #",'Samples 96'!C1660))</f>
        <v/>
      </c>
      <c r="B1660" s="95" t="s">
        <v>81</v>
      </c>
      <c r="C1660" s="150">
        <v>20</v>
      </c>
      <c r="D1660" s="5"/>
      <c r="E1660" s="98">
        <v>0.01</v>
      </c>
      <c r="F1660" s="53"/>
      <c r="G1660" s="59"/>
      <c r="H1660" s="104"/>
      <c r="I1660" s="57"/>
      <c r="J1660" s="57"/>
      <c r="K1660" s="57"/>
      <c r="L1660" s="57"/>
      <c r="M1660" s="57"/>
      <c r="N1660" s="57"/>
      <c r="O1660" s="57"/>
      <c r="P1660" s="57"/>
      <c r="Q1660" s="57"/>
      <c r="R1660" s="57"/>
      <c r="S1660" s="57"/>
      <c r="T1660" s="57"/>
      <c r="Z1660" s="108" t="str">
        <f>IF(LEN(INDEX($1:$1048576,ROW(),4))&gt;0,INDEX($1:$1048576,ROW(),4)," ")</f>
        <v xml:space="preserve"> </v>
      </c>
      <c r="AA1660" s="108">
        <f t="shared" si="192"/>
        <v>127</v>
      </c>
      <c r="AB1660" s="108">
        <f ca="1">COUNTBLANK(OFFSET(INDEX($1:$1048576,2,4),AA1660*WellsInPlate,0,WellsInPlate,1))</f>
        <v>86</v>
      </c>
      <c r="AC1660" s="108">
        <f t="shared" ca="1" si="193"/>
        <v>0</v>
      </c>
      <c r="AE1660" s="108" t="b">
        <f>IF(COUNTBLANK(D1660)=0,A1660)</f>
        <v>0</v>
      </c>
    </row>
    <row r="1661" spans="1:31" ht="12.75" x14ac:dyDescent="0.2">
      <c r="A1661" s="94" t="str">
        <f>IF(D1661="","",CONCATENATE('Address and samples info'!$B$8," #",'Samples 96'!C1661))</f>
        <v/>
      </c>
      <c r="B1661" s="95" t="s">
        <v>6</v>
      </c>
      <c r="C1661" s="150">
        <v>20</v>
      </c>
      <c r="D1661" s="5"/>
      <c r="E1661" s="98">
        <v>0.01</v>
      </c>
      <c r="F1661" s="53"/>
      <c r="G1661" s="59"/>
      <c r="H1661" s="104"/>
      <c r="I1661" s="57"/>
      <c r="J1661" s="57"/>
      <c r="K1661" s="57"/>
      <c r="L1661" s="57"/>
      <c r="M1661" s="57"/>
      <c r="N1661" s="57"/>
      <c r="O1661" s="57"/>
      <c r="P1661" s="57"/>
      <c r="Q1661" s="57"/>
      <c r="R1661" s="57"/>
      <c r="S1661" s="57"/>
      <c r="T1661" s="57"/>
      <c r="Z1661" s="108" t="str">
        <f>IF(LEN(INDEX($1:$1048576,ROW(),4))&gt;0,INDEX($1:$1048576,ROW(),4)," ")</f>
        <v xml:space="preserve"> </v>
      </c>
      <c r="AA1661" s="108">
        <f t="shared" si="192"/>
        <v>127</v>
      </c>
      <c r="AB1661" s="108">
        <f ca="1">COUNTBLANK(OFFSET(INDEX($1:$1048576,2,4),AA1661*WellsInPlate,0,WellsInPlate,1))</f>
        <v>86</v>
      </c>
      <c r="AC1661" s="108">
        <f t="shared" ca="1" si="193"/>
        <v>0</v>
      </c>
      <c r="AE1661" s="108" t="b">
        <f>IF(COUNTBLANK(D1661)=0,A1661)</f>
        <v>0</v>
      </c>
    </row>
    <row r="1662" spans="1:31" ht="12.75" x14ac:dyDescent="0.2">
      <c r="A1662" s="94" t="str">
        <f>IF(D1662="","",CONCATENATE('Address and samples info'!$B$8," #",'Samples 96'!C1662))</f>
        <v/>
      </c>
      <c r="B1662" s="95" t="s">
        <v>17</v>
      </c>
      <c r="C1662" s="150">
        <v>20</v>
      </c>
      <c r="D1662" s="5"/>
      <c r="E1662" s="98">
        <v>0.01</v>
      </c>
      <c r="F1662" s="53"/>
      <c r="G1662" s="59"/>
      <c r="H1662" s="104"/>
      <c r="I1662" s="57"/>
      <c r="J1662" s="57"/>
      <c r="K1662" s="57"/>
      <c r="L1662" s="57"/>
      <c r="M1662" s="57"/>
      <c r="N1662" s="57"/>
      <c r="O1662" s="57"/>
      <c r="P1662" s="57"/>
      <c r="Q1662" s="57"/>
      <c r="R1662" s="57"/>
      <c r="S1662" s="57"/>
      <c r="T1662" s="57"/>
      <c r="Z1662" s="108" t="str">
        <f>IF(LEN(INDEX($1:$1048576,ROW(),4))&gt;0,INDEX($1:$1048576,ROW(),4)," ")</f>
        <v xml:space="preserve"> </v>
      </c>
      <c r="AA1662" s="108">
        <f t="shared" si="192"/>
        <v>127</v>
      </c>
      <c r="AB1662" s="108">
        <f ca="1">COUNTBLANK(OFFSET(INDEX($1:$1048576,2,4),AA1662*WellsInPlate,0,WellsInPlate,1))</f>
        <v>86</v>
      </c>
      <c r="AC1662" s="108">
        <f t="shared" ca="1" si="193"/>
        <v>0</v>
      </c>
      <c r="AE1662" s="108" t="b">
        <f>IF(COUNTBLANK(D1662)=0,A1662)</f>
        <v>0</v>
      </c>
    </row>
    <row r="1663" spans="1:31" ht="12.75" x14ac:dyDescent="0.2">
      <c r="A1663" s="94" t="str">
        <f>IF(D1663="","",CONCATENATE('Address and samples info'!$B$8," #",'Samples 96'!C1663))</f>
        <v/>
      </c>
      <c r="B1663" s="95" t="s">
        <v>28</v>
      </c>
      <c r="C1663" s="150">
        <v>20</v>
      </c>
      <c r="D1663" s="5"/>
      <c r="E1663" s="98">
        <v>0.01</v>
      </c>
      <c r="F1663" s="53"/>
      <c r="G1663" s="59"/>
      <c r="H1663" s="104"/>
      <c r="I1663" s="57"/>
      <c r="J1663" s="57"/>
      <c r="K1663" s="57"/>
      <c r="L1663" s="57"/>
      <c r="M1663" s="57"/>
      <c r="N1663" s="57"/>
      <c r="O1663" s="57"/>
      <c r="P1663" s="57"/>
      <c r="Q1663" s="57"/>
      <c r="R1663" s="57"/>
      <c r="S1663" s="57"/>
      <c r="T1663" s="57"/>
      <c r="Z1663" s="108" t="str">
        <f>IF(LEN(INDEX($1:$1048576,ROW(),4))&gt;0,INDEX($1:$1048576,ROW(),4)," ")</f>
        <v xml:space="preserve"> </v>
      </c>
      <c r="AA1663" s="108">
        <f t="shared" si="192"/>
        <v>127</v>
      </c>
      <c r="AB1663" s="108">
        <f ca="1">COUNTBLANK(OFFSET(INDEX($1:$1048576,2,4),AA1663*WellsInPlate,0,WellsInPlate,1))</f>
        <v>86</v>
      </c>
      <c r="AC1663" s="108">
        <f t="shared" ca="1" si="193"/>
        <v>0</v>
      </c>
      <c r="AE1663" s="108" t="b">
        <f>IF(COUNTBLANK(D1663)=0,A1663)</f>
        <v>0</v>
      </c>
    </row>
    <row r="1664" spans="1:31" ht="12.75" x14ac:dyDescent="0.2">
      <c r="A1664" s="94" t="str">
        <f>IF(D1664="","",CONCATENATE('Address and samples info'!$B$8," #",'Samples 96'!C1664))</f>
        <v/>
      </c>
      <c r="B1664" s="95" t="s">
        <v>39</v>
      </c>
      <c r="C1664" s="150">
        <v>20</v>
      </c>
      <c r="D1664" s="5"/>
      <c r="E1664" s="98">
        <v>0.01</v>
      </c>
      <c r="F1664" s="53"/>
      <c r="G1664" s="59"/>
      <c r="Z1664" s="108" t="str">
        <f>IF(LEN(INDEX($1:$1048576,ROW(),4))&gt;0,INDEX($1:$1048576,ROW(),4)," ")</f>
        <v xml:space="preserve"> </v>
      </c>
      <c r="AA1664" s="108">
        <f t="shared" si="192"/>
        <v>127</v>
      </c>
      <c r="AB1664" s="108">
        <f ca="1">COUNTBLANK(OFFSET(INDEX($1:$1048576,2,4),AA1664*WellsInPlate,0,WellsInPlate,1))</f>
        <v>86</v>
      </c>
      <c r="AC1664" s="108">
        <f t="shared" ca="1" si="193"/>
        <v>0</v>
      </c>
      <c r="AE1664" s="108" t="b">
        <f>IF(COUNTBLANK(D1664)=0,A1664)</f>
        <v>0</v>
      </c>
    </row>
    <row r="1665" spans="1:31" ht="12.75" x14ac:dyDescent="0.2">
      <c r="A1665" s="94" t="str">
        <f>IF(D1665="","",CONCATENATE('Address and samples info'!$B$8," #",'Samples 96'!C1665))</f>
        <v/>
      </c>
      <c r="B1665" s="95" t="s">
        <v>50</v>
      </c>
      <c r="C1665" s="150">
        <v>20</v>
      </c>
      <c r="D1665" s="5"/>
      <c r="E1665" s="98">
        <v>0.01</v>
      </c>
      <c r="F1665" s="53"/>
      <c r="G1665" s="59"/>
      <c r="Z1665" s="108" t="str">
        <f>IF(LEN(INDEX($1:$1048576,ROW(),4))&gt;0,INDEX($1:$1048576,ROW(),4)," ")</f>
        <v xml:space="preserve"> </v>
      </c>
      <c r="AA1665" s="108">
        <f t="shared" si="192"/>
        <v>127</v>
      </c>
      <c r="AB1665" s="108">
        <f ca="1">COUNTBLANK(OFFSET(INDEX($1:$1048576,2,4),AA1665*WellsInPlate,0,WellsInPlate,1))</f>
        <v>86</v>
      </c>
      <c r="AC1665" s="108">
        <f t="shared" ca="1" si="193"/>
        <v>0</v>
      </c>
      <c r="AE1665" s="108" t="b">
        <f>IF(COUNTBLANK(D1665)=0,A1665)</f>
        <v>0</v>
      </c>
    </row>
    <row r="1666" spans="1:31" ht="12.75" x14ac:dyDescent="0.2">
      <c r="A1666" s="94" t="str">
        <f>IF(D1666="","",CONCATENATE('Address and samples info'!$B$8," #",'Samples 96'!C1666))</f>
        <v/>
      </c>
      <c r="B1666" s="95" t="s">
        <v>61</v>
      </c>
      <c r="C1666" s="150">
        <v>20</v>
      </c>
      <c r="D1666" s="5"/>
      <c r="E1666" s="98">
        <v>0.01</v>
      </c>
      <c r="F1666" s="53"/>
      <c r="G1666" s="59"/>
      <c r="Z1666" s="108" t="str">
        <f>IF(LEN(INDEX($1:$1048576,ROW(),4))&gt;0,INDEX($1:$1048576,ROW(),4)," ")</f>
        <v xml:space="preserve"> </v>
      </c>
      <c r="AA1666" s="108">
        <f t="shared" si="192"/>
        <v>127</v>
      </c>
      <c r="AB1666" s="108">
        <f ca="1">COUNTBLANK(OFFSET(INDEX($1:$1048576,2,4),AA1666*WellsInPlate,0,WellsInPlate,1))</f>
        <v>86</v>
      </c>
      <c r="AC1666" s="108">
        <f t="shared" ca="1" si="193"/>
        <v>0</v>
      </c>
      <c r="AE1666" s="108" t="b">
        <f>IF(COUNTBLANK(D1666)=0,A1666)</f>
        <v>0</v>
      </c>
    </row>
    <row r="1667" spans="1:31" ht="12.75" x14ac:dyDescent="0.2">
      <c r="A1667" s="94" t="str">
        <f>IF(D1667="","",CONCATENATE('Address and samples info'!$B$8," #",'Samples 96'!C1667))</f>
        <v/>
      </c>
      <c r="B1667" s="95" t="s">
        <v>72</v>
      </c>
      <c r="C1667" s="150">
        <v>20</v>
      </c>
      <c r="D1667" s="5"/>
      <c r="E1667" s="98">
        <v>0.01</v>
      </c>
      <c r="F1667" s="53"/>
      <c r="G1667" s="59"/>
      <c r="I1667" s="55"/>
      <c r="Z1667" s="108" t="str">
        <f>IF(LEN(INDEX($1:$1048576,ROW(),4))&gt;0,INDEX($1:$1048576,ROW(),4)," ")</f>
        <v xml:space="preserve"> </v>
      </c>
      <c r="AA1667" s="108">
        <f t="shared" si="192"/>
        <v>127</v>
      </c>
      <c r="AB1667" s="108">
        <f ca="1">COUNTBLANK(OFFSET(INDEX($1:$1048576,2,4),AA1667*WellsInPlate,0,WellsInPlate,1))</f>
        <v>86</v>
      </c>
      <c r="AC1667" s="108">
        <f t="shared" ca="1" si="193"/>
        <v>0</v>
      </c>
      <c r="AE1667" s="108" t="b">
        <f>IF(COUNTBLANK(D1667)=0,A1667)</f>
        <v>0</v>
      </c>
    </row>
    <row r="1668" spans="1:31" ht="12.75" x14ac:dyDescent="0.2">
      <c r="A1668" s="94" t="str">
        <f>IF(D1668="","",CONCATENATE('Address and samples info'!$B$8," #",'Samples 96'!C1668))</f>
        <v/>
      </c>
      <c r="B1668" s="95" t="s">
        <v>82</v>
      </c>
      <c r="C1668" s="150">
        <v>20</v>
      </c>
      <c r="D1668" s="5"/>
      <c r="E1668" s="98">
        <v>0.01</v>
      </c>
      <c r="F1668" s="53"/>
      <c r="G1668" s="59"/>
      <c r="H1668" s="106"/>
      <c r="I1668" s="56"/>
      <c r="J1668" s="56"/>
      <c r="K1668" s="56"/>
      <c r="L1668" s="56"/>
      <c r="M1668" s="56"/>
      <c r="N1668" s="56"/>
      <c r="O1668" s="56"/>
      <c r="P1668" s="56"/>
      <c r="Q1668" s="56"/>
      <c r="R1668" s="56"/>
      <c r="S1668" s="56"/>
      <c r="T1668" s="56"/>
      <c r="Z1668" s="108" t="str">
        <f>IF(LEN(INDEX($1:$1048576,ROW(),4))&gt;0,INDEX($1:$1048576,ROW(),4)," ")</f>
        <v xml:space="preserve"> </v>
      </c>
      <c r="AA1668" s="108">
        <f t="shared" si="192"/>
        <v>128</v>
      </c>
      <c r="AB1668" s="108">
        <f ca="1">COUNTBLANK(OFFSET(INDEX($1:$1048576,2,4),AA1668*WellsInPlate,0,WellsInPlate,1))</f>
        <v>86</v>
      </c>
      <c r="AC1668" s="108">
        <f t="shared" ca="1" si="193"/>
        <v>0</v>
      </c>
      <c r="AE1668" s="108" t="b">
        <f>IF(COUNTBLANK(D1668)=0,A1668)</f>
        <v>0</v>
      </c>
    </row>
    <row r="1669" spans="1:31" ht="12.75" x14ac:dyDescent="0.2">
      <c r="A1669" s="94" t="str">
        <f>IF(D1669="","",CONCATENATE('Address and samples info'!$B$8," #",'Samples 96'!C1669))</f>
        <v/>
      </c>
      <c r="B1669" s="95" t="s">
        <v>7</v>
      </c>
      <c r="C1669" s="150">
        <v>20</v>
      </c>
      <c r="D1669" s="5"/>
      <c r="E1669" s="98">
        <v>0.01</v>
      </c>
      <c r="F1669" s="53"/>
      <c r="G1669" s="59"/>
      <c r="H1669" s="104"/>
      <c r="I1669" s="57"/>
      <c r="J1669" s="57"/>
      <c r="K1669" s="57"/>
      <c r="L1669" s="57"/>
      <c r="M1669" s="57"/>
      <c r="N1669" s="57"/>
      <c r="O1669" s="57"/>
      <c r="P1669" s="57"/>
      <c r="Q1669" s="57"/>
      <c r="R1669" s="57"/>
      <c r="S1669" s="57"/>
      <c r="T1669" s="58"/>
      <c r="Z1669" s="108" t="str">
        <f>IF(LEN(INDEX($1:$1048576,ROW(),4))&gt;0,INDEX($1:$1048576,ROW(),4)," ")</f>
        <v xml:space="preserve"> </v>
      </c>
      <c r="AA1669" s="108">
        <f t="shared" ref="AA1669" si="194">CEILING((ROW()-StartRow+1)/PanelHeight,1)-1</f>
        <v>128</v>
      </c>
      <c r="AB1669" s="108">
        <f ca="1">COUNTBLANK(OFFSET(INDEX($1:$1048576,2,4),AA1669*WellsInPlate,0,WellsInPlate,1))</f>
        <v>86</v>
      </c>
      <c r="AC1669" s="108">
        <f t="shared" ref="AC1669" ca="1" si="195">IF(AB1669=WellsInPlate,0,1)</f>
        <v>0</v>
      </c>
      <c r="AE1669" s="108" t="b">
        <f>IF(COUNTBLANK(D1669)=0,A1669)</f>
        <v>0</v>
      </c>
    </row>
    <row r="1670" spans="1:31" ht="12.75" x14ac:dyDescent="0.2">
      <c r="A1670" s="94" t="str">
        <f>IF(D1670="","",CONCATENATE('Address and samples info'!$B$8," #",'Samples 96'!C1670))</f>
        <v/>
      </c>
      <c r="B1670" s="95" t="s">
        <v>18</v>
      </c>
      <c r="C1670" s="150">
        <v>20</v>
      </c>
      <c r="D1670" s="5"/>
      <c r="E1670" s="98">
        <v>0.01</v>
      </c>
      <c r="F1670" s="53"/>
      <c r="G1670" s="59"/>
      <c r="H1670" s="104"/>
      <c r="I1670" s="57"/>
      <c r="J1670" s="57"/>
      <c r="K1670" s="57"/>
      <c r="L1670" s="57"/>
      <c r="M1670" s="57"/>
      <c r="N1670" s="57"/>
      <c r="O1670" s="57"/>
      <c r="P1670" s="57"/>
      <c r="Q1670" s="57"/>
      <c r="R1670" s="57"/>
      <c r="S1670" s="57"/>
      <c r="T1670" s="57"/>
      <c r="Z1670" s="108" t="str">
        <f>IF(LEN(INDEX($1:$1048576,ROW(),4))&gt;0,INDEX($1:$1048576,ROW(),4)," ")</f>
        <v xml:space="preserve"> </v>
      </c>
      <c r="AA1670" s="108">
        <f t="shared" ref="AA1670:AA1701" si="196">CEILING((ROW()-StartRow+1)/PanelHeight,1)-1</f>
        <v>128</v>
      </c>
      <c r="AB1670" s="108">
        <f ca="1">COUNTBLANK(OFFSET(INDEX($1:$1048576,2,4),AA1670*WellsInPlate,0,WellsInPlate,1))</f>
        <v>86</v>
      </c>
      <c r="AC1670" s="108">
        <f t="shared" ref="AC1670:AC1701" ca="1" si="197">IF(AB1670=WellsInPlate,0,1)</f>
        <v>0</v>
      </c>
      <c r="AE1670" s="108" t="b">
        <f>IF(COUNTBLANK(D1670)=0,A1670)</f>
        <v>0</v>
      </c>
    </row>
    <row r="1671" spans="1:31" ht="12.75" x14ac:dyDescent="0.2">
      <c r="A1671" s="94" t="str">
        <f>IF(D1671="","",CONCATENATE('Address and samples info'!$B$8," #",'Samples 96'!C1671))</f>
        <v/>
      </c>
      <c r="B1671" s="95" t="s">
        <v>29</v>
      </c>
      <c r="C1671" s="150">
        <v>20</v>
      </c>
      <c r="D1671" s="5"/>
      <c r="E1671" s="98">
        <v>0.01</v>
      </c>
      <c r="F1671" s="53"/>
      <c r="G1671" s="59"/>
      <c r="H1671" s="104"/>
      <c r="I1671" s="57"/>
      <c r="J1671" s="57"/>
      <c r="K1671" s="57"/>
      <c r="L1671" s="57"/>
      <c r="M1671" s="57"/>
      <c r="N1671" s="57"/>
      <c r="O1671" s="57"/>
      <c r="P1671" s="57"/>
      <c r="Q1671" s="57"/>
      <c r="R1671" s="57"/>
      <c r="S1671" s="57"/>
      <c r="T1671" s="57"/>
      <c r="Z1671" s="108" t="str">
        <f>IF(LEN(INDEX($1:$1048576,ROW(),4))&gt;0,INDEX($1:$1048576,ROW(),4)," ")</f>
        <v xml:space="preserve"> </v>
      </c>
      <c r="AA1671" s="108">
        <f t="shared" si="196"/>
        <v>128</v>
      </c>
      <c r="AB1671" s="108">
        <f ca="1">COUNTBLANK(OFFSET(INDEX($1:$1048576,2,4),AA1671*WellsInPlate,0,WellsInPlate,1))</f>
        <v>86</v>
      </c>
      <c r="AC1671" s="108">
        <f t="shared" ca="1" si="197"/>
        <v>0</v>
      </c>
      <c r="AE1671" s="108" t="b">
        <f>IF(COUNTBLANK(D1671)=0,A1671)</f>
        <v>0</v>
      </c>
    </row>
    <row r="1672" spans="1:31" ht="12.75" x14ac:dyDescent="0.2">
      <c r="A1672" s="94" t="str">
        <f>IF(D1672="","",CONCATENATE('Address and samples info'!$B$8," #",'Samples 96'!C1672))</f>
        <v/>
      </c>
      <c r="B1672" s="95" t="s">
        <v>40</v>
      </c>
      <c r="C1672" s="150">
        <v>20</v>
      </c>
      <c r="D1672" s="5"/>
      <c r="E1672" s="98">
        <v>0.01</v>
      </c>
      <c r="F1672" s="53"/>
      <c r="G1672" s="59"/>
      <c r="H1672" s="104"/>
      <c r="I1672" s="57"/>
      <c r="J1672" s="57"/>
      <c r="K1672" s="57"/>
      <c r="L1672" s="57"/>
      <c r="M1672" s="57"/>
      <c r="N1672" s="57"/>
      <c r="O1672" s="57"/>
      <c r="P1672" s="57"/>
      <c r="Q1672" s="57"/>
      <c r="R1672" s="57"/>
      <c r="S1672" s="57"/>
      <c r="T1672" s="57"/>
      <c r="Z1672" s="108" t="str">
        <f>IF(LEN(INDEX($1:$1048576,ROW(),4))&gt;0,INDEX($1:$1048576,ROW(),4)," ")</f>
        <v xml:space="preserve"> </v>
      </c>
      <c r="AA1672" s="108">
        <f t="shared" si="196"/>
        <v>128</v>
      </c>
      <c r="AB1672" s="108">
        <f ca="1">COUNTBLANK(OFFSET(INDEX($1:$1048576,2,4),AA1672*WellsInPlate,0,WellsInPlate,1))</f>
        <v>86</v>
      </c>
      <c r="AC1672" s="108">
        <f t="shared" ca="1" si="197"/>
        <v>0</v>
      </c>
      <c r="AE1672" s="108" t="b">
        <f>IF(COUNTBLANK(D1672)=0,A1672)</f>
        <v>0</v>
      </c>
    </row>
    <row r="1673" spans="1:31" ht="12.75" x14ac:dyDescent="0.2">
      <c r="A1673" s="94" t="str">
        <f>IF(D1673="","",CONCATENATE('Address and samples info'!$B$8," #",'Samples 96'!C1673))</f>
        <v/>
      </c>
      <c r="B1673" s="95" t="s">
        <v>51</v>
      </c>
      <c r="C1673" s="150">
        <v>20</v>
      </c>
      <c r="D1673" s="5"/>
      <c r="E1673" s="98">
        <v>0.01</v>
      </c>
      <c r="F1673" s="53"/>
      <c r="G1673" s="59"/>
      <c r="H1673" s="104"/>
      <c r="I1673" s="57"/>
      <c r="J1673" s="57"/>
      <c r="K1673" s="57"/>
      <c r="L1673" s="57"/>
      <c r="M1673" s="57"/>
      <c r="N1673" s="57"/>
      <c r="O1673" s="57"/>
      <c r="P1673" s="57"/>
      <c r="Q1673" s="57"/>
      <c r="R1673" s="57"/>
      <c r="S1673" s="57"/>
      <c r="T1673" s="57"/>
      <c r="Z1673" s="108" t="str">
        <f>IF(LEN(INDEX($1:$1048576,ROW(),4))&gt;0,INDEX($1:$1048576,ROW(),4)," ")</f>
        <v xml:space="preserve"> </v>
      </c>
      <c r="AA1673" s="108">
        <f t="shared" si="196"/>
        <v>128</v>
      </c>
      <c r="AB1673" s="108">
        <f ca="1">COUNTBLANK(OFFSET(INDEX($1:$1048576,2,4),AA1673*WellsInPlate,0,WellsInPlate,1))</f>
        <v>86</v>
      </c>
      <c r="AC1673" s="108">
        <f t="shared" ca="1" si="197"/>
        <v>0</v>
      </c>
      <c r="AE1673" s="108" t="b">
        <f>IF(COUNTBLANK(D1673)=0,A1673)</f>
        <v>0</v>
      </c>
    </row>
    <row r="1674" spans="1:31" ht="12.75" x14ac:dyDescent="0.2">
      <c r="A1674" s="94" t="str">
        <f>IF(D1674="","",CONCATENATE('Address and samples info'!$B$8," #",'Samples 96'!C1674))</f>
        <v/>
      </c>
      <c r="B1674" s="95" t="s">
        <v>62</v>
      </c>
      <c r="C1674" s="150">
        <v>20</v>
      </c>
      <c r="D1674" s="5"/>
      <c r="E1674" s="98">
        <v>0.01</v>
      </c>
      <c r="F1674" s="53"/>
      <c r="G1674" s="59"/>
      <c r="H1674" s="104"/>
      <c r="I1674" s="57"/>
      <c r="J1674" s="57"/>
      <c r="K1674" s="57"/>
      <c r="L1674" s="57"/>
      <c r="M1674" s="57"/>
      <c r="N1674" s="57"/>
      <c r="O1674" s="57"/>
      <c r="P1674" s="57"/>
      <c r="Q1674" s="57"/>
      <c r="R1674" s="57"/>
      <c r="S1674" s="57"/>
      <c r="T1674" s="57"/>
      <c r="Z1674" s="108" t="str">
        <f>IF(LEN(INDEX($1:$1048576,ROW(),4))&gt;0,INDEX($1:$1048576,ROW(),4)," ")</f>
        <v xml:space="preserve"> </v>
      </c>
      <c r="AA1674" s="108">
        <f t="shared" si="196"/>
        <v>128</v>
      </c>
      <c r="AB1674" s="108">
        <f ca="1">COUNTBLANK(OFFSET(INDEX($1:$1048576,2,4),AA1674*WellsInPlate,0,WellsInPlate,1))</f>
        <v>86</v>
      </c>
      <c r="AC1674" s="108">
        <f t="shared" ca="1" si="197"/>
        <v>0</v>
      </c>
      <c r="AE1674" s="108" t="b">
        <f>IF(COUNTBLANK(D1674)=0,A1674)</f>
        <v>0</v>
      </c>
    </row>
    <row r="1675" spans="1:31" ht="12.75" x14ac:dyDescent="0.2">
      <c r="A1675" s="94" t="str">
        <f>IF(D1675="","",CONCATENATE('Address and samples info'!$B$8," #",'Samples 96'!C1675))</f>
        <v/>
      </c>
      <c r="B1675" s="95" t="s">
        <v>73</v>
      </c>
      <c r="C1675" s="150">
        <v>20</v>
      </c>
      <c r="D1675" s="5"/>
      <c r="E1675" s="98">
        <v>0.01</v>
      </c>
      <c r="F1675" s="53"/>
      <c r="G1675" s="59"/>
      <c r="H1675" s="104"/>
      <c r="I1675" s="57"/>
      <c r="J1675" s="57"/>
      <c r="K1675" s="57"/>
      <c r="L1675" s="57"/>
      <c r="M1675" s="57"/>
      <c r="N1675" s="57"/>
      <c r="O1675" s="57"/>
      <c r="P1675" s="57"/>
      <c r="Q1675" s="57"/>
      <c r="R1675" s="57"/>
      <c r="S1675" s="57"/>
      <c r="T1675" s="57"/>
      <c r="Z1675" s="108" t="str">
        <f>IF(LEN(INDEX($1:$1048576,ROW(),4))&gt;0,INDEX($1:$1048576,ROW(),4)," ")</f>
        <v xml:space="preserve"> </v>
      </c>
      <c r="AA1675" s="108">
        <f t="shared" si="196"/>
        <v>128</v>
      </c>
      <c r="AB1675" s="108">
        <f ca="1">COUNTBLANK(OFFSET(INDEX($1:$1048576,2,4),AA1675*WellsInPlate,0,WellsInPlate,1))</f>
        <v>86</v>
      </c>
      <c r="AC1675" s="108">
        <f t="shared" ca="1" si="197"/>
        <v>0</v>
      </c>
      <c r="AE1675" s="108" t="b">
        <f>IF(COUNTBLANK(D1675)=0,A1675)</f>
        <v>0</v>
      </c>
    </row>
    <row r="1676" spans="1:31" ht="12.75" x14ac:dyDescent="0.2">
      <c r="A1676" s="94" t="str">
        <f>IF(D1676="","",CONCATENATE('Address and samples info'!$B$8," #",'Samples 96'!C1676))</f>
        <v/>
      </c>
      <c r="B1676" s="95" t="s">
        <v>83</v>
      </c>
      <c r="C1676" s="150">
        <v>20</v>
      </c>
      <c r="D1676" s="5"/>
      <c r="E1676" s="98">
        <v>0.01</v>
      </c>
      <c r="F1676" s="53"/>
      <c r="G1676" s="59"/>
      <c r="H1676" s="104"/>
      <c r="I1676" s="57"/>
      <c r="J1676" s="57"/>
      <c r="K1676" s="57"/>
      <c r="L1676" s="57"/>
      <c r="M1676" s="57"/>
      <c r="N1676" s="57"/>
      <c r="O1676" s="57"/>
      <c r="P1676" s="57"/>
      <c r="Q1676" s="57"/>
      <c r="R1676" s="57"/>
      <c r="S1676" s="57"/>
      <c r="T1676" s="57"/>
      <c r="Z1676" s="108" t="str">
        <f>IF(LEN(INDEX($1:$1048576,ROW(),4))&gt;0,INDEX($1:$1048576,ROW(),4)," ")</f>
        <v xml:space="preserve"> </v>
      </c>
      <c r="AA1676" s="108">
        <f t="shared" si="196"/>
        <v>128</v>
      </c>
      <c r="AB1676" s="108">
        <f ca="1">COUNTBLANK(OFFSET(INDEX($1:$1048576,2,4),AA1676*WellsInPlate,0,WellsInPlate,1))</f>
        <v>86</v>
      </c>
      <c r="AC1676" s="108">
        <f t="shared" ca="1" si="197"/>
        <v>0</v>
      </c>
      <c r="AE1676" s="108" t="b">
        <f>IF(COUNTBLANK(D1676)=0,A1676)</f>
        <v>0</v>
      </c>
    </row>
    <row r="1677" spans="1:31" ht="12.75" x14ac:dyDescent="0.2">
      <c r="A1677" s="94" t="str">
        <f>IF(D1677="","",CONCATENATE('Address and samples info'!$B$8," #",'Samples 96'!C1677))</f>
        <v/>
      </c>
      <c r="B1677" s="95" t="s">
        <v>8</v>
      </c>
      <c r="C1677" s="150">
        <v>20</v>
      </c>
      <c r="D1677" s="5"/>
      <c r="E1677" s="98">
        <v>0.01</v>
      </c>
      <c r="F1677" s="53"/>
      <c r="G1677" s="59"/>
      <c r="Z1677" s="108" t="str">
        <f>IF(LEN(INDEX($1:$1048576,ROW(),4))&gt;0,INDEX($1:$1048576,ROW(),4)," ")</f>
        <v xml:space="preserve"> </v>
      </c>
      <c r="AA1677" s="108">
        <f t="shared" si="196"/>
        <v>128</v>
      </c>
      <c r="AB1677" s="108">
        <f ca="1">COUNTBLANK(OFFSET(INDEX($1:$1048576,2,4),AA1677*WellsInPlate,0,WellsInPlate,1))</f>
        <v>86</v>
      </c>
      <c r="AC1677" s="108">
        <f t="shared" ca="1" si="197"/>
        <v>0</v>
      </c>
      <c r="AE1677" s="108" t="b">
        <f>IF(COUNTBLANK(D1677)=0,A1677)</f>
        <v>0</v>
      </c>
    </row>
    <row r="1678" spans="1:31" ht="12.75" x14ac:dyDescent="0.2">
      <c r="A1678" s="94" t="str">
        <f>IF(D1678="","",CONCATENATE('Address and samples info'!$B$8," #",'Samples 96'!C1678))</f>
        <v/>
      </c>
      <c r="B1678" s="95" t="s">
        <v>19</v>
      </c>
      <c r="C1678" s="150">
        <v>20</v>
      </c>
      <c r="D1678" s="5"/>
      <c r="E1678" s="98">
        <v>0.01</v>
      </c>
      <c r="F1678" s="53"/>
      <c r="G1678" s="59"/>
      <c r="Z1678" s="108" t="str">
        <f>IF(LEN(INDEX($1:$1048576,ROW(),4))&gt;0,INDEX($1:$1048576,ROW(),4)," ")</f>
        <v xml:space="preserve"> </v>
      </c>
      <c r="AA1678" s="108">
        <f t="shared" si="196"/>
        <v>128</v>
      </c>
      <c r="AB1678" s="108">
        <f ca="1">COUNTBLANK(OFFSET(INDEX($1:$1048576,2,4),AA1678*WellsInPlate,0,WellsInPlate,1))</f>
        <v>86</v>
      </c>
      <c r="AC1678" s="108">
        <f t="shared" ca="1" si="197"/>
        <v>0</v>
      </c>
      <c r="AE1678" s="108" t="b">
        <f>IF(COUNTBLANK(D1678)=0,A1678)</f>
        <v>0</v>
      </c>
    </row>
    <row r="1679" spans="1:31" ht="12.75" x14ac:dyDescent="0.2">
      <c r="A1679" s="94" t="str">
        <f>IF(D1679="","",CONCATENATE('Address and samples info'!$B$8," #",'Samples 96'!C1679))</f>
        <v/>
      </c>
      <c r="B1679" s="95" t="s">
        <v>30</v>
      </c>
      <c r="C1679" s="150">
        <v>20</v>
      </c>
      <c r="D1679" s="5"/>
      <c r="E1679" s="98">
        <v>0.01</v>
      </c>
      <c r="F1679" s="53"/>
      <c r="G1679" s="59"/>
      <c r="Z1679" s="108" t="str">
        <f>IF(LEN(INDEX($1:$1048576,ROW(),4))&gt;0,INDEX($1:$1048576,ROW(),4)," ")</f>
        <v xml:space="preserve"> </v>
      </c>
      <c r="AA1679" s="108">
        <f t="shared" si="196"/>
        <v>128</v>
      </c>
      <c r="AB1679" s="108">
        <f ca="1">COUNTBLANK(OFFSET(INDEX($1:$1048576,2,4),AA1679*WellsInPlate,0,WellsInPlate,1))</f>
        <v>86</v>
      </c>
      <c r="AC1679" s="108">
        <f t="shared" ca="1" si="197"/>
        <v>0</v>
      </c>
      <c r="AE1679" s="108" t="b">
        <f>IF(COUNTBLANK(D1679)=0,A1679)</f>
        <v>0</v>
      </c>
    </row>
    <row r="1680" spans="1:31" ht="12.75" x14ac:dyDescent="0.2">
      <c r="A1680" s="94" t="str">
        <f>IF(D1680="","",CONCATENATE('Address and samples info'!$B$8," #",'Samples 96'!C1680))</f>
        <v/>
      </c>
      <c r="B1680" s="95" t="s">
        <v>41</v>
      </c>
      <c r="C1680" s="150">
        <v>20</v>
      </c>
      <c r="D1680" s="5"/>
      <c r="E1680" s="98">
        <v>0.01</v>
      </c>
      <c r="F1680" s="53"/>
      <c r="G1680" s="59"/>
      <c r="I1680" s="55"/>
      <c r="Z1680" s="108" t="str">
        <f>IF(LEN(INDEX($1:$1048576,ROW(),4))&gt;0,INDEX($1:$1048576,ROW(),4)," ")</f>
        <v xml:space="preserve"> </v>
      </c>
      <c r="AA1680" s="108">
        <f t="shared" si="196"/>
        <v>128</v>
      </c>
      <c r="AB1680" s="108">
        <f ca="1">COUNTBLANK(OFFSET(INDEX($1:$1048576,2,4),AA1680*WellsInPlate,0,WellsInPlate,1))</f>
        <v>86</v>
      </c>
      <c r="AC1680" s="108">
        <f t="shared" ca="1" si="197"/>
        <v>0</v>
      </c>
      <c r="AE1680" s="108" t="b">
        <f>IF(COUNTBLANK(D1680)=0,A1680)</f>
        <v>0</v>
      </c>
    </row>
    <row r="1681" spans="1:31" ht="12.75" x14ac:dyDescent="0.2">
      <c r="A1681" s="94" t="str">
        <f>IF(D1681="","",CONCATENATE('Address and samples info'!$B$8," #",'Samples 96'!C1681))</f>
        <v/>
      </c>
      <c r="B1681" s="95" t="s">
        <v>52</v>
      </c>
      <c r="C1681" s="150">
        <v>20</v>
      </c>
      <c r="D1681" s="5"/>
      <c r="E1681" s="98">
        <v>0.01</v>
      </c>
      <c r="F1681" s="53"/>
      <c r="G1681" s="59"/>
      <c r="H1681" s="106"/>
      <c r="I1681" s="56"/>
      <c r="J1681" s="56"/>
      <c r="K1681" s="56"/>
      <c r="L1681" s="56"/>
      <c r="M1681" s="56"/>
      <c r="N1681" s="56"/>
      <c r="O1681" s="56"/>
      <c r="P1681" s="56"/>
      <c r="Q1681" s="56"/>
      <c r="R1681" s="56"/>
      <c r="S1681" s="56"/>
      <c r="T1681" s="56"/>
      <c r="Z1681" s="108" t="str">
        <f>IF(LEN(INDEX($1:$1048576,ROW(),4))&gt;0,INDEX($1:$1048576,ROW(),4)," ")</f>
        <v xml:space="preserve"> </v>
      </c>
      <c r="AA1681" s="108">
        <f t="shared" si="196"/>
        <v>129</v>
      </c>
      <c r="AB1681" s="108">
        <f ca="1">COUNTBLANK(OFFSET(INDEX($1:$1048576,2,4),AA1681*WellsInPlate,0,WellsInPlate,1))</f>
        <v>86</v>
      </c>
      <c r="AC1681" s="108">
        <f t="shared" ca="1" si="197"/>
        <v>0</v>
      </c>
      <c r="AE1681" s="108" t="b">
        <f>IF(COUNTBLANK(D1681)=0,A1681)</f>
        <v>0</v>
      </c>
    </row>
    <row r="1682" spans="1:31" ht="12.75" x14ac:dyDescent="0.2">
      <c r="A1682" s="94" t="str">
        <f>IF(D1682="","",CONCATENATE('Address and samples info'!$B$8," #",'Samples 96'!C1682))</f>
        <v/>
      </c>
      <c r="B1682" s="95" t="s">
        <v>63</v>
      </c>
      <c r="C1682" s="150">
        <v>20</v>
      </c>
      <c r="D1682" s="5"/>
      <c r="E1682" s="98">
        <v>0.01</v>
      </c>
      <c r="F1682" s="53"/>
      <c r="G1682" s="59"/>
      <c r="H1682" s="104"/>
      <c r="I1682" s="57"/>
      <c r="J1682" s="57"/>
      <c r="K1682" s="57"/>
      <c r="L1682" s="57"/>
      <c r="M1682" s="57"/>
      <c r="N1682" s="57"/>
      <c r="O1682" s="57"/>
      <c r="P1682" s="57"/>
      <c r="Q1682" s="57"/>
      <c r="R1682" s="57"/>
      <c r="S1682" s="57"/>
      <c r="T1682" s="58"/>
      <c r="Z1682" s="108" t="str">
        <f>IF(LEN(INDEX($1:$1048576,ROW(),4))&gt;0,INDEX($1:$1048576,ROW(),4)," ")</f>
        <v xml:space="preserve"> </v>
      </c>
      <c r="AA1682" s="108">
        <f t="shared" si="196"/>
        <v>129</v>
      </c>
      <c r="AB1682" s="108">
        <f ca="1">COUNTBLANK(OFFSET(INDEX($1:$1048576,2,4),AA1682*WellsInPlate,0,WellsInPlate,1))</f>
        <v>86</v>
      </c>
      <c r="AC1682" s="108">
        <f t="shared" ca="1" si="197"/>
        <v>0</v>
      </c>
      <c r="AE1682" s="108" t="b">
        <f>IF(COUNTBLANK(D1682)=0,A1682)</f>
        <v>0</v>
      </c>
    </row>
    <row r="1683" spans="1:31" ht="12.75" x14ac:dyDescent="0.2">
      <c r="A1683" s="94" t="str">
        <f>IF(D1683="","",CONCATENATE('Address and samples info'!$B$8," #",'Samples 96'!C1683))</f>
        <v/>
      </c>
      <c r="B1683" s="95" t="s">
        <v>74</v>
      </c>
      <c r="C1683" s="150">
        <v>20</v>
      </c>
      <c r="D1683" s="5"/>
      <c r="E1683" s="98">
        <v>0.01</v>
      </c>
      <c r="F1683" s="53"/>
      <c r="G1683" s="59"/>
      <c r="H1683" s="104"/>
      <c r="I1683" s="57"/>
      <c r="J1683" s="57"/>
      <c r="K1683" s="57"/>
      <c r="L1683" s="57"/>
      <c r="M1683" s="57"/>
      <c r="N1683" s="57"/>
      <c r="O1683" s="57"/>
      <c r="P1683" s="57"/>
      <c r="Q1683" s="57"/>
      <c r="R1683" s="57"/>
      <c r="S1683" s="57"/>
      <c r="T1683" s="57"/>
      <c r="Z1683" s="108" t="str">
        <f>IF(LEN(INDEX($1:$1048576,ROW(),4))&gt;0,INDEX($1:$1048576,ROW(),4)," ")</f>
        <v xml:space="preserve"> </v>
      </c>
      <c r="AA1683" s="108">
        <f t="shared" si="196"/>
        <v>129</v>
      </c>
      <c r="AB1683" s="108">
        <f ca="1">COUNTBLANK(OFFSET(INDEX($1:$1048576,2,4),AA1683*WellsInPlate,0,WellsInPlate,1))</f>
        <v>86</v>
      </c>
      <c r="AC1683" s="108">
        <f t="shared" ca="1" si="197"/>
        <v>0</v>
      </c>
      <c r="AE1683" s="108" t="b">
        <f>IF(COUNTBLANK(D1683)=0,A1683)</f>
        <v>0</v>
      </c>
    </row>
    <row r="1684" spans="1:31" ht="12.75" x14ac:dyDescent="0.2">
      <c r="A1684" s="94" t="str">
        <f>IF(D1684="","",CONCATENATE('Address and samples info'!$B$8," #",'Samples 96'!C1684))</f>
        <v/>
      </c>
      <c r="B1684" s="95" t="s">
        <v>84</v>
      </c>
      <c r="C1684" s="150">
        <v>20</v>
      </c>
      <c r="D1684" s="5"/>
      <c r="E1684" s="98">
        <v>0.01</v>
      </c>
      <c r="F1684" s="53"/>
      <c r="G1684" s="59"/>
      <c r="H1684" s="104"/>
      <c r="I1684" s="57"/>
      <c r="J1684" s="57"/>
      <c r="K1684" s="57"/>
      <c r="L1684" s="57"/>
      <c r="M1684" s="57"/>
      <c r="N1684" s="57"/>
      <c r="O1684" s="57"/>
      <c r="P1684" s="57"/>
      <c r="Q1684" s="57"/>
      <c r="R1684" s="57"/>
      <c r="S1684" s="57"/>
      <c r="T1684" s="57"/>
      <c r="Z1684" s="108" t="str">
        <f>IF(LEN(INDEX($1:$1048576,ROW(),4))&gt;0,INDEX($1:$1048576,ROW(),4)," ")</f>
        <v xml:space="preserve"> </v>
      </c>
      <c r="AA1684" s="108">
        <f t="shared" si="196"/>
        <v>129</v>
      </c>
      <c r="AB1684" s="108">
        <f ca="1">COUNTBLANK(OFFSET(INDEX($1:$1048576,2,4),AA1684*WellsInPlate,0,WellsInPlate,1))</f>
        <v>86</v>
      </c>
      <c r="AC1684" s="108">
        <f t="shared" ca="1" si="197"/>
        <v>0</v>
      </c>
      <c r="AE1684" s="108" t="b">
        <f>IF(COUNTBLANK(D1684)=0,A1684)</f>
        <v>0</v>
      </c>
    </row>
    <row r="1685" spans="1:31" ht="12.75" x14ac:dyDescent="0.2">
      <c r="A1685" s="94" t="str">
        <f>IF(D1685="","",CONCATENATE('Address and samples info'!$B$8," #",'Samples 96'!C1685))</f>
        <v/>
      </c>
      <c r="B1685" s="95" t="s">
        <v>9</v>
      </c>
      <c r="C1685" s="150">
        <v>20</v>
      </c>
      <c r="D1685" s="5"/>
      <c r="E1685" s="98">
        <v>0.01</v>
      </c>
      <c r="F1685" s="53"/>
      <c r="G1685" s="59"/>
      <c r="H1685" s="104"/>
      <c r="I1685" s="57"/>
      <c r="J1685" s="57"/>
      <c r="K1685" s="57"/>
      <c r="L1685" s="57"/>
      <c r="M1685" s="57"/>
      <c r="N1685" s="57"/>
      <c r="O1685" s="57"/>
      <c r="P1685" s="57"/>
      <c r="Q1685" s="57"/>
      <c r="R1685" s="57"/>
      <c r="S1685" s="57"/>
      <c r="T1685" s="57"/>
      <c r="Z1685" s="108" t="str">
        <f>IF(LEN(INDEX($1:$1048576,ROW(),4))&gt;0,INDEX($1:$1048576,ROW(),4)," ")</f>
        <v xml:space="preserve"> </v>
      </c>
      <c r="AA1685" s="108">
        <f t="shared" si="196"/>
        <v>129</v>
      </c>
      <c r="AB1685" s="108">
        <f ca="1">COUNTBLANK(OFFSET(INDEX($1:$1048576,2,4),AA1685*WellsInPlate,0,WellsInPlate,1))</f>
        <v>86</v>
      </c>
      <c r="AC1685" s="108">
        <f t="shared" ca="1" si="197"/>
        <v>0</v>
      </c>
      <c r="AE1685" s="108" t="b">
        <f>IF(COUNTBLANK(D1685)=0,A1685)</f>
        <v>0</v>
      </c>
    </row>
    <row r="1686" spans="1:31" ht="12.75" x14ac:dyDescent="0.2">
      <c r="A1686" s="94" t="str">
        <f>IF(D1686="","",CONCATENATE('Address and samples info'!$B$8," #",'Samples 96'!C1686))</f>
        <v/>
      </c>
      <c r="B1686" s="95" t="s">
        <v>20</v>
      </c>
      <c r="C1686" s="150">
        <v>20</v>
      </c>
      <c r="D1686" s="5"/>
      <c r="E1686" s="98">
        <v>0.01</v>
      </c>
      <c r="F1686" s="53"/>
      <c r="G1686" s="59"/>
      <c r="H1686" s="104"/>
      <c r="I1686" s="57"/>
      <c r="J1686" s="57"/>
      <c r="K1686" s="57"/>
      <c r="L1686" s="57"/>
      <c r="M1686" s="57"/>
      <c r="N1686" s="57"/>
      <c r="O1686" s="57"/>
      <c r="P1686" s="57"/>
      <c r="Q1686" s="57"/>
      <c r="R1686" s="57"/>
      <c r="S1686" s="57"/>
      <c r="T1686" s="57"/>
      <c r="Z1686" s="108" t="str">
        <f>IF(LEN(INDEX($1:$1048576,ROW(),4))&gt;0,INDEX($1:$1048576,ROW(),4)," ")</f>
        <v xml:space="preserve"> </v>
      </c>
      <c r="AA1686" s="108">
        <f t="shared" si="196"/>
        <v>129</v>
      </c>
      <c r="AB1686" s="108">
        <f ca="1">COUNTBLANK(OFFSET(INDEX($1:$1048576,2,4),AA1686*WellsInPlate,0,WellsInPlate,1))</f>
        <v>86</v>
      </c>
      <c r="AC1686" s="108">
        <f t="shared" ca="1" si="197"/>
        <v>0</v>
      </c>
      <c r="AE1686" s="108" t="b">
        <f>IF(COUNTBLANK(D1686)=0,A1686)</f>
        <v>0</v>
      </c>
    </row>
    <row r="1687" spans="1:31" ht="12.75" x14ac:dyDescent="0.2">
      <c r="A1687" s="94" t="str">
        <f>IF(D1687="","",CONCATENATE('Address and samples info'!$B$8," #",'Samples 96'!C1687))</f>
        <v/>
      </c>
      <c r="B1687" s="95" t="s">
        <v>31</v>
      </c>
      <c r="C1687" s="150">
        <v>20</v>
      </c>
      <c r="D1687" s="5"/>
      <c r="E1687" s="98">
        <v>0.01</v>
      </c>
      <c r="F1687" s="53"/>
      <c r="G1687" s="59"/>
      <c r="H1687" s="104"/>
      <c r="I1687" s="57"/>
      <c r="J1687" s="57"/>
      <c r="K1687" s="57"/>
      <c r="L1687" s="57"/>
      <c r="M1687" s="57"/>
      <c r="N1687" s="57"/>
      <c r="O1687" s="57"/>
      <c r="P1687" s="57"/>
      <c r="Q1687" s="57"/>
      <c r="R1687" s="57"/>
      <c r="S1687" s="57"/>
      <c r="T1687" s="57"/>
      <c r="Z1687" s="108" t="str">
        <f>IF(LEN(INDEX($1:$1048576,ROW(),4))&gt;0,INDEX($1:$1048576,ROW(),4)," ")</f>
        <v xml:space="preserve"> </v>
      </c>
      <c r="AA1687" s="108">
        <f t="shared" si="196"/>
        <v>129</v>
      </c>
      <c r="AB1687" s="108">
        <f ca="1">COUNTBLANK(OFFSET(INDEX($1:$1048576,2,4),AA1687*WellsInPlate,0,WellsInPlate,1))</f>
        <v>86</v>
      </c>
      <c r="AC1687" s="108">
        <f t="shared" ca="1" si="197"/>
        <v>0</v>
      </c>
      <c r="AE1687" s="108" t="b">
        <f>IF(COUNTBLANK(D1687)=0,A1687)</f>
        <v>0</v>
      </c>
    </row>
    <row r="1688" spans="1:31" ht="12.75" x14ac:dyDescent="0.2">
      <c r="A1688" s="94" t="str">
        <f>IF(D1688="","",CONCATENATE('Address and samples info'!$B$8," #",'Samples 96'!C1688))</f>
        <v/>
      </c>
      <c r="B1688" s="95" t="s">
        <v>42</v>
      </c>
      <c r="C1688" s="150">
        <v>20</v>
      </c>
      <c r="D1688" s="5"/>
      <c r="E1688" s="98">
        <v>0.01</v>
      </c>
      <c r="F1688" s="53"/>
      <c r="G1688" s="59"/>
      <c r="H1688" s="104"/>
      <c r="I1688" s="57"/>
      <c r="J1688" s="57"/>
      <c r="K1688" s="57"/>
      <c r="L1688" s="57"/>
      <c r="M1688" s="57"/>
      <c r="N1688" s="57"/>
      <c r="O1688" s="57"/>
      <c r="P1688" s="57"/>
      <c r="Q1688" s="57"/>
      <c r="R1688" s="57"/>
      <c r="S1688" s="57"/>
      <c r="T1688" s="57"/>
      <c r="Z1688" s="108" t="str">
        <f>IF(LEN(INDEX($1:$1048576,ROW(),4))&gt;0,INDEX($1:$1048576,ROW(),4)," ")</f>
        <v xml:space="preserve"> </v>
      </c>
      <c r="AA1688" s="108">
        <f t="shared" si="196"/>
        <v>129</v>
      </c>
      <c r="AB1688" s="108">
        <f ca="1">COUNTBLANK(OFFSET(INDEX($1:$1048576,2,4),AA1688*WellsInPlate,0,WellsInPlate,1))</f>
        <v>86</v>
      </c>
      <c r="AC1688" s="108">
        <f t="shared" ca="1" si="197"/>
        <v>0</v>
      </c>
      <c r="AE1688" s="108" t="b">
        <f>IF(COUNTBLANK(D1688)=0,A1688)</f>
        <v>0</v>
      </c>
    </row>
    <row r="1689" spans="1:31" ht="12.75" x14ac:dyDescent="0.2">
      <c r="A1689" s="94" t="str">
        <f>IF(D1689="","",CONCATENATE('Address and samples info'!$B$8," #",'Samples 96'!C1689))</f>
        <v/>
      </c>
      <c r="B1689" s="95" t="s">
        <v>53</v>
      </c>
      <c r="C1689" s="150">
        <v>20</v>
      </c>
      <c r="D1689" s="5"/>
      <c r="E1689" s="98">
        <v>0.01</v>
      </c>
      <c r="F1689" s="53"/>
      <c r="G1689" s="59"/>
      <c r="H1689" s="104"/>
      <c r="I1689" s="57"/>
      <c r="J1689" s="57"/>
      <c r="K1689" s="57"/>
      <c r="L1689" s="57"/>
      <c r="M1689" s="57"/>
      <c r="N1689" s="57"/>
      <c r="O1689" s="57"/>
      <c r="P1689" s="57"/>
      <c r="Q1689" s="57"/>
      <c r="R1689" s="57"/>
      <c r="S1689" s="57"/>
      <c r="T1689" s="57"/>
      <c r="Z1689" s="108" t="str">
        <f>IF(LEN(INDEX($1:$1048576,ROW(),4))&gt;0,INDEX($1:$1048576,ROW(),4)," ")</f>
        <v xml:space="preserve"> </v>
      </c>
      <c r="AA1689" s="108">
        <f t="shared" si="196"/>
        <v>129</v>
      </c>
      <c r="AB1689" s="108">
        <f ca="1">COUNTBLANK(OFFSET(INDEX($1:$1048576,2,4),AA1689*WellsInPlate,0,WellsInPlate,1))</f>
        <v>86</v>
      </c>
      <c r="AC1689" s="108">
        <f t="shared" ca="1" si="197"/>
        <v>0</v>
      </c>
      <c r="AE1689" s="108" t="b">
        <f>IF(COUNTBLANK(D1689)=0,A1689)</f>
        <v>0</v>
      </c>
    </row>
    <row r="1690" spans="1:31" ht="12.75" x14ac:dyDescent="0.2">
      <c r="A1690" s="94" t="str">
        <f>IF(D1690="","",CONCATENATE('Address and samples info'!$B$8," #",'Samples 96'!C1690))</f>
        <v/>
      </c>
      <c r="B1690" s="95" t="s">
        <v>64</v>
      </c>
      <c r="C1690" s="150">
        <v>20</v>
      </c>
      <c r="D1690" s="5"/>
      <c r="E1690" s="98">
        <v>0.01</v>
      </c>
      <c r="F1690" s="53"/>
      <c r="G1690" s="59"/>
      <c r="Z1690" s="108" t="str">
        <f>IF(LEN(INDEX($1:$1048576,ROW(),4))&gt;0,INDEX($1:$1048576,ROW(),4)," ")</f>
        <v xml:space="preserve"> </v>
      </c>
      <c r="AA1690" s="108">
        <f t="shared" si="196"/>
        <v>129</v>
      </c>
      <c r="AB1690" s="108">
        <f ca="1">COUNTBLANK(OFFSET(INDEX($1:$1048576,2,4),AA1690*WellsInPlate,0,WellsInPlate,1))</f>
        <v>86</v>
      </c>
      <c r="AC1690" s="108">
        <f t="shared" ca="1" si="197"/>
        <v>0</v>
      </c>
      <c r="AE1690" s="108" t="b">
        <f>IF(COUNTBLANK(D1690)=0,A1690)</f>
        <v>0</v>
      </c>
    </row>
    <row r="1691" spans="1:31" ht="12.75" x14ac:dyDescent="0.2">
      <c r="A1691" s="94" t="str">
        <f>IF(D1691="","",CONCATENATE('Address and samples info'!$B$8," #",'Samples 96'!C1691))</f>
        <v/>
      </c>
      <c r="B1691" s="95" t="s">
        <v>75</v>
      </c>
      <c r="C1691" s="150">
        <v>20</v>
      </c>
      <c r="D1691" s="5"/>
      <c r="E1691" s="98">
        <v>0.01</v>
      </c>
      <c r="F1691" s="53"/>
      <c r="G1691" s="59"/>
      <c r="Z1691" s="108" t="str">
        <f>IF(LEN(INDEX($1:$1048576,ROW(),4))&gt;0,INDEX($1:$1048576,ROW(),4)," ")</f>
        <v xml:space="preserve"> </v>
      </c>
      <c r="AA1691" s="108">
        <f t="shared" si="196"/>
        <v>129</v>
      </c>
      <c r="AB1691" s="108">
        <f ca="1">COUNTBLANK(OFFSET(INDEX($1:$1048576,2,4),AA1691*WellsInPlate,0,WellsInPlate,1))</f>
        <v>86</v>
      </c>
      <c r="AC1691" s="108">
        <f t="shared" ca="1" si="197"/>
        <v>0</v>
      </c>
      <c r="AE1691" s="108" t="b">
        <f>IF(COUNTBLANK(D1691)=0,A1691)</f>
        <v>0</v>
      </c>
    </row>
    <row r="1692" spans="1:31" ht="12.75" x14ac:dyDescent="0.2">
      <c r="A1692" s="94" t="str">
        <f>IF(D1692="","",CONCATENATE('Address and samples info'!$B$8," #",'Samples 96'!C1692))</f>
        <v/>
      </c>
      <c r="B1692" s="95" t="s">
        <v>85</v>
      </c>
      <c r="C1692" s="150">
        <v>20</v>
      </c>
      <c r="D1692" s="5"/>
      <c r="E1692" s="98">
        <v>0.01</v>
      </c>
      <c r="F1692" s="53"/>
      <c r="G1692" s="59"/>
      <c r="Z1692" s="108" t="str">
        <f>IF(LEN(INDEX($1:$1048576,ROW(),4))&gt;0,INDEX($1:$1048576,ROW(),4)," ")</f>
        <v xml:space="preserve"> </v>
      </c>
      <c r="AA1692" s="108">
        <f t="shared" si="196"/>
        <v>129</v>
      </c>
      <c r="AB1692" s="108">
        <f ca="1">COUNTBLANK(OFFSET(INDEX($1:$1048576,2,4),AA1692*WellsInPlate,0,WellsInPlate,1))</f>
        <v>86</v>
      </c>
      <c r="AC1692" s="108">
        <f t="shared" ca="1" si="197"/>
        <v>0</v>
      </c>
      <c r="AE1692" s="108" t="b">
        <f>IF(COUNTBLANK(D1692)=0,A1692)</f>
        <v>0</v>
      </c>
    </row>
    <row r="1693" spans="1:31" ht="12.75" x14ac:dyDescent="0.2">
      <c r="A1693" s="94" t="str">
        <f>IF(D1693="","",CONCATENATE('Address and samples info'!$B$8," #",'Samples 96'!C1693))</f>
        <v/>
      </c>
      <c r="B1693" s="95" t="s">
        <v>10</v>
      </c>
      <c r="C1693" s="150">
        <v>20</v>
      </c>
      <c r="D1693" s="5"/>
      <c r="E1693" s="98">
        <v>0.01</v>
      </c>
      <c r="F1693" s="53"/>
      <c r="G1693" s="59"/>
      <c r="I1693" s="55"/>
      <c r="Z1693" s="108" t="str">
        <f>IF(LEN(INDEX($1:$1048576,ROW(),4))&gt;0,INDEX($1:$1048576,ROW(),4)," ")</f>
        <v xml:space="preserve"> </v>
      </c>
      <c r="AA1693" s="108">
        <f t="shared" si="196"/>
        <v>129</v>
      </c>
      <c r="AB1693" s="108">
        <f ca="1">COUNTBLANK(OFFSET(INDEX($1:$1048576,2,4),AA1693*WellsInPlate,0,WellsInPlate,1))</f>
        <v>86</v>
      </c>
      <c r="AC1693" s="108">
        <f t="shared" ca="1" si="197"/>
        <v>0</v>
      </c>
      <c r="AE1693" s="108" t="b">
        <f>IF(COUNTBLANK(D1693)=0,A1693)</f>
        <v>0</v>
      </c>
    </row>
    <row r="1694" spans="1:31" ht="12.75" x14ac:dyDescent="0.2">
      <c r="A1694" s="94" t="str">
        <f>IF(D1694="","",CONCATENATE('Address and samples info'!$B$8," #",'Samples 96'!C1694))</f>
        <v/>
      </c>
      <c r="B1694" s="95" t="s">
        <v>21</v>
      </c>
      <c r="C1694" s="150">
        <v>20</v>
      </c>
      <c r="D1694" s="5"/>
      <c r="E1694" s="98">
        <v>0.01</v>
      </c>
      <c r="F1694" s="53"/>
      <c r="G1694" s="59"/>
      <c r="H1694" s="106"/>
      <c r="I1694" s="56"/>
      <c r="J1694" s="56"/>
      <c r="K1694" s="56"/>
      <c r="L1694" s="56"/>
      <c r="M1694" s="56"/>
      <c r="N1694" s="56"/>
      <c r="O1694" s="56"/>
      <c r="P1694" s="56"/>
      <c r="Q1694" s="56"/>
      <c r="R1694" s="56"/>
      <c r="S1694" s="56"/>
      <c r="T1694" s="56"/>
      <c r="Z1694" s="108" t="str">
        <f>IF(LEN(INDEX($1:$1048576,ROW(),4))&gt;0,INDEX($1:$1048576,ROW(),4)," ")</f>
        <v xml:space="preserve"> </v>
      </c>
      <c r="AA1694" s="108">
        <f t="shared" si="196"/>
        <v>130</v>
      </c>
      <c r="AB1694" s="108">
        <f ca="1">COUNTBLANK(OFFSET(INDEX($1:$1048576,2,4),AA1694*WellsInPlate,0,WellsInPlate,1))</f>
        <v>86</v>
      </c>
      <c r="AC1694" s="108">
        <f t="shared" ca="1" si="197"/>
        <v>0</v>
      </c>
      <c r="AE1694" s="108" t="b">
        <f>IF(COUNTBLANK(D1694)=0,A1694)</f>
        <v>0</v>
      </c>
    </row>
    <row r="1695" spans="1:31" ht="12.75" x14ac:dyDescent="0.2">
      <c r="A1695" s="94" t="str">
        <f>IF(D1695="","",CONCATENATE('Address and samples info'!$B$8," #",'Samples 96'!C1695))</f>
        <v/>
      </c>
      <c r="B1695" s="95" t="s">
        <v>32</v>
      </c>
      <c r="C1695" s="150">
        <v>20</v>
      </c>
      <c r="D1695" s="5"/>
      <c r="E1695" s="98">
        <v>0.01</v>
      </c>
      <c r="F1695" s="53"/>
      <c r="G1695" s="59"/>
      <c r="H1695" s="104"/>
      <c r="I1695" s="57"/>
      <c r="J1695" s="57"/>
      <c r="K1695" s="57"/>
      <c r="L1695" s="57"/>
      <c r="M1695" s="57"/>
      <c r="N1695" s="57"/>
      <c r="O1695" s="57"/>
      <c r="P1695" s="57"/>
      <c r="Q1695" s="57"/>
      <c r="R1695" s="57"/>
      <c r="S1695" s="57"/>
      <c r="T1695" s="58"/>
      <c r="Z1695" s="108" t="str">
        <f>IF(LEN(INDEX($1:$1048576,ROW(),4))&gt;0,INDEX($1:$1048576,ROW(),4)," ")</f>
        <v xml:space="preserve"> </v>
      </c>
      <c r="AA1695" s="108">
        <f t="shared" si="196"/>
        <v>130</v>
      </c>
      <c r="AB1695" s="108">
        <f ca="1">COUNTBLANK(OFFSET(INDEX($1:$1048576,2,4),AA1695*WellsInPlate,0,WellsInPlate,1))</f>
        <v>86</v>
      </c>
      <c r="AC1695" s="108">
        <f t="shared" ca="1" si="197"/>
        <v>0</v>
      </c>
      <c r="AE1695" s="108" t="b">
        <f>IF(COUNTBLANK(D1695)=0,A1695)</f>
        <v>0</v>
      </c>
    </row>
    <row r="1696" spans="1:31" ht="12.75" x14ac:dyDescent="0.2">
      <c r="A1696" s="94" t="str">
        <f>IF(D1696="","",CONCATENATE('Address and samples info'!$B$8," #",'Samples 96'!C1696))</f>
        <v/>
      </c>
      <c r="B1696" s="95" t="s">
        <v>43</v>
      </c>
      <c r="C1696" s="150">
        <v>20</v>
      </c>
      <c r="D1696" s="5"/>
      <c r="E1696" s="98">
        <v>0.01</v>
      </c>
      <c r="F1696" s="53"/>
      <c r="G1696" s="59"/>
      <c r="H1696" s="104"/>
      <c r="I1696" s="57"/>
      <c r="J1696" s="57"/>
      <c r="K1696" s="57"/>
      <c r="L1696" s="57"/>
      <c r="M1696" s="57"/>
      <c r="N1696" s="57"/>
      <c r="O1696" s="57"/>
      <c r="P1696" s="57"/>
      <c r="Q1696" s="57"/>
      <c r="R1696" s="57"/>
      <c r="S1696" s="57"/>
      <c r="T1696" s="57"/>
      <c r="Z1696" s="108" t="str">
        <f>IF(LEN(INDEX($1:$1048576,ROW(),4))&gt;0,INDEX($1:$1048576,ROW(),4)," ")</f>
        <v xml:space="preserve"> </v>
      </c>
      <c r="AA1696" s="108">
        <f t="shared" si="196"/>
        <v>130</v>
      </c>
      <c r="AB1696" s="108">
        <f ca="1">COUNTBLANK(OFFSET(INDEX($1:$1048576,2,4),AA1696*WellsInPlate,0,WellsInPlate,1))</f>
        <v>86</v>
      </c>
      <c r="AC1696" s="108">
        <f t="shared" ca="1" si="197"/>
        <v>0</v>
      </c>
      <c r="AE1696" s="108" t="b">
        <f>IF(COUNTBLANK(D1696)=0,A1696)</f>
        <v>0</v>
      </c>
    </row>
    <row r="1697" spans="1:31" ht="12.75" x14ac:dyDescent="0.2">
      <c r="A1697" s="94" t="str">
        <f>IF(D1697="","",CONCATENATE('Address and samples info'!$B$8," #",'Samples 96'!C1697))</f>
        <v/>
      </c>
      <c r="B1697" s="95" t="s">
        <v>54</v>
      </c>
      <c r="C1697" s="150">
        <v>20</v>
      </c>
      <c r="D1697" s="5"/>
      <c r="E1697" s="98">
        <v>0.01</v>
      </c>
      <c r="F1697" s="53"/>
      <c r="G1697" s="59"/>
      <c r="H1697" s="104"/>
      <c r="I1697" s="57"/>
      <c r="J1697" s="57"/>
      <c r="K1697" s="57"/>
      <c r="L1697" s="57"/>
      <c r="M1697" s="57"/>
      <c r="N1697" s="57"/>
      <c r="O1697" s="57"/>
      <c r="P1697" s="57"/>
      <c r="Q1697" s="57"/>
      <c r="R1697" s="57"/>
      <c r="S1697" s="57"/>
      <c r="T1697" s="57"/>
      <c r="Z1697" s="108" t="str">
        <f>IF(LEN(INDEX($1:$1048576,ROW(),4))&gt;0,INDEX($1:$1048576,ROW(),4)," ")</f>
        <v xml:space="preserve"> </v>
      </c>
      <c r="AA1697" s="108">
        <f t="shared" si="196"/>
        <v>130</v>
      </c>
      <c r="AB1697" s="108">
        <f ca="1">COUNTBLANK(OFFSET(INDEX($1:$1048576,2,4),AA1697*WellsInPlate,0,WellsInPlate,1))</f>
        <v>86</v>
      </c>
      <c r="AC1697" s="108">
        <f t="shared" ca="1" si="197"/>
        <v>0</v>
      </c>
      <c r="AE1697" s="108" t="b">
        <f>IF(COUNTBLANK(D1697)=0,A1697)</f>
        <v>0</v>
      </c>
    </row>
    <row r="1698" spans="1:31" ht="12.75" x14ac:dyDescent="0.2">
      <c r="A1698" s="94" t="str">
        <f>IF(D1698="","",CONCATENATE('Address and samples info'!$B$8," #",'Samples 96'!C1698))</f>
        <v/>
      </c>
      <c r="B1698" s="95" t="s">
        <v>65</v>
      </c>
      <c r="C1698" s="150">
        <v>20</v>
      </c>
      <c r="D1698" s="5"/>
      <c r="E1698" s="98">
        <v>0.01</v>
      </c>
      <c r="F1698" s="53"/>
      <c r="G1698" s="59"/>
      <c r="H1698" s="104"/>
      <c r="I1698" s="57"/>
      <c r="J1698" s="57"/>
      <c r="K1698" s="57"/>
      <c r="L1698" s="57"/>
      <c r="M1698" s="57"/>
      <c r="N1698" s="57"/>
      <c r="O1698" s="57"/>
      <c r="P1698" s="57"/>
      <c r="Q1698" s="57"/>
      <c r="R1698" s="57"/>
      <c r="S1698" s="57"/>
      <c r="T1698" s="57"/>
      <c r="Z1698" s="108" t="str">
        <f>IF(LEN(INDEX($1:$1048576,ROW(),4))&gt;0,INDEX($1:$1048576,ROW(),4)," ")</f>
        <v xml:space="preserve"> </v>
      </c>
      <c r="AA1698" s="108">
        <f t="shared" si="196"/>
        <v>130</v>
      </c>
      <c r="AB1698" s="108">
        <f ca="1">COUNTBLANK(OFFSET(INDEX($1:$1048576,2,4),AA1698*WellsInPlate,0,WellsInPlate,1))</f>
        <v>86</v>
      </c>
      <c r="AC1698" s="108">
        <f t="shared" ca="1" si="197"/>
        <v>0</v>
      </c>
      <c r="AE1698" s="108" t="b">
        <f>IF(COUNTBLANK(D1698)=0,A1698)</f>
        <v>0</v>
      </c>
    </row>
    <row r="1699" spans="1:31" ht="12.75" x14ac:dyDescent="0.2">
      <c r="A1699" s="94" t="str">
        <f>IF(D1699="","",CONCATENATE('Address and samples info'!$B$8," #",'Samples 96'!C1699))</f>
        <v/>
      </c>
      <c r="B1699" s="95" t="s">
        <v>76</v>
      </c>
      <c r="C1699" s="150">
        <v>20</v>
      </c>
      <c r="D1699" s="5"/>
      <c r="E1699" s="98">
        <v>0.01</v>
      </c>
      <c r="F1699" s="53"/>
      <c r="G1699" s="59"/>
      <c r="H1699" s="104"/>
      <c r="I1699" s="57"/>
      <c r="J1699" s="57"/>
      <c r="K1699" s="57"/>
      <c r="L1699" s="57"/>
      <c r="M1699" s="57"/>
      <c r="N1699" s="57"/>
      <c r="O1699" s="57"/>
      <c r="P1699" s="57"/>
      <c r="Q1699" s="57"/>
      <c r="R1699" s="57"/>
      <c r="S1699" s="57"/>
      <c r="T1699" s="57"/>
      <c r="Z1699" s="108" t="str">
        <f>IF(LEN(INDEX($1:$1048576,ROW(),4))&gt;0,INDEX($1:$1048576,ROW(),4)," ")</f>
        <v xml:space="preserve"> </v>
      </c>
      <c r="AA1699" s="108">
        <f t="shared" si="196"/>
        <v>130</v>
      </c>
      <c r="AB1699" s="108">
        <f ca="1">COUNTBLANK(OFFSET(INDEX($1:$1048576,2,4),AA1699*WellsInPlate,0,WellsInPlate,1))</f>
        <v>86</v>
      </c>
      <c r="AC1699" s="108">
        <f t="shared" ca="1" si="197"/>
        <v>0</v>
      </c>
      <c r="AE1699" s="108" t="b">
        <f>IF(COUNTBLANK(D1699)=0,A1699)</f>
        <v>0</v>
      </c>
    </row>
    <row r="1700" spans="1:31" ht="12.75" x14ac:dyDescent="0.2">
      <c r="A1700" s="94" t="str">
        <f>IF(D1700="","",CONCATENATE('Address and samples info'!$B$8," #",'Samples 96'!C1700))</f>
        <v/>
      </c>
      <c r="B1700" s="95" t="s">
        <v>86</v>
      </c>
      <c r="C1700" s="150">
        <v>20</v>
      </c>
      <c r="D1700" s="5"/>
      <c r="E1700" s="98">
        <v>0.01</v>
      </c>
      <c r="F1700" s="53"/>
      <c r="G1700" s="59"/>
      <c r="H1700" s="104"/>
      <c r="I1700" s="57"/>
      <c r="J1700" s="57"/>
      <c r="K1700" s="57"/>
      <c r="L1700" s="57"/>
      <c r="M1700" s="57"/>
      <c r="N1700" s="57"/>
      <c r="O1700" s="57"/>
      <c r="P1700" s="57"/>
      <c r="Q1700" s="57"/>
      <c r="R1700" s="57"/>
      <c r="S1700" s="57"/>
      <c r="T1700" s="57"/>
      <c r="Z1700" s="108" t="str">
        <f>IF(LEN(INDEX($1:$1048576,ROW(),4))&gt;0,INDEX($1:$1048576,ROW(),4)," ")</f>
        <v xml:space="preserve"> </v>
      </c>
      <c r="AA1700" s="108">
        <f t="shared" si="196"/>
        <v>130</v>
      </c>
      <c r="AB1700" s="108">
        <f ca="1">COUNTBLANK(OFFSET(INDEX($1:$1048576,2,4),AA1700*WellsInPlate,0,WellsInPlate,1))</f>
        <v>86</v>
      </c>
      <c r="AC1700" s="108">
        <f t="shared" ca="1" si="197"/>
        <v>0</v>
      </c>
      <c r="AE1700" s="108" t="b">
        <f>IF(COUNTBLANK(D1700)=0,A1700)</f>
        <v>0</v>
      </c>
    </row>
    <row r="1701" spans="1:31" ht="12.75" x14ac:dyDescent="0.2">
      <c r="A1701" s="94" t="str">
        <f>IF(D1701="","",CONCATENATE('Address and samples info'!$B$8," #",'Samples 96'!C1701))</f>
        <v/>
      </c>
      <c r="B1701" s="95" t="s">
        <v>11</v>
      </c>
      <c r="C1701" s="150">
        <v>20</v>
      </c>
      <c r="D1701" s="5"/>
      <c r="E1701" s="98">
        <v>0.01</v>
      </c>
      <c r="F1701" s="53"/>
      <c r="G1701" s="59"/>
      <c r="H1701" s="104"/>
      <c r="I1701" s="57"/>
      <c r="J1701" s="57"/>
      <c r="K1701" s="57"/>
      <c r="L1701" s="57"/>
      <c r="M1701" s="57"/>
      <c r="N1701" s="57"/>
      <c r="O1701" s="57"/>
      <c r="P1701" s="57"/>
      <c r="Q1701" s="57"/>
      <c r="R1701" s="57"/>
      <c r="S1701" s="57"/>
      <c r="T1701" s="57"/>
      <c r="Z1701" s="108" t="str">
        <f>IF(LEN(INDEX($1:$1048576,ROW(),4))&gt;0,INDEX($1:$1048576,ROW(),4)," ")</f>
        <v xml:space="preserve"> </v>
      </c>
      <c r="AA1701" s="108">
        <f t="shared" si="196"/>
        <v>130</v>
      </c>
      <c r="AB1701" s="108">
        <f ca="1">COUNTBLANK(OFFSET(INDEX($1:$1048576,2,4),AA1701*WellsInPlate,0,WellsInPlate,1))</f>
        <v>86</v>
      </c>
      <c r="AC1701" s="108">
        <f t="shared" ca="1" si="197"/>
        <v>0</v>
      </c>
      <c r="AE1701" s="108" t="b">
        <f>IF(COUNTBLANK(D1701)=0,A1701)</f>
        <v>0</v>
      </c>
    </row>
    <row r="1702" spans="1:31" ht="12.75" x14ac:dyDescent="0.2">
      <c r="A1702" s="94" t="str">
        <f>IF(D1702="","",CONCATENATE('Address and samples info'!$B$8," #",'Samples 96'!C1702))</f>
        <v/>
      </c>
      <c r="B1702" s="95" t="s">
        <v>22</v>
      </c>
      <c r="C1702" s="150">
        <v>20</v>
      </c>
      <c r="D1702" s="5"/>
      <c r="E1702" s="98">
        <v>0.01</v>
      </c>
      <c r="F1702" s="53"/>
      <c r="G1702" s="59"/>
      <c r="H1702" s="104"/>
      <c r="I1702" s="57"/>
      <c r="J1702" s="57"/>
      <c r="K1702" s="57"/>
      <c r="L1702" s="57"/>
      <c r="M1702" s="57"/>
      <c r="N1702" s="57"/>
      <c r="O1702" s="57"/>
      <c r="P1702" s="57"/>
      <c r="Q1702" s="57"/>
      <c r="R1702" s="57"/>
      <c r="S1702" s="57"/>
      <c r="T1702" s="57"/>
      <c r="Z1702" s="108" t="str">
        <f>IF(LEN(INDEX($1:$1048576,ROW(),4))&gt;0,INDEX($1:$1048576,ROW(),4)," ")</f>
        <v xml:space="preserve"> </v>
      </c>
      <c r="AA1702" s="108">
        <f t="shared" ref="AA1702:AA1732" si="198">CEILING((ROW()-StartRow+1)/PanelHeight,1)-1</f>
        <v>130</v>
      </c>
      <c r="AB1702" s="108">
        <f ca="1">COUNTBLANK(OFFSET(INDEX($1:$1048576,2,4),AA1702*WellsInPlate,0,WellsInPlate,1))</f>
        <v>86</v>
      </c>
      <c r="AC1702" s="108">
        <f t="shared" ref="AC1702:AC1732" ca="1" si="199">IF(AB1702=WellsInPlate,0,1)</f>
        <v>0</v>
      </c>
      <c r="AE1702" s="108" t="b">
        <f>IF(COUNTBLANK(D1702)=0,A1702)</f>
        <v>0</v>
      </c>
    </row>
    <row r="1703" spans="1:31" ht="12.75" x14ac:dyDescent="0.2">
      <c r="A1703" s="94" t="str">
        <f>IF(D1703="","",CONCATENATE('Address and samples info'!$B$8," #",'Samples 96'!C1703))</f>
        <v/>
      </c>
      <c r="B1703" s="95" t="s">
        <v>33</v>
      </c>
      <c r="C1703" s="150">
        <v>20</v>
      </c>
      <c r="D1703" s="5"/>
      <c r="E1703" s="98">
        <v>0.01</v>
      </c>
      <c r="F1703" s="53"/>
      <c r="G1703" s="59"/>
      <c r="Z1703" s="108" t="str">
        <f>IF(LEN(INDEX($1:$1048576,ROW(),4))&gt;0,INDEX($1:$1048576,ROW(),4)," ")</f>
        <v xml:space="preserve"> </v>
      </c>
      <c r="AA1703" s="108">
        <f t="shared" si="198"/>
        <v>130</v>
      </c>
      <c r="AB1703" s="108">
        <f ca="1">COUNTBLANK(OFFSET(INDEX($1:$1048576,2,4),AA1703*WellsInPlate,0,WellsInPlate,1))</f>
        <v>86</v>
      </c>
      <c r="AC1703" s="108">
        <f t="shared" ca="1" si="199"/>
        <v>0</v>
      </c>
      <c r="AE1703" s="108" t="b">
        <f>IF(COUNTBLANK(D1703)=0,A1703)</f>
        <v>0</v>
      </c>
    </row>
    <row r="1704" spans="1:31" ht="12.75" x14ac:dyDescent="0.2">
      <c r="A1704" s="94" t="str">
        <f>IF(D1704="","",CONCATENATE('Address and samples info'!$B$8," #",'Samples 96'!C1704))</f>
        <v/>
      </c>
      <c r="B1704" s="95" t="s">
        <v>44</v>
      </c>
      <c r="C1704" s="150">
        <v>20</v>
      </c>
      <c r="D1704" s="5"/>
      <c r="E1704" s="98">
        <v>0.01</v>
      </c>
      <c r="F1704" s="53"/>
      <c r="G1704" s="59"/>
      <c r="Z1704" s="108" t="str">
        <f>IF(LEN(INDEX($1:$1048576,ROW(),4))&gt;0,INDEX($1:$1048576,ROW(),4)," ")</f>
        <v xml:space="preserve"> </v>
      </c>
      <c r="AA1704" s="108">
        <f t="shared" si="198"/>
        <v>130</v>
      </c>
      <c r="AB1704" s="108">
        <f ca="1">COUNTBLANK(OFFSET(INDEX($1:$1048576,2,4),AA1704*WellsInPlate,0,WellsInPlate,1))</f>
        <v>86</v>
      </c>
      <c r="AC1704" s="108">
        <f t="shared" ca="1" si="199"/>
        <v>0</v>
      </c>
      <c r="AE1704" s="108" t="b">
        <f>IF(COUNTBLANK(D1704)=0,A1704)</f>
        <v>0</v>
      </c>
    </row>
    <row r="1705" spans="1:31" ht="12.75" x14ac:dyDescent="0.2">
      <c r="A1705" s="94" t="str">
        <f>IF(D1705="","",CONCATENATE('Address and samples info'!$B$8," #",'Samples 96'!C1705))</f>
        <v/>
      </c>
      <c r="B1705" s="95" t="s">
        <v>55</v>
      </c>
      <c r="C1705" s="150">
        <v>20</v>
      </c>
      <c r="D1705" s="5"/>
      <c r="E1705" s="98">
        <v>0.01</v>
      </c>
      <c r="F1705" s="53"/>
      <c r="G1705" s="59"/>
      <c r="Z1705" s="108" t="str">
        <f>IF(LEN(INDEX($1:$1048576,ROW(),4))&gt;0,INDEX($1:$1048576,ROW(),4)," ")</f>
        <v xml:space="preserve"> </v>
      </c>
      <c r="AA1705" s="108">
        <f t="shared" si="198"/>
        <v>130</v>
      </c>
      <c r="AB1705" s="108">
        <f ca="1">COUNTBLANK(OFFSET(INDEX($1:$1048576,2,4),AA1705*WellsInPlate,0,WellsInPlate,1))</f>
        <v>86</v>
      </c>
      <c r="AC1705" s="108">
        <f t="shared" ca="1" si="199"/>
        <v>0</v>
      </c>
      <c r="AE1705" s="108" t="b">
        <f>IF(COUNTBLANK(D1705)=0,A1705)</f>
        <v>0</v>
      </c>
    </row>
    <row r="1706" spans="1:31" ht="12.75" x14ac:dyDescent="0.2">
      <c r="A1706" s="94" t="str">
        <f>IF(D1706="","",CONCATENATE('Address and samples info'!$B$8," #",'Samples 96'!C1706))</f>
        <v/>
      </c>
      <c r="B1706" s="95" t="s">
        <v>66</v>
      </c>
      <c r="C1706" s="150">
        <v>20</v>
      </c>
      <c r="D1706" s="5"/>
      <c r="E1706" s="98">
        <v>0.01</v>
      </c>
      <c r="F1706" s="53"/>
      <c r="G1706" s="59"/>
      <c r="I1706" s="55"/>
      <c r="Z1706" s="108" t="str">
        <f>IF(LEN(INDEX($1:$1048576,ROW(),4))&gt;0,INDEX($1:$1048576,ROW(),4)," ")</f>
        <v xml:space="preserve"> </v>
      </c>
      <c r="AA1706" s="108">
        <f t="shared" si="198"/>
        <v>130</v>
      </c>
      <c r="AB1706" s="108">
        <f ca="1">COUNTBLANK(OFFSET(INDEX($1:$1048576,2,4),AA1706*WellsInPlate,0,WellsInPlate,1))</f>
        <v>86</v>
      </c>
      <c r="AC1706" s="108">
        <f t="shared" ca="1" si="199"/>
        <v>0</v>
      </c>
      <c r="AE1706" s="108" t="b">
        <f>IF(COUNTBLANK(D1706)=0,A1706)</f>
        <v>0</v>
      </c>
    </row>
    <row r="1707" spans="1:31" ht="12.75" x14ac:dyDescent="0.2">
      <c r="A1707" s="94" t="str">
        <f>IF(D1707="","",CONCATENATE('Address and samples info'!$B$8," #",'Samples 96'!C1707))</f>
        <v/>
      </c>
      <c r="B1707" s="95" t="s">
        <v>77</v>
      </c>
      <c r="C1707" s="150">
        <v>20</v>
      </c>
      <c r="D1707" s="5"/>
      <c r="E1707" s="98">
        <v>0.01</v>
      </c>
      <c r="F1707" s="53"/>
      <c r="G1707" s="59"/>
      <c r="H1707" s="106"/>
      <c r="I1707" s="56"/>
      <c r="J1707" s="56"/>
      <c r="K1707" s="56"/>
      <c r="L1707" s="56"/>
      <c r="M1707" s="56"/>
      <c r="N1707" s="56"/>
      <c r="O1707" s="56"/>
      <c r="P1707" s="56"/>
      <c r="Q1707" s="56"/>
      <c r="R1707" s="56"/>
      <c r="S1707" s="56"/>
      <c r="T1707" s="56"/>
      <c r="Z1707" s="108" t="str">
        <f>IF(LEN(INDEX($1:$1048576,ROW(),4))&gt;0,INDEX($1:$1048576,ROW(),4)," ")</f>
        <v xml:space="preserve"> </v>
      </c>
      <c r="AA1707" s="108">
        <f t="shared" si="198"/>
        <v>131</v>
      </c>
      <c r="AB1707" s="108">
        <f ca="1">COUNTBLANK(OFFSET(INDEX($1:$1048576,2,4),AA1707*WellsInPlate,0,WellsInPlate,1))</f>
        <v>86</v>
      </c>
      <c r="AC1707" s="108">
        <f t="shared" ca="1" si="199"/>
        <v>0</v>
      </c>
      <c r="AE1707" s="108" t="b">
        <f>IF(COUNTBLANK(D1707)=0,A1707)</f>
        <v>0</v>
      </c>
    </row>
    <row r="1708" spans="1:31" ht="12.75" x14ac:dyDescent="0.2">
      <c r="A1708" s="94" t="str">
        <f>IF(D1708="","",CONCATENATE('Address and samples info'!$B$8," #",'Samples 96'!C1708))</f>
        <v/>
      </c>
      <c r="B1708" s="95" t="s">
        <v>87</v>
      </c>
      <c r="C1708" s="150">
        <v>20</v>
      </c>
      <c r="D1708" s="5"/>
      <c r="E1708" s="98">
        <v>0.01</v>
      </c>
      <c r="F1708" s="53"/>
      <c r="G1708" s="59"/>
      <c r="H1708" s="104"/>
      <c r="I1708" s="57"/>
      <c r="J1708" s="57"/>
      <c r="K1708" s="57"/>
      <c r="L1708" s="57"/>
      <c r="M1708" s="57"/>
      <c r="N1708" s="57"/>
      <c r="O1708" s="57"/>
      <c r="P1708" s="57"/>
      <c r="Q1708" s="57"/>
      <c r="R1708" s="57"/>
      <c r="S1708" s="57"/>
      <c r="T1708" s="58"/>
      <c r="Z1708" s="108" t="str">
        <f>IF(LEN(INDEX($1:$1048576,ROW(),4))&gt;0,INDEX($1:$1048576,ROW(),4)," ")</f>
        <v xml:space="preserve"> </v>
      </c>
      <c r="AA1708" s="108">
        <f t="shared" si="198"/>
        <v>131</v>
      </c>
      <c r="AB1708" s="108">
        <f ca="1">COUNTBLANK(OFFSET(INDEX($1:$1048576,2,4),AA1708*WellsInPlate,0,WellsInPlate,1))</f>
        <v>86</v>
      </c>
      <c r="AC1708" s="108">
        <f t="shared" ca="1" si="199"/>
        <v>0</v>
      </c>
      <c r="AE1708" s="108" t="b">
        <f>IF(COUNTBLANK(D1708)=0,A1708)</f>
        <v>0</v>
      </c>
    </row>
    <row r="1709" spans="1:31" ht="12.75" x14ac:dyDescent="0.2">
      <c r="A1709" s="94" t="str">
        <f>IF(D1709="","",CONCATENATE('Address and samples info'!$B$8," #",'Samples 96'!C1709))</f>
        <v/>
      </c>
      <c r="B1709" s="95" t="s">
        <v>12</v>
      </c>
      <c r="C1709" s="150">
        <v>20</v>
      </c>
      <c r="D1709" s="5"/>
      <c r="E1709" s="98">
        <v>0.01</v>
      </c>
      <c r="F1709" s="53"/>
      <c r="G1709" s="59"/>
      <c r="H1709" s="104"/>
      <c r="I1709" s="57"/>
      <c r="J1709" s="57"/>
      <c r="K1709" s="57"/>
      <c r="L1709" s="57"/>
      <c r="M1709" s="57"/>
      <c r="N1709" s="57"/>
      <c r="O1709" s="57"/>
      <c r="P1709" s="57"/>
      <c r="Q1709" s="57"/>
      <c r="R1709" s="57"/>
      <c r="S1709" s="57"/>
      <c r="T1709" s="57"/>
      <c r="Z1709" s="108" t="str">
        <f>IF(LEN(INDEX($1:$1048576,ROW(),4))&gt;0,INDEX($1:$1048576,ROW(),4)," ")</f>
        <v xml:space="preserve"> </v>
      </c>
      <c r="AA1709" s="108">
        <f t="shared" si="198"/>
        <v>131</v>
      </c>
      <c r="AB1709" s="108">
        <f ca="1">COUNTBLANK(OFFSET(INDEX($1:$1048576,2,4),AA1709*WellsInPlate,0,WellsInPlate,1))</f>
        <v>86</v>
      </c>
      <c r="AC1709" s="108">
        <f t="shared" ca="1" si="199"/>
        <v>0</v>
      </c>
      <c r="AE1709" s="108" t="b">
        <f>IF(COUNTBLANK(D1709)=0,A1709)</f>
        <v>0</v>
      </c>
    </row>
    <row r="1710" spans="1:31" ht="12.75" x14ac:dyDescent="0.2">
      <c r="A1710" s="94" t="str">
        <f>IF(D1710="","",CONCATENATE('Address and samples info'!$B$8," #",'Samples 96'!C1710))</f>
        <v/>
      </c>
      <c r="B1710" s="95" t="s">
        <v>23</v>
      </c>
      <c r="C1710" s="150">
        <v>20</v>
      </c>
      <c r="D1710" s="5"/>
      <c r="E1710" s="98">
        <v>0.01</v>
      </c>
      <c r="F1710" s="53"/>
      <c r="G1710" s="59"/>
      <c r="H1710" s="104"/>
      <c r="I1710" s="57"/>
      <c r="J1710" s="57"/>
      <c r="K1710" s="57"/>
      <c r="L1710" s="57"/>
      <c r="M1710" s="57"/>
      <c r="N1710" s="57"/>
      <c r="O1710" s="57"/>
      <c r="P1710" s="57"/>
      <c r="Q1710" s="57"/>
      <c r="R1710" s="57"/>
      <c r="S1710" s="57"/>
      <c r="T1710" s="57"/>
      <c r="Z1710" s="108" t="str">
        <f>IF(LEN(INDEX($1:$1048576,ROW(),4))&gt;0,INDEX($1:$1048576,ROW(),4)," ")</f>
        <v xml:space="preserve"> </v>
      </c>
      <c r="AA1710" s="108">
        <f t="shared" si="198"/>
        <v>131</v>
      </c>
      <c r="AB1710" s="108">
        <f ca="1">COUNTBLANK(OFFSET(INDEX($1:$1048576,2,4),AA1710*WellsInPlate,0,WellsInPlate,1))</f>
        <v>86</v>
      </c>
      <c r="AC1710" s="108">
        <f t="shared" ca="1" si="199"/>
        <v>0</v>
      </c>
      <c r="AE1710" s="108" t="b">
        <f>IF(COUNTBLANK(D1710)=0,A1710)</f>
        <v>0</v>
      </c>
    </row>
    <row r="1711" spans="1:31" ht="12.75" x14ac:dyDescent="0.2">
      <c r="A1711" s="94" t="str">
        <f>IF(D1711="","",CONCATENATE('Address and samples info'!$B$8," #",'Samples 96'!C1711))</f>
        <v/>
      </c>
      <c r="B1711" s="95" t="s">
        <v>34</v>
      </c>
      <c r="C1711" s="150">
        <v>20</v>
      </c>
      <c r="D1711" s="5"/>
      <c r="E1711" s="98">
        <v>0.01</v>
      </c>
      <c r="F1711" s="53"/>
      <c r="G1711" s="59"/>
      <c r="H1711" s="104"/>
      <c r="I1711" s="57"/>
      <c r="J1711" s="57"/>
      <c r="K1711" s="57"/>
      <c r="L1711" s="57"/>
      <c r="M1711" s="57"/>
      <c r="N1711" s="57"/>
      <c r="O1711" s="57"/>
      <c r="P1711" s="57"/>
      <c r="Q1711" s="57"/>
      <c r="R1711" s="57"/>
      <c r="S1711" s="57"/>
      <c r="T1711" s="57"/>
      <c r="Z1711" s="108" t="str">
        <f>IF(LEN(INDEX($1:$1048576,ROW(),4))&gt;0,INDEX($1:$1048576,ROW(),4)," ")</f>
        <v xml:space="preserve"> </v>
      </c>
      <c r="AA1711" s="108">
        <f t="shared" si="198"/>
        <v>131</v>
      </c>
      <c r="AB1711" s="108">
        <f ca="1">COUNTBLANK(OFFSET(INDEX($1:$1048576,2,4),AA1711*WellsInPlate,0,WellsInPlate,1))</f>
        <v>86</v>
      </c>
      <c r="AC1711" s="108">
        <f t="shared" ca="1" si="199"/>
        <v>0</v>
      </c>
      <c r="AE1711" s="108" t="b">
        <f>IF(COUNTBLANK(D1711)=0,A1711)</f>
        <v>0</v>
      </c>
    </row>
    <row r="1712" spans="1:31" ht="12.75" x14ac:dyDescent="0.2">
      <c r="A1712" s="94" t="str">
        <f>IF(D1712="","",CONCATENATE('Address and samples info'!$B$8," #",'Samples 96'!C1712))</f>
        <v/>
      </c>
      <c r="B1712" s="95" t="s">
        <v>45</v>
      </c>
      <c r="C1712" s="150">
        <v>20</v>
      </c>
      <c r="D1712" s="5"/>
      <c r="E1712" s="98">
        <v>0.01</v>
      </c>
      <c r="F1712" s="53"/>
      <c r="G1712" s="59"/>
      <c r="H1712" s="104"/>
      <c r="I1712" s="57"/>
      <c r="J1712" s="57"/>
      <c r="K1712" s="57"/>
      <c r="L1712" s="57"/>
      <c r="M1712" s="57"/>
      <c r="N1712" s="57"/>
      <c r="O1712" s="57"/>
      <c r="P1712" s="57"/>
      <c r="Q1712" s="57"/>
      <c r="R1712" s="57"/>
      <c r="S1712" s="57"/>
      <c r="T1712" s="57"/>
      <c r="Z1712" s="108" t="str">
        <f>IF(LEN(INDEX($1:$1048576,ROW(),4))&gt;0,INDEX($1:$1048576,ROW(),4)," ")</f>
        <v xml:space="preserve"> </v>
      </c>
      <c r="AA1712" s="108">
        <f t="shared" si="198"/>
        <v>131</v>
      </c>
      <c r="AB1712" s="108">
        <f ca="1">COUNTBLANK(OFFSET(INDEX($1:$1048576,2,4),AA1712*WellsInPlate,0,WellsInPlate,1))</f>
        <v>86</v>
      </c>
      <c r="AC1712" s="108">
        <f t="shared" ca="1" si="199"/>
        <v>0</v>
      </c>
      <c r="AE1712" s="108" t="b">
        <f>IF(COUNTBLANK(D1712)=0,A1712)</f>
        <v>0</v>
      </c>
    </row>
    <row r="1713" spans="1:31" ht="12.75" x14ac:dyDescent="0.2">
      <c r="A1713" s="94" t="str">
        <f>IF(D1713="","",CONCATENATE('Address and samples info'!$B$8," #",'Samples 96'!C1713))</f>
        <v/>
      </c>
      <c r="B1713" s="95" t="s">
        <v>56</v>
      </c>
      <c r="C1713" s="150">
        <v>20</v>
      </c>
      <c r="D1713" s="5"/>
      <c r="E1713" s="98">
        <v>0.01</v>
      </c>
      <c r="F1713" s="53"/>
      <c r="G1713" s="59"/>
      <c r="H1713" s="104"/>
      <c r="I1713" s="57"/>
      <c r="J1713" s="57"/>
      <c r="K1713" s="57"/>
      <c r="L1713" s="57"/>
      <c r="M1713" s="57"/>
      <c r="N1713" s="57"/>
      <c r="O1713" s="57"/>
      <c r="P1713" s="57"/>
      <c r="Q1713" s="57"/>
      <c r="R1713" s="57"/>
      <c r="S1713" s="57"/>
      <c r="T1713" s="57"/>
      <c r="Z1713" s="108" t="str">
        <f>IF(LEN(INDEX($1:$1048576,ROW(),4))&gt;0,INDEX($1:$1048576,ROW(),4)," ")</f>
        <v xml:space="preserve"> </v>
      </c>
      <c r="AA1713" s="108">
        <f t="shared" si="198"/>
        <v>131</v>
      </c>
      <c r="AB1713" s="108">
        <f ca="1">COUNTBLANK(OFFSET(INDEX($1:$1048576,2,4),AA1713*WellsInPlate,0,WellsInPlate,1))</f>
        <v>86</v>
      </c>
      <c r="AC1713" s="108">
        <f t="shared" ca="1" si="199"/>
        <v>0</v>
      </c>
      <c r="AE1713" s="108" t="b">
        <f>IF(COUNTBLANK(D1713)=0,A1713)</f>
        <v>0</v>
      </c>
    </row>
    <row r="1714" spans="1:31" ht="12.75" x14ac:dyDescent="0.2">
      <c r="A1714" s="94" t="str">
        <f>IF(D1714="","",CONCATENATE('Address and samples info'!$B$8," #",'Samples 96'!C1714))</f>
        <v/>
      </c>
      <c r="B1714" s="95" t="s">
        <v>67</v>
      </c>
      <c r="C1714" s="150">
        <v>20</v>
      </c>
      <c r="D1714" s="5"/>
      <c r="E1714" s="98">
        <v>0.01</v>
      </c>
      <c r="F1714" s="53"/>
      <c r="G1714" s="59"/>
      <c r="H1714" s="104"/>
      <c r="I1714" s="57"/>
      <c r="J1714" s="57"/>
      <c r="K1714" s="57"/>
      <c r="L1714" s="57"/>
      <c r="M1714" s="57"/>
      <c r="N1714" s="57"/>
      <c r="O1714" s="57"/>
      <c r="P1714" s="57"/>
      <c r="Q1714" s="57"/>
      <c r="R1714" s="57"/>
      <c r="S1714" s="57"/>
      <c r="T1714" s="57"/>
      <c r="Z1714" s="108" t="str">
        <f>IF(LEN(INDEX($1:$1048576,ROW(),4))&gt;0,INDEX($1:$1048576,ROW(),4)," ")</f>
        <v xml:space="preserve"> </v>
      </c>
      <c r="AA1714" s="108">
        <f t="shared" si="198"/>
        <v>131</v>
      </c>
      <c r="AB1714" s="108">
        <f ca="1">COUNTBLANK(OFFSET(INDEX($1:$1048576,2,4),AA1714*WellsInPlate,0,WellsInPlate,1))</f>
        <v>86</v>
      </c>
      <c r="AC1714" s="108">
        <f t="shared" ca="1" si="199"/>
        <v>0</v>
      </c>
      <c r="AE1714" s="108" t="b">
        <f>IF(COUNTBLANK(D1714)=0,A1714)</f>
        <v>0</v>
      </c>
    </row>
    <row r="1715" spans="1:31" ht="12.75" x14ac:dyDescent="0.2">
      <c r="A1715" s="94" t="str">
        <f>IF(D1715="","",CONCATENATE('Address and samples info'!$B$8," #",'Samples 96'!C1715))</f>
        <v/>
      </c>
      <c r="B1715" s="95" t="s">
        <v>78</v>
      </c>
      <c r="C1715" s="150">
        <v>20</v>
      </c>
      <c r="D1715" s="5"/>
      <c r="E1715" s="98">
        <v>0.01</v>
      </c>
      <c r="F1715" s="53"/>
      <c r="G1715" s="59"/>
      <c r="H1715" s="104"/>
      <c r="I1715" s="57"/>
      <c r="J1715" s="57"/>
      <c r="K1715" s="57"/>
      <c r="L1715" s="57"/>
      <c r="M1715" s="57"/>
      <c r="N1715" s="57"/>
      <c r="O1715" s="57"/>
      <c r="P1715" s="57"/>
      <c r="Q1715" s="57"/>
      <c r="R1715" s="57"/>
      <c r="S1715" s="57"/>
      <c r="T1715" s="57"/>
      <c r="Z1715" s="108" t="str">
        <f>IF(LEN(INDEX($1:$1048576,ROW(),4))&gt;0,INDEX($1:$1048576,ROW(),4)," ")</f>
        <v xml:space="preserve"> </v>
      </c>
      <c r="AA1715" s="108">
        <f t="shared" si="198"/>
        <v>131</v>
      </c>
      <c r="AB1715" s="108">
        <f ca="1">COUNTBLANK(OFFSET(INDEX($1:$1048576,2,4),AA1715*WellsInPlate,0,WellsInPlate,1))</f>
        <v>86</v>
      </c>
      <c r="AC1715" s="108">
        <f t="shared" ca="1" si="199"/>
        <v>0</v>
      </c>
      <c r="AE1715" s="108" t="b">
        <f>IF(COUNTBLANK(D1715)=0,A1715)</f>
        <v>0</v>
      </c>
    </row>
    <row r="1716" spans="1:31" ht="12.75" x14ac:dyDescent="0.2">
      <c r="A1716" s="94" t="str">
        <f>IF(D1716="","",CONCATENATE('Address and samples info'!$B$8," #",'Samples 96'!C1716))</f>
        <v/>
      </c>
      <c r="B1716" s="95" t="s">
        <v>88</v>
      </c>
      <c r="C1716" s="150">
        <v>20</v>
      </c>
      <c r="D1716" s="5"/>
      <c r="E1716" s="98">
        <v>0.01</v>
      </c>
      <c r="F1716" s="53"/>
      <c r="G1716" s="59"/>
      <c r="Z1716" s="108" t="str">
        <f>IF(LEN(INDEX($1:$1048576,ROW(),4))&gt;0,INDEX($1:$1048576,ROW(),4)," ")</f>
        <v xml:space="preserve"> </v>
      </c>
      <c r="AA1716" s="108">
        <f t="shared" si="198"/>
        <v>131</v>
      </c>
      <c r="AB1716" s="108">
        <f ca="1">COUNTBLANK(OFFSET(INDEX($1:$1048576,2,4),AA1716*WellsInPlate,0,WellsInPlate,1))</f>
        <v>86</v>
      </c>
      <c r="AC1716" s="108">
        <f t="shared" ca="1" si="199"/>
        <v>0</v>
      </c>
      <c r="AE1716" s="108" t="b">
        <f>IF(COUNTBLANK(D1716)=0,A1716)</f>
        <v>0</v>
      </c>
    </row>
    <row r="1717" spans="1:31" ht="12.75" x14ac:dyDescent="0.2">
      <c r="A1717" s="94" t="str">
        <f>IF(D1717="","",CONCATENATE('Address and samples info'!$B$8," #",'Samples 96'!C1717))</f>
        <v/>
      </c>
      <c r="B1717" s="95" t="s">
        <v>13</v>
      </c>
      <c r="C1717" s="150">
        <v>20</v>
      </c>
      <c r="D1717" s="5"/>
      <c r="E1717" s="98">
        <v>0.01</v>
      </c>
      <c r="F1717" s="53"/>
      <c r="G1717" s="59"/>
      <c r="Z1717" s="108" t="str">
        <f>IF(LEN(INDEX($1:$1048576,ROW(),4))&gt;0,INDEX($1:$1048576,ROW(),4)," ")</f>
        <v xml:space="preserve"> </v>
      </c>
      <c r="AA1717" s="108">
        <f t="shared" si="198"/>
        <v>131</v>
      </c>
      <c r="AB1717" s="108">
        <f ca="1">COUNTBLANK(OFFSET(INDEX($1:$1048576,2,4),AA1717*WellsInPlate,0,WellsInPlate,1))</f>
        <v>86</v>
      </c>
      <c r="AC1717" s="108">
        <f t="shared" ca="1" si="199"/>
        <v>0</v>
      </c>
      <c r="AE1717" s="108" t="b">
        <f>IF(COUNTBLANK(D1717)=0,A1717)</f>
        <v>0</v>
      </c>
    </row>
    <row r="1718" spans="1:31" ht="12.75" x14ac:dyDescent="0.2">
      <c r="A1718" s="94" t="str">
        <f>IF(D1718="","",CONCATENATE('Address and samples info'!$B$8," #",'Samples 96'!C1718))</f>
        <v/>
      </c>
      <c r="B1718" s="95" t="s">
        <v>24</v>
      </c>
      <c r="C1718" s="150">
        <v>20</v>
      </c>
      <c r="D1718" s="5"/>
      <c r="E1718" s="98">
        <v>0.01</v>
      </c>
      <c r="F1718" s="53"/>
      <c r="G1718" s="59"/>
      <c r="Z1718" s="108" t="str">
        <f>IF(LEN(INDEX($1:$1048576,ROW(),4))&gt;0,INDEX($1:$1048576,ROW(),4)," ")</f>
        <v xml:space="preserve"> </v>
      </c>
      <c r="AA1718" s="108">
        <f t="shared" si="198"/>
        <v>131</v>
      </c>
      <c r="AB1718" s="108">
        <f ca="1">COUNTBLANK(OFFSET(INDEX($1:$1048576,2,4),AA1718*WellsInPlate,0,WellsInPlate,1))</f>
        <v>86</v>
      </c>
      <c r="AC1718" s="108">
        <f t="shared" ca="1" si="199"/>
        <v>0</v>
      </c>
      <c r="AE1718" s="108" t="b">
        <f>IF(COUNTBLANK(D1718)=0,A1718)</f>
        <v>0</v>
      </c>
    </row>
    <row r="1719" spans="1:31" ht="12.75" x14ac:dyDescent="0.2">
      <c r="A1719" s="94" t="str">
        <f>IF(D1719="","",CONCATENATE('Address and samples info'!$B$8," #",'Samples 96'!C1719))</f>
        <v/>
      </c>
      <c r="B1719" s="95" t="s">
        <v>35</v>
      </c>
      <c r="C1719" s="150">
        <v>20</v>
      </c>
      <c r="D1719" s="5"/>
      <c r="E1719" s="98">
        <v>0.01</v>
      </c>
      <c r="F1719" s="53"/>
      <c r="G1719" s="59"/>
      <c r="I1719" s="55"/>
      <c r="Z1719" s="108" t="str">
        <f>IF(LEN(INDEX($1:$1048576,ROW(),4))&gt;0,INDEX($1:$1048576,ROW(),4)," ")</f>
        <v xml:space="preserve"> </v>
      </c>
      <c r="AA1719" s="108">
        <f t="shared" si="198"/>
        <v>131</v>
      </c>
      <c r="AB1719" s="108">
        <f ca="1">COUNTBLANK(OFFSET(INDEX($1:$1048576,2,4),AA1719*WellsInPlate,0,WellsInPlate,1))</f>
        <v>86</v>
      </c>
      <c r="AC1719" s="108">
        <f t="shared" ca="1" si="199"/>
        <v>0</v>
      </c>
      <c r="AE1719" s="108" t="b">
        <f>IF(COUNTBLANK(D1719)=0,A1719)</f>
        <v>0</v>
      </c>
    </row>
    <row r="1720" spans="1:31" ht="12.75" x14ac:dyDescent="0.2">
      <c r="A1720" s="94" t="str">
        <f>IF(D1720="","",CONCATENATE('Address and samples info'!$B$8," #",'Samples 96'!C1720))</f>
        <v/>
      </c>
      <c r="B1720" s="95" t="s">
        <v>46</v>
      </c>
      <c r="C1720" s="150">
        <v>20</v>
      </c>
      <c r="D1720" s="5"/>
      <c r="E1720" s="98">
        <v>0.01</v>
      </c>
      <c r="F1720" s="53"/>
      <c r="G1720" s="59"/>
      <c r="H1720" s="106"/>
      <c r="I1720" s="56"/>
      <c r="J1720" s="56"/>
      <c r="K1720" s="56"/>
      <c r="L1720" s="56"/>
      <c r="M1720" s="56"/>
      <c r="N1720" s="56"/>
      <c r="O1720" s="56"/>
      <c r="P1720" s="56"/>
      <c r="Q1720" s="56"/>
      <c r="R1720" s="56"/>
      <c r="S1720" s="56"/>
      <c r="T1720" s="56"/>
      <c r="Z1720" s="108" t="str">
        <f>IF(LEN(INDEX($1:$1048576,ROW(),4))&gt;0,INDEX($1:$1048576,ROW(),4)," ")</f>
        <v xml:space="preserve"> </v>
      </c>
      <c r="AA1720" s="108">
        <f t="shared" si="198"/>
        <v>132</v>
      </c>
      <c r="AB1720" s="108">
        <f ca="1">COUNTBLANK(OFFSET(INDEX($1:$1048576,2,4),AA1720*WellsInPlate,0,WellsInPlate,1))</f>
        <v>86</v>
      </c>
      <c r="AC1720" s="108">
        <f t="shared" ca="1" si="199"/>
        <v>0</v>
      </c>
      <c r="AE1720" s="108" t="b">
        <f>IF(COUNTBLANK(D1720)=0,A1720)</f>
        <v>0</v>
      </c>
    </row>
    <row r="1721" spans="1:31" ht="12.75" x14ac:dyDescent="0.2">
      <c r="A1721" s="94" t="str">
        <f>IF(D1721="","",CONCATENATE('Address and samples info'!$B$8," #",'Samples 96'!C1721))</f>
        <v/>
      </c>
      <c r="B1721" s="95" t="s">
        <v>57</v>
      </c>
      <c r="C1721" s="150">
        <v>20</v>
      </c>
      <c r="D1721" s="5"/>
      <c r="E1721" s="98">
        <v>0.01</v>
      </c>
      <c r="F1721" s="53"/>
      <c r="G1721" s="59"/>
      <c r="H1721" s="104"/>
      <c r="I1721" s="57"/>
      <c r="J1721" s="57"/>
      <c r="K1721" s="57"/>
      <c r="L1721" s="57"/>
      <c r="M1721" s="57"/>
      <c r="N1721" s="57"/>
      <c r="O1721" s="57"/>
      <c r="P1721" s="57"/>
      <c r="Q1721" s="57"/>
      <c r="R1721" s="57"/>
      <c r="S1721" s="57"/>
      <c r="T1721" s="58"/>
      <c r="Z1721" s="108" t="str">
        <f>IF(LEN(INDEX($1:$1048576,ROW(),4))&gt;0,INDEX($1:$1048576,ROW(),4)," ")</f>
        <v xml:space="preserve"> </v>
      </c>
      <c r="AA1721" s="108">
        <f t="shared" si="198"/>
        <v>132</v>
      </c>
      <c r="AB1721" s="108">
        <f ca="1">COUNTBLANK(OFFSET(INDEX($1:$1048576,2,4),AA1721*WellsInPlate,0,WellsInPlate,1))</f>
        <v>86</v>
      </c>
      <c r="AC1721" s="108">
        <f t="shared" ca="1" si="199"/>
        <v>0</v>
      </c>
      <c r="AE1721" s="108" t="b">
        <f>IF(COUNTBLANK(D1721)=0,A1721)</f>
        <v>0</v>
      </c>
    </row>
    <row r="1722" spans="1:31" ht="12.75" x14ac:dyDescent="0.2">
      <c r="A1722" s="94" t="str">
        <f>IF(D1722="","",CONCATENATE('Address and samples info'!$B$8," #",'Samples 96'!C1722))</f>
        <v/>
      </c>
      <c r="B1722" s="95" t="s">
        <v>68</v>
      </c>
      <c r="C1722" s="150">
        <v>20</v>
      </c>
      <c r="D1722" s="5"/>
      <c r="E1722" s="98">
        <v>0.01</v>
      </c>
      <c r="F1722" s="53"/>
      <c r="G1722" s="59"/>
      <c r="H1722" s="104"/>
      <c r="I1722" s="57"/>
      <c r="J1722" s="57"/>
      <c r="K1722" s="57"/>
      <c r="L1722" s="57"/>
      <c r="M1722" s="57"/>
      <c r="N1722" s="57"/>
      <c r="O1722" s="57"/>
      <c r="P1722" s="57"/>
      <c r="Q1722" s="57"/>
      <c r="R1722" s="57"/>
      <c r="S1722" s="57"/>
      <c r="T1722" s="57"/>
      <c r="Z1722" s="108" t="str">
        <f>IF(LEN(INDEX($1:$1048576,ROW(),4))&gt;0,INDEX($1:$1048576,ROW(),4)," ")</f>
        <v xml:space="preserve"> </v>
      </c>
      <c r="AA1722" s="108">
        <f t="shared" si="198"/>
        <v>132</v>
      </c>
      <c r="AB1722" s="108">
        <f ca="1">COUNTBLANK(OFFSET(INDEX($1:$1048576,2,4),AA1722*WellsInPlate,0,WellsInPlate,1))</f>
        <v>86</v>
      </c>
      <c r="AC1722" s="108">
        <f t="shared" ca="1" si="199"/>
        <v>0</v>
      </c>
      <c r="AE1722" s="108" t="b">
        <f>IF(COUNTBLANK(D1722)=0,A1722)</f>
        <v>0</v>
      </c>
    </row>
    <row r="1723" spans="1:31" ht="12.75" x14ac:dyDescent="0.2">
      <c r="A1723" s="94" t="str">
        <f>IF(D1723="","",CONCATENATE('Address and samples info'!$B$8," #",'Samples 96'!C1723))</f>
        <v/>
      </c>
      <c r="B1723" s="95" t="s">
        <v>3</v>
      </c>
      <c r="C1723" s="150">
        <v>21</v>
      </c>
      <c r="D1723" s="5"/>
      <c r="E1723" s="98">
        <v>0.01</v>
      </c>
      <c r="F1723" s="53"/>
      <c r="G1723" s="59"/>
      <c r="H1723" s="104"/>
      <c r="I1723" s="57"/>
      <c r="J1723" s="57"/>
      <c r="K1723" s="57"/>
      <c r="L1723" s="57"/>
      <c r="M1723" s="57"/>
      <c r="N1723" s="57"/>
      <c r="O1723" s="57"/>
      <c r="P1723" s="57"/>
      <c r="Q1723" s="57"/>
      <c r="R1723" s="57"/>
      <c r="S1723" s="57"/>
      <c r="T1723" s="57"/>
      <c r="Z1723" s="108" t="str">
        <f>IF(LEN(INDEX($1:$1048576,ROW(),4))&gt;0,INDEX($1:$1048576,ROW(),4)," ")</f>
        <v xml:space="preserve"> </v>
      </c>
      <c r="AA1723" s="108">
        <f t="shared" si="198"/>
        <v>132</v>
      </c>
      <c r="AB1723" s="108">
        <f ca="1">COUNTBLANK(OFFSET(INDEX($1:$1048576,2,4),AA1723*WellsInPlate,0,WellsInPlate,1))</f>
        <v>86</v>
      </c>
      <c r="AC1723" s="108">
        <f t="shared" ca="1" si="199"/>
        <v>0</v>
      </c>
      <c r="AE1723" s="108" t="b">
        <f>IF(COUNTBLANK(D1723)=0,A1723)</f>
        <v>0</v>
      </c>
    </row>
    <row r="1724" spans="1:31" ht="12.75" x14ac:dyDescent="0.2">
      <c r="A1724" s="94" t="str">
        <f>IF(D1724="","",CONCATENATE('Address and samples info'!$B$8," #",'Samples 96'!C1724))</f>
        <v/>
      </c>
      <c r="B1724" s="95" t="s">
        <v>14</v>
      </c>
      <c r="C1724" s="150">
        <v>21</v>
      </c>
      <c r="D1724" s="5"/>
      <c r="E1724" s="98">
        <v>0.01</v>
      </c>
      <c r="F1724" s="53"/>
      <c r="G1724" s="59"/>
      <c r="H1724" s="104"/>
      <c r="I1724" s="57"/>
      <c r="J1724" s="57"/>
      <c r="K1724" s="57"/>
      <c r="L1724" s="57"/>
      <c r="M1724" s="57"/>
      <c r="N1724" s="57"/>
      <c r="O1724" s="57"/>
      <c r="P1724" s="57"/>
      <c r="Q1724" s="57"/>
      <c r="R1724" s="57"/>
      <c r="S1724" s="57"/>
      <c r="T1724" s="57"/>
      <c r="Z1724" s="108" t="str">
        <f>IF(LEN(INDEX($1:$1048576,ROW(),4))&gt;0,INDEX($1:$1048576,ROW(),4)," ")</f>
        <v xml:space="preserve"> </v>
      </c>
      <c r="AA1724" s="108">
        <f t="shared" si="198"/>
        <v>132</v>
      </c>
      <c r="AB1724" s="108">
        <f ca="1">COUNTBLANK(OFFSET(INDEX($1:$1048576,2,4),AA1724*WellsInPlate,0,WellsInPlate,1))</f>
        <v>86</v>
      </c>
      <c r="AC1724" s="108">
        <f t="shared" ca="1" si="199"/>
        <v>0</v>
      </c>
      <c r="AE1724" s="108" t="b">
        <f>IF(COUNTBLANK(D1724)=0,A1724)</f>
        <v>0</v>
      </c>
    </row>
    <row r="1725" spans="1:31" ht="12.75" x14ac:dyDescent="0.2">
      <c r="A1725" s="94" t="str">
        <f>IF(D1725="","",CONCATENATE('Address and samples info'!$B$8," #",'Samples 96'!C1725))</f>
        <v/>
      </c>
      <c r="B1725" s="95" t="s">
        <v>25</v>
      </c>
      <c r="C1725" s="150">
        <v>21</v>
      </c>
      <c r="D1725" s="5"/>
      <c r="E1725" s="98">
        <v>0.01</v>
      </c>
      <c r="F1725" s="53"/>
      <c r="G1725" s="59"/>
      <c r="H1725" s="104"/>
      <c r="I1725" s="57"/>
      <c r="J1725" s="57"/>
      <c r="K1725" s="57"/>
      <c r="L1725" s="57"/>
      <c r="M1725" s="57"/>
      <c r="N1725" s="57"/>
      <c r="O1725" s="57"/>
      <c r="P1725" s="57"/>
      <c r="Q1725" s="57"/>
      <c r="R1725" s="57"/>
      <c r="S1725" s="57"/>
      <c r="T1725" s="57"/>
      <c r="Z1725" s="108" t="str">
        <f>IF(LEN(INDEX($1:$1048576,ROW(),4))&gt;0,INDEX($1:$1048576,ROW(),4)," ")</f>
        <v xml:space="preserve"> </v>
      </c>
      <c r="AA1725" s="108">
        <f t="shared" si="198"/>
        <v>132</v>
      </c>
      <c r="AB1725" s="108">
        <f ca="1">COUNTBLANK(OFFSET(INDEX($1:$1048576,2,4),AA1725*WellsInPlate,0,WellsInPlate,1))</f>
        <v>86</v>
      </c>
      <c r="AC1725" s="108">
        <f t="shared" ca="1" si="199"/>
        <v>0</v>
      </c>
      <c r="AE1725" s="108" t="b">
        <f>IF(COUNTBLANK(D1725)=0,A1725)</f>
        <v>0</v>
      </c>
    </row>
    <row r="1726" spans="1:31" ht="12.75" x14ac:dyDescent="0.2">
      <c r="A1726" s="94" t="str">
        <f>IF(D1726="","",CONCATENATE('Address and samples info'!$B$8," #",'Samples 96'!C1726))</f>
        <v/>
      </c>
      <c r="B1726" s="95" t="s">
        <v>36</v>
      </c>
      <c r="C1726" s="150">
        <v>21</v>
      </c>
      <c r="D1726" s="5"/>
      <c r="E1726" s="98">
        <v>0.01</v>
      </c>
      <c r="F1726" s="53"/>
      <c r="G1726" s="59"/>
      <c r="H1726" s="104"/>
      <c r="I1726" s="57"/>
      <c r="J1726" s="57"/>
      <c r="K1726" s="57"/>
      <c r="L1726" s="57"/>
      <c r="M1726" s="57"/>
      <c r="N1726" s="57"/>
      <c r="O1726" s="57"/>
      <c r="P1726" s="57"/>
      <c r="Q1726" s="57"/>
      <c r="R1726" s="57"/>
      <c r="S1726" s="57"/>
      <c r="T1726" s="57"/>
      <c r="Z1726" s="108" t="str">
        <f>IF(LEN(INDEX($1:$1048576,ROW(),4))&gt;0,INDEX($1:$1048576,ROW(),4)," ")</f>
        <v xml:space="preserve"> </v>
      </c>
      <c r="AA1726" s="108">
        <f t="shared" si="198"/>
        <v>132</v>
      </c>
      <c r="AB1726" s="108">
        <f ca="1">COUNTBLANK(OFFSET(INDEX($1:$1048576,2,4),AA1726*WellsInPlate,0,WellsInPlate,1))</f>
        <v>86</v>
      </c>
      <c r="AC1726" s="108">
        <f t="shared" ca="1" si="199"/>
        <v>0</v>
      </c>
      <c r="AE1726" s="108" t="b">
        <f>IF(COUNTBLANK(D1726)=0,A1726)</f>
        <v>0</v>
      </c>
    </row>
    <row r="1727" spans="1:31" ht="12.75" x14ac:dyDescent="0.2">
      <c r="A1727" s="94" t="str">
        <f>IF(D1727="","",CONCATENATE('Address and samples info'!$B$8," #",'Samples 96'!C1727))</f>
        <v/>
      </c>
      <c r="B1727" s="95" t="s">
        <v>47</v>
      </c>
      <c r="C1727" s="150">
        <v>21</v>
      </c>
      <c r="D1727" s="5"/>
      <c r="E1727" s="98">
        <v>0.01</v>
      </c>
      <c r="F1727" s="53"/>
      <c r="G1727" s="59"/>
      <c r="H1727" s="104"/>
      <c r="I1727" s="57"/>
      <c r="J1727" s="57"/>
      <c r="K1727" s="57"/>
      <c r="L1727" s="57"/>
      <c r="M1727" s="57"/>
      <c r="N1727" s="57"/>
      <c r="O1727" s="57"/>
      <c r="P1727" s="57"/>
      <c r="Q1727" s="57"/>
      <c r="R1727" s="57"/>
      <c r="S1727" s="57"/>
      <c r="T1727" s="57"/>
      <c r="Z1727" s="108" t="str">
        <f>IF(LEN(INDEX($1:$1048576,ROW(),4))&gt;0,INDEX($1:$1048576,ROW(),4)," ")</f>
        <v xml:space="preserve"> </v>
      </c>
      <c r="AA1727" s="108">
        <f t="shared" si="198"/>
        <v>132</v>
      </c>
      <c r="AB1727" s="108">
        <f ca="1">COUNTBLANK(OFFSET(INDEX($1:$1048576,2,4),AA1727*WellsInPlate,0,WellsInPlate,1))</f>
        <v>86</v>
      </c>
      <c r="AC1727" s="108">
        <f t="shared" ca="1" si="199"/>
        <v>0</v>
      </c>
      <c r="AE1727" s="108" t="b">
        <f>IF(COUNTBLANK(D1727)=0,A1727)</f>
        <v>0</v>
      </c>
    </row>
    <row r="1728" spans="1:31" ht="12.75" x14ac:dyDescent="0.2">
      <c r="A1728" s="94" t="str">
        <f>IF(D1728="","",CONCATENATE('Address and samples info'!$B$8," #",'Samples 96'!C1728))</f>
        <v/>
      </c>
      <c r="B1728" s="95" t="s">
        <v>58</v>
      </c>
      <c r="C1728" s="150">
        <v>21</v>
      </c>
      <c r="D1728" s="5"/>
      <c r="E1728" s="98">
        <v>0.01</v>
      </c>
      <c r="F1728" s="53"/>
      <c r="G1728" s="59"/>
      <c r="H1728" s="104"/>
      <c r="I1728" s="57"/>
      <c r="J1728" s="57"/>
      <c r="K1728" s="57"/>
      <c r="L1728" s="57"/>
      <c r="M1728" s="57"/>
      <c r="N1728" s="57"/>
      <c r="O1728" s="57"/>
      <c r="P1728" s="57"/>
      <c r="Q1728" s="57"/>
      <c r="R1728" s="57"/>
      <c r="S1728" s="57"/>
      <c r="T1728" s="57"/>
      <c r="Z1728" s="108" t="str">
        <f>IF(LEN(INDEX($1:$1048576,ROW(),4))&gt;0,INDEX($1:$1048576,ROW(),4)," ")</f>
        <v xml:space="preserve"> </v>
      </c>
      <c r="AA1728" s="108">
        <f t="shared" si="198"/>
        <v>132</v>
      </c>
      <c r="AB1728" s="108">
        <f ca="1">COUNTBLANK(OFFSET(INDEX($1:$1048576,2,4),AA1728*WellsInPlate,0,WellsInPlate,1))</f>
        <v>86</v>
      </c>
      <c r="AC1728" s="108">
        <f t="shared" ca="1" si="199"/>
        <v>0</v>
      </c>
      <c r="AE1728" s="108" t="b">
        <f>IF(COUNTBLANK(D1728)=0,A1728)</f>
        <v>0</v>
      </c>
    </row>
    <row r="1729" spans="1:31" ht="12.75" x14ac:dyDescent="0.2">
      <c r="A1729" s="94" t="str">
        <f>IF(D1729="","",CONCATENATE('Address and samples info'!$B$8," #",'Samples 96'!C1729))</f>
        <v/>
      </c>
      <c r="B1729" s="95" t="s">
        <v>69</v>
      </c>
      <c r="C1729" s="150">
        <v>21</v>
      </c>
      <c r="D1729" s="5"/>
      <c r="E1729" s="98">
        <v>0.01</v>
      </c>
      <c r="F1729" s="53"/>
      <c r="G1729" s="59"/>
      <c r="Z1729" s="108" t="str">
        <f>IF(LEN(INDEX($1:$1048576,ROW(),4))&gt;0,INDEX($1:$1048576,ROW(),4)," ")</f>
        <v xml:space="preserve"> </v>
      </c>
      <c r="AA1729" s="108">
        <f t="shared" si="198"/>
        <v>132</v>
      </c>
      <c r="AB1729" s="108">
        <f ca="1">COUNTBLANK(OFFSET(INDEX($1:$1048576,2,4),AA1729*WellsInPlate,0,WellsInPlate,1))</f>
        <v>86</v>
      </c>
      <c r="AC1729" s="108">
        <f t="shared" ca="1" si="199"/>
        <v>0</v>
      </c>
      <c r="AE1729" s="108" t="b">
        <f>IF(COUNTBLANK(D1729)=0,A1729)</f>
        <v>0</v>
      </c>
    </row>
    <row r="1730" spans="1:31" ht="12.75" x14ac:dyDescent="0.2">
      <c r="A1730" s="94" t="str">
        <f>IF(D1730="","",CONCATENATE('Address and samples info'!$B$8," #",'Samples 96'!C1730))</f>
        <v/>
      </c>
      <c r="B1730" s="95" t="s">
        <v>79</v>
      </c>
      <c r="C1730" s="150">
        <v>21</v>
      </c>
      <c r="D1730" s="5"/>
      <c r="E1730" s="98">
        <v>0.01</v>
      </c>
      <c r="F1730" s="53"/>
      <c r="G1730" s="59"/>
      <c r="Z1730" s="108" t="str">
        <f>IF(LEN(INDEX($1:$1048576,ROW(),4))&gt;0,INDEX($1:$1048576,ROW(),4)," ")</f>
        <v xml:space="preserve"> </v>
      </c>
      <c r="AA1730" s="108">
        <f t="shared" si="198"/>
        <v>132</v>
      </c>
      <c r="AB1730" s="108">
        <f ca="1">COUNTBLANK(OFFSET(INDEX($1:$1048576,2,4),AA1730*WellsInPlate,0,WellsInPlate,1))</f>
        <v>86</v>
      </c>
      <c r="AC1730" s="108">
        <f t="shared" ca="1" si="199"/>
        <v>0</v>
      </c>
      <c r="AE1730" s="108" t="b">
        <f>IF(COUNTBLANK(D1730)=0,A1730)</f>
        <v>0</v>
      </c>
    </row>
    <row r="1731" spans="1:31" ht="12.75" x14ac:dyDescent="0.2">
      <c r="A1731" s="94" t="str">
        <f>IF(D1731="","",CONCATENATE('Address and samples info'!$B$8," #",'Samples 96'!C1731))</f>
        <v/>
      </c>
      <c r="B1731" s="95" t="s">
        <v>4</v>
      </c>
      <c r="C1731" s="150">
        <v>21</v>
      </c>
      <c r="D1731" s="5"/>
      <c r="E1731" s="98">
        <v>0.01</v>
      </c>
      <c r="F1731" s="53"/>
      <c r="G1731" s="59"/>
      <c r="Z1731" s="108" t="str">
        <f>IF(LEN(INDEX($1:$1048576,ROW(),4))&gt;0,INDEX($1:$1048576,ROW(),4)," ")</f>
        <v xml:space="preserve"> </v>
      </c>
      <c r="AA1731" s="108">
        <f t="shared" si="198"/>
        <v>132</v>
      </c>
      <c r="AB1731" s="108">
        <f ca="1">COUNTBLANK(OFFSET(INDEX($1:$1048576,2,4),AA1731*WellsInPlate,0,WellsInPlate,1))</f>
        <v>86</v>
      </c>
      <c r="AC1731" s="108">
        <f t="shared" ca="1" si="199"/>
        <v>0</v>
      </c>
      <c r="AE1731" s="108" t="b">
        <f>IF(COUNTBLANK(D1731)=0,A1731)</f>
        <v>0</v>
      </c>
    </row>
    <row r="1732" spans="1:31" ht="12.75" x14ac:dyDescent="0.2">
      <c r="A1732" s="94" t="str">
        <f>IF(D1732="","",CONCATENATE('Address and samples info'!$B$8," #",'Samples 96'!C1732))</f>
        <v/>
      </c>
      <c r="B1732" s="95" t="s">
        <v>15</v>
      </c>
      <c r="C1732" s="150">
        <v>21</v>
      </c>
      <c r="D1732" s="5"/>
      <c r="E1732" s="98">
        <v>0.01</v>
      </c>
      <c r="F1732" s="53"/>
      <c r="G1732" s="59"/>
      <c r="I1732" s="55"/>
      <c r="Z1732" s="108" t="str">
        <f>IF(LEN(INDEX($1:$1048576,ROW(),4))&gt;0,INDEX($1:$1048576,ROW(),4)," ")</f>
        <v xml:space="preserve"> </v>
      </c>
      <c r="AA1732" s="108">
        <f t="shared" si="198"/>
        <v>132</v>
      </c>
      <c r="AB1732" s="108">
        <f ca="1">COUNTBLANK(OFFSET(INDEX($1:$1048576,2,4),AA1732*WellsInPlate,0,WellsInPlate,1))</f>
        <v>86</v>
      </c>
      <c r="AC1732" s="108">
        <f t="shared" ca="1" si="199"/>
        <v>0</v>
      </c>
      <c r="AE1732" s="108" t="b">
        <f>IF(COUNTBLANK(D1732)=0,A1732)</f>
        <v>0</v>
      </c>
    </row>
    <row r="1733" spans="1:31" ht="12.75" x14ac:dyDescent="0.2">
      <c r="A1733" s="94" t="str">
        <f>IF(D1733="","",CONCATENATE('Address and samples info'!$B$8," #",'Samples 96'!C1733))</f>
        <v/>
      </c>
      <c r="B1733" s="95" t="s">
        <v>26</v>
      </c>
      <c r="C1733" s="150">
        <v>21</v>
      </c>
      <c r="D1733" s="5"/>
      <c r="E1733" s="98">
        <v>0.01</v>
      </c>
      <c r="F1733" s="53"/>
      <c r="G1733" s="59"/>
      <c r="H1733" s="106"/>
      <c r="I1733" s="56"/>
      <c r="J1733" s="56"/>
      <c r="K1733" s="56"/>
      <c r="L1733" s="56"/>
      <c r="M1733" s="56"/>
      <c r="N1733" s="56"/>
      <c r="O1733" s="56"/>
      <c r="P1733" s="56"/>
      <c r="Q1733" s="56"/>
      <c r="R1733" s="56"/>
      <c r="S1733" s="56"/>
      <c r="T1733" s="56"/>
      <c r="Z1733" s="108" t="str">
        <f>IF(LEN(INDEX($1:$1048576,ROW(),4))&gt;0,INDEX($1:$1048576,ROW(),4)," ")</f>
        <v xml:space="preserve"> </v>
      </c>
      <c r="AA1733" s="108">
        <f t="shared" ref="AA1733" si="200">CEILING((ROW()-StartRow+1)/PanelHeight,1)-1</f>
        <v>133</v>
      </c>
      <c r="AB1733" s="108">
        <f ca="1">COUNTBLANK(OFFSET(INDEX($1:$1048576,2,4),AA1733*WellsInPlate,0,WellsInPlate,1))</f>
        <v>86</v>
      </c>
      <c r="AC1733" s="108">
        <f t="shared" ref="AC1733" ca="1" si="201">IF(AB1733=WellsInPlate,0,1)</f>
        <v>0</v>
      </c>
      <c r="AE1733" s="108" t="b">
        <f>IF(COUNTBLANK(D1733)=0,A1733)</f>
        <v>0</v>
      </c>
    </row>
    <row r="1734" spans="1:31" ht="12.75" x14ac:dyDescent="0.2">
      <c r="A1734" s="94" t="str">
        <f>IF(D1734="","",CONCATENATE('Address and samples info'!$B$8," #",'Samples 96'!C1734))</f>
        <v/>
      </c>
      <c r="B1734" s="95" t="s">
        <v>37</v>
      </c>
      <c r="C1734" s="150">
        <v>21</v>
      </c>
      <c r="D1734" s="5"/>
      <c r="E1734" s="98">
        <v>0.01</v>
      </c>
      <c r="F1734" s="53"/>
      <c r="G1734" s="59"/>
      <c r="H1734" s="104"/>
      <c r="I1734" s="57"/>
      <c r="J1734" s="57"/>
      <c r="K1734" s="57"/>
      <c r="L1734" s="57"/>
      <c r="M1734" s="57"/>
      <c r="N1734" s="57"/>
      <c r="O1734" s="57"/>
      <c r="P1734" s="57"/>
      <c r="Q1734" s="57"/>
      <c r="R1734" s="57"/>
      <c r="S1734" s="57"/>
      <c r="T1734" s="58"/>
      <c r="Z1734" s="108" t="str">
        <f>IF(LEN(INDEX($1:$1048576,ROW(),4))&gt;0,INDEX($1:$1048576,ROW(),4)," ")</f>
        <v xml:space="preserve"> </v>
      </c>
      <c r="AA1734" s="108">
        <f t="shared" ref="AA1734:AA1765" si="202">CEILING((ROW()-StartRow+1)/PanelHeight,1)-1</f>
        <v>133</v>
      </c>
      <c r="AB1734" s="108">
        <f ca="1">COUNTBLANK(OFFSET(INDEX($1:$1048576,2,4),AA1734*WellsInPlate,0,WellsInPlate,1))</f>
        <v>86</v>
      </c>
      <c r="AC1734" s="108">
        <f t="shared" ref="AC1734:AC1765" ca="1" si="203">IF(AB1734=WellsInPlate,0,1)</f>
        <v>0</v>
      </c>
      <c r="AE1734" s="108" t="b">
        <f>IF(COUNTBLANK(D1734)=0,A1734)</f>
        <v>0</v>
      </c>
    </row>
    <row r="1735" spans="1:31" ht="12.75" x14ac:dyDescent="0.2">
      <c r="A1735" s="94" t="str">
        <f>IF(D1735="","",CONCATENATE('Address and samples info'!$B$8," #",'Samples 96'!C1735))</f>
        <v/>
      </c>
      <c r="B1735" s="95" t="s">
        <v>48</v>
      </c>
      <c r="C1735" s="150">
        <v>21</v>
      </c>
      <c r="D1735" s="5"/>
      <c r="E1735" s="98">
        <v>0.01</v>
      </c>
      <c r="F1735" s="53"/>
      <c r="G1735" s="59"/>
      <c r="H1735" s="104"/>
      <c r="I1735" s="57"/>
      <c r="J1735" s="57"/>
      <c r="K1735" s="57"/>
      <c r="L1735" s="57"/>
      <c r="M1735" s="57"/>
      <c r="N1735" s="57"/>
      <c r="O1735" s="57"/>
      <c r="P1735" s="57"/>
      <c r="Q1735" s="57"/>
      <c r="R1735" s="57"/>
      <c r="S1735" s="57"/>
      <c r="T1735" s="57"/>
      <c r="Z1735" s="108" t="str">
        <f>IF(LEN(INDEX($1:$1048576,ROW(),4))&gt;0,INDEX($1:$1048576,ROW(),4)," ")</f>
        <v xml:space="preserve"> </v>
      </c>
      <c r="AA1735" s="108">
        <f t="shared" si="202"/>
        <v>133</v>
      </c>
      <c r="AB1735" s="108">
        <f ca="1">COUNTBLANK(OFFSET(INDEX($1:$1048576,2,4),AA1735*WellsInPlate,0,WellsInPlate,1))</f>
        <v>86</v>
      </c>
      <c r="AC1735" s="108">
        <f t="shared" ca="1" si="203"/>
        <v>0</v>
      </c>
      <c r="AE1735" s="108" t="b">
        <f>IF(COUNTBLANK(D1735)=0,A1735)</f>
        <v>0</v>
      </c>
    </row>
    <row r="1736" spans="1:31" ht="12.75" x14ac:dyDescent="0.2">
      <c r="A1736" s="94" t="str">
        <f>IF(D1736="","",CONCATENATE('Address and samples info'!$B$8," #",'Samples 96'!C1736))</f>
        <v/>
      </c>
      <c r="B1736" s="95" t="s">
        <v>59</v>
      </c>
      <c r="C1736" s="150">
        <v>21</v>
      </c>
      <c r="D1736" s="5"/>
      <c r="E1736" s="98">
        <v>0.01</v>
      </c>
      <c r="F1736" s="53"/>
      <c r="G1736" s="59"/>
      <c r="H1736" s="104"/>
      <c r="I1736" s="57"/>
      <c r="J1736" s="57"/>
      <c r="K1736" s="57"/>
      <c r="L1736" s="57"/>
      <c r="M1736" s="57"/>
      <c r="N1736" s="57"/>
      <c r="O1736" s="57"/>
      <c r="P1736" s="57"/>
      <c r="Q1736" s="57"/>
      <c r="R1736" s="57"/>
      <c r="S1736" s="57"/>
      <c r="T1736" s="57"/>
      <c r="Z1736" s="108" t="str">
        <f>IF(LEN(INDEX($1:$1048576,ROW(),4))&gt;0,INDEX($1:$1048576,ROW(),4)," ")</f>
        <v xml:space="preserve"> </v>
      </c>
      <c r="AA1736" s="108">
        <f t="shared" si="202"/>
        <v>133</v>
      </c>
      <c r="AB1736" s="108">
        <f ca="1">COUNTBLANK(OFFSET(INDEX($1:$1048576,2,4),AA1736*WellsInPlate,0,WellsInPlate,1))</f>
        <v>86</v>
      </c>
      <c r="AC1736" s="108">
        <f t="shared" ca="1" si="203"/>
        <v>0</v>
      </c>
      <c r="AE1736" s="108" t="b">
        <f>IF(COUNTBLANK(D1736)=0,A1736)</f>
        <v>0</v>
      </c>
    </row>
    <row r="1737" spans="1:31" ht="12.75" x14ac:dyDescent="0.2">
      <c r="A1737" s="94" t="str">
        <f>IF(D1737="","",CONCATENATE('Address and samples info'!$B$8," #",'Samples 96'!C1737))</f>
        <v/>
      </c>
      <c r="B1737" s="95" t="s">
        <v>70</v>
      </c>
      <c r="C1737" s="150">
        <v>21</v>
      </c>
      <c r="D1737" s="5"/>
      <c r="E1737" s="98">
        <v>0.01</v>
      </c>
      <c r="F1737" s="53"/>
      <c r="G1737" s="59"/>
      <c r="H1737" s="104"/>
      <c r="I1737" s="57"/>
      <c r="J1737" s="57"/>
      <c r="K1737" s="57"/>
      <c r="L1737" s="57"/>
      <c r="M1737" s="57"/>
      <c r="N1737" s="57"/>
      <c r="O1737" s="57"/>
      <c r="P1737" s="57"/>
      <c r="Q1737" s="57"/>
      <c r="R1737" s="57"/>
      <c r="S1737" s="57"/>
      <c r="T1737" s="57"/>
      <c r="Z1737" s="108" t="str">
        <f>IF(LEN(INDEX($1:$1048576,ROW(),4))&gt;0,INDEX($1:$1048576,ROW(),4)," ")</f>
        <v xml:space="preserve"> </v>
      </c>
      <c r="AA1737" s="108">
        <f t="shared" si="202"/>
        <v>133</v>
      </c>
      <c r="AB1737" s="108">
        <f ca="1">COUNTBLANK(OFFSET(INDEX($1:$1048576,2,4),AA1737*WellsInPlate,0,WellsInPlate,1))</f>
        <v>86</v>
      </c>
      <c r="AC1737" s="108">
        <f t="shared" ca="1" si="203"/>
        <v>0</v>
      </c>
      <c r="AE1737" s="108" t="b">
        <f>IF(COUNTBLANK(D1737)=0,A1737)</f>
        <v>0</v>
      </c>
    </row>
    <row r="1738" spans="1:31" ht="12.75" x14ac:dyDescent="0.2">
      <c r="A1738" s="94" t="str">
        <f>IF(D1738="","",CONCATENATE('Address and samples info'!$B$8," #",'Samples 96'!C1738))</f>
        <v/>
      </c>
      <c r="B1738" s="95" t="s">
        <v>80</v>
      </c>
      <c r="C1738" s="150">
        <v>21</v>
      </c>
      <c r="D1738" s="5"/>
      <c r="E1738" s="98">
        <v>0.01</v>
      </c>
      <c r="F1738" s="53"/>
      <c r="G1738" s="59"/>
      <c r="H1738" s="104"/>
      <c r="I1738" s="57"/>
      <c r="J1738" s="57"/>
      <c r="K1738" s="57"/>
      <c r="L1738" s="57"/>
      <c r="M1738" s="57"/>
      <c r="N1738" s="57"/>
      <c r="O1738" s="57"/>
      <c r="P1738" s="57"/>
      <c r="Q1738" s="57"/>
      <c r="R1738" s="57"/>
      <c r="S1738" s="57"/>
      <c r="T1738" s="57"/>
      <c r="Z1738" s="108" t="str">
        <f>IF(LEN(INDEX($1:$1048576,ROW(),4))&gt;0,INDEX($1:$1048576,ROW(),4)," ")</f>
        <v xml:space="preserve"> </v>
      </c>
      <c r="AA1738" s="108">
        <f t="shared" si="202"/>
        <v>133</v>
      </c>
      <c r="AB1738" s="108">
        <f ca="1">COUNTBLANK(OFFSET(INDEX($1:$1048576,2,4),AA1738*WellsInPlate,0,WellsInPlate,1))</f>
        <v>86</v>
      </c>
      <c r="AC1738" s="108">
        <f t="shared" ca="1" si="203"/>
        <v>0</v>
      </c>
      <c r="AE1738" s="108" t="b">
        <f>IF(COUNTBLANK(D1738)=0,A1738)</f>
        <v>0</v>
      </c>
    </row>
    <row r="1739" spans="1:31" ht="12.75" x14ac:dyDescent="0.2">
      <c r="A1739" s="94" t="str">
        <f>IF(D1739="","",CONCATENATE('Address and samples info'!$B$8," #",'Samples 96'!C1739))</f>
        <v/>
      </c>
      <c r="B1739" s="95" t="s">
        <v>5</v>
      </c>
      <c r="C1739" s="150">
        <v>21</v>
      </c>
      <c r="D1739" s="5"/>
      <c r="E1739" s="98">
        <v>0.01</v>
      </c>
      <c r="F1739" s="53"/>
      <c r="G1739" s="59"/>
      <c r="H1739" s="104"/>
      <c r="I1739" s="57"/>
      <c r="J1739" s="57"/>
      <c r="K1739" s="57"/>
      <c r="L1739" s="57"/>
      <c r="M1739" s="57"/>
      <c r="N1739" s="57"/>
      <c r="O1739" s="57"/>
      <c r="P1739" s="57"/>
      <c r="Q1739" s="57"/>
      <c r="R1739" s="57"/>
      <c r="S1739" s="57"/>
      <c r="T1739" s="57"/>
      <c r="Z1739" s="108" t="str">
        <f>IF(LEN(INDEX($1:$1048576,ROW(),4))&gt;0,INDEX($1:$1048576,ROW(),4)," ")</f>
        <v xml:space="preserve"> </v>
      </c>
      <c r="AA1739" s="108">
        <f t="shared" si="202"/>
        <v>133</v>
      </c>
      <c r="AB1739" s="108">
        <f ca="1">COUNTBLANK(OFFSET(INDEX($1:$1048576,2,4),AA1739*WellsInPlate,0,WellsInPlate,1))</f>
        <v>86</v>
      </c>
      <c r="AC1739" s="108">
        <f t="shared" ca="1" si="203"/>
        <v>0</v>
      </c>
      <c r="AE1739" s="108" t="b">
        <f>IF(COUNTBLANK(D1739)=0,A1739)</f>
        <v>0</v>
      </c>
    </row>
    <row r="1740" spans="1:31" ht="12.75" x14ac:dyDescent="0.2">
      <c r="A1740" s="94" t="str">
        <f>IF(D1740="","",CONCATENATE('Address and samples info'!$B$8," #",'Samples 96'!C1740))</f>
        <v/>
      </c>
      <c r="B1740" s="95" t="s">
        <v>16</v>
      </c>
      <c r="C1740" s="150">
        <v>21</v>
      </c>
      <c r="D1740" s="5"/>
      <c r="E1740" s="98">
        <v>0.01</v>
      </c>
      <c r="F1740" s="53"/>
      <c r="G1740" s="59"/>
      <c r="H1740" s="104"/>
      <c r="I1740" s="57"/>
      <c r="J1740" s="57"/>
      <c r="K1740" s="57"/>
      <c r="L1740" s="57"/>
      <c r="M1740" s="57"/>
      <c r="N1740" s="57"/>
      <c r="O1740" s="57"/>
      <c r="P1740" s="57"/>
      <c r="Q1740" s="57"/>
      <c r="R1740" s="57"/>
      <c r="S1740" s="57"/>
      <c r="T1740" s="57"/>
      <c r="Z1740" s="108" t="str">
        <f>IF(LEN(INDEX($1:$1048576,ROW(),4))&gt;0,INDEX($1:$1048576,ROW(),4)," ")</f>
        <v xml:space="preserve"> </v>
      </c>
      <c r="AA1740" s="108">
        <f t="shared" si="202"/>
        <v>133</v>
      </c>
      <c r="AB1740" s="108">
        <f ca="1">COUNTBLANK(OFFSET(INDEX($1:$1048576,2,4),AA1740*WellsInPlate,0,WellsInPlate,1))</f>
        <v>86</v>
      </c>
      <c r="AC1740" s="108">
        <f t="shared" ca="1" si="203"/>
        <v>0</v>
      </c>
      <c r="AE1740" s="108" t="b">
        <f>IF(COUNTBLANK(D1740)=0,A1740)</f>
        <v>0</v>
      </c>
    </row>
    <row r="1741" spans="1:31" ht="12.75" x14ac:dyDescent="0.2">
      <c r="A1741" s="94" t="str">
        <f>IF(D1741="","",CONCATENATE('Address and samples info'!$B$8," #",'Samples 96'!C1741))</f>
        <v/>
      </c>
      <c r="B1741" s="95" t="s">
        <v>27</v>
      </c>
      <c r="C1741" s="150">
        <v>21</v>
      </c>
      <c r="D1741" s="5"/>
      <c r="E1741" s="98">
        <v>0.01</v>
      </c>
      <c r="F1741" s="53"/>
      <c r="G1741" s="59"/>
      <c r="H1741" s="104"/>
      <c r="I1741" s="57"/>
      <c r="J1741" s="57"/>
      <c r="K1741" s="57"/>
      <c r="L1741" s="57"/>
      <c r="M1741" s="57"/>
      <c r="N1741" s="57"/>
      <c r="O1741" s="57"/>
      <c r="P1741" s="57"/>
      <c r="Q1741" s="57"/>
      <c r="R1741" s="57"/>
      <c r="S1741" s="57"/>
      <c r="T1741" s="57"/>
      <c r="Z1741" s="108" t="str">
        <f>IF(LEN(INDEX($1:$1048576,ROW(),4))&gt;0,INDEX($1:$1048576,ROW(),4)," ")</f>
        <v xml:space="preserve"> </v>
      </c>
      <c r="AA1741" s="108">
        <f t="shared" si="202"/>
        <v>133</v>
      </c>
      <c r="AB1741" s="108">
        <f ca="1">COUNTBLANK(OFFSET(INDEX($1:$1048576,2,4),AA1741*WellsInPlate,0,WellsInPlate,1))</f>
        <v>86</v>
      </c>
      <c r="AC1741" s="108">
        <f t="shared" ca="1" si="203"/>
        <v>0</v>
      </c>
      <c r="AE1741" s="108" t="b">
        <f>IF(COUNTBLANK(D1741)=0,A1741)</f>
        <v>0</v>
      </c>
    </row>
    <row r="1742" spans="1:31" ht="12.75" x14ac:dyDescent="0.2">
      <c r="A1742" s="94" t="str">
        <f>IF(D1742="","",CONCATENATE('Address and samples info'!$B$8," #",'Samples 96'!C1742))</f>
        <v/>
      </c>
      <c r="B1742" s="95" t="s">
        <v>38</v>
      </c>
      <c r="C1742" s="150">
        <v>21</v>
      </c>
      <c r="D1742" s="5"/>
      <c r="E1742" s="98">
        <v>0.01</v>
      </c>
      <c r="F1742" s="53"/>
      <c r="G1742" s="59"/>
      <c r="Z1742" s="108" t="str">
        <f>IF(LEN(INDEX($1:$1048576,ROW(),4))&gt;0,INDEX($1:$1048576,ROW(),4)," ")</f>
        <v xml:space="preserve"> </v>
      </c>
      <c r="AA1742" s="108">
        <f t="shared" si="202"/>
        <v>133</v>
      </c>
      <c r="AB1742" s="108">
        <f ca="1">COUNTBLANK(OFFSET(INDEX($1:$1048576,2,4),AA1742*WellsInPlate,0,WellsInPlate,1))</f>
        <v>86</v>
      </c>
      <c r="AC1742" s="108">
        <f t="shared" ca="1" si="203"/>
        <v>0</v>
      </c>
      <c r="AE1742" s="108" t="b">
        <f>IF(COUNTBLANK(D1742)=0,A1742)</f>
        <v>0</v>
      </c>
    </row>
    <row r="1743" spans="1:31" ht="12.75" x14ac:dyDescent="0.2">
      <c r="A1743" s="94" t="str">
        <f>IF(D1743="","",CONCATENATE('Address and samples info'!$B$8," #",'Samples 96'!C1743))</f>
        <v/>
      </c>
      <c r="B1743" s="95" t="s">
        <v>49</v>
      </c>
      <c r="C1743" s="150">
        <v>21</v>
      </c>
      <c r="D1743" s="5"/>
      <c r="E1743" s="98">
        <v>0.01</v>
      </c>
      <c r="F1743" s="53"/>
      <c r="G1743" s="59"/>
      <c r="Z1743" s="108" t="str">
        <f>IF(LEN(INDEX($1:$1048576,ROW(),4))&gt;0,INDEX($1:$1048576,ROW(),4)," ")</f>
        <v xml:space="preserve"> </v>
      </c>
      <c r="AA1743" s="108">
        <f t="shared" si="202"/>
        <v>133</v>
      </c>
      <c r="AB1743" s="108">
        <f ca="1">COUNTBLANK(OFFSET(INDEX($1:$1048576,2,4),AA1743*WellsInPlate,0,WellsInPlate,1))</f>
        <v>86</v>
      </c>
      <c r="AC1743" s="108">
        <f t="shared" ca="1" si="203"/>
        <v>0</v>
      </c>
      <c r="AE1743" s="108" t="b">
        <f>IF(COUNTBLANK(D1743)=0,A1743)</f>
        <v>0</v>
      </c>
    </row>
    <row r="1744" spans="1:31" ht="12.75" x14ac:dyDescent="0.2">
      <c r="A1744" s="94" t="str">
        <f>IF(D1744="","",CONCATENATE('Address and samples info'!$B$8," #",'Samples 96'!C1744))</f>
        <v/>
      </c>
      <c r="B1744" s="95" t="s">
        <v>60</v>
      </c>
      <c r="C1744" s="150">
        <v>21</v>
      </c>
      <c r="D1744" s="5"/>
      <c r="E1744" s="98">
        <v>0.01</v>
      </c>
      <c r="F1744" s="53"/>
      <c r="G1744" s="59"/>
      <c r="Z1744" s="108" t="str">
        <f>IF(LEN(INDEX($1:$1048576,ROW(),4))&gt;0,INDEX($1:$1048576,ROW(),4)," ")</f>
        <v xml:space="preserve"> </v>
      </c>
      <c r="AA1744" s="108">
        <f t="shared" si="202"/>
        <v>133</v>
      </c>
      <c r="AB1744" s="108">
        <f ca="1">COUNTBLANK(OFFSET(INDEX($1:$1048576,2,4),AA1744*WellsInPlate,0,WellsInPlate,1))</f>
        <v>86</v>
      </c>
      <c r="AC1744" s="108">
        <f t="shared" ca="1" si="203"/>
        <v>0</v>
      </c>
      <c r="AE1744" s="108" t="b">
        <f>IF(COUNTBLANK(D1744)=0,A1744)</f>
        <v>0</v>
      </c>
    </row>
    <row r="1745" spans="1:31" ht="12.75" x14ac:dyDescent="0.2">
      <c r="A1745" s="94" t="str">
        <f>IF(D1745="","",CONCATENATE('Address and samples info'!$B$8," #",'Samples 96'!C1745))</f>
        <v/>
      </c>
      <c r="B1745" s="95" t="s">
        <v>71</v>
      </c>
      <c r="C1745" s="150">
        <v>21</v>
      </c>
      <c r="D1745" s="5"/>
      <c r="E1745" s="98">
        <v>0.01</v>
      </c>
      <c r="F1745" s="53"/>
      <c r="G1745" s="59"/>
      <c r="I1745" s="55"/>
      <c r="Z1745" s="108" t="str">
        <f>IF(LEN(INDEX($1:$1048576,ROW(),4))&gt;0,INDEX($1:$1048576,ROW(),4)," ")</f>
        <v xml:space="preserve"> </v>
      </c>
      <c r="AA1745" s="108">
        <f t="shared" si="202"/>
        <v>133</v>
      </c>
      <c r="AB1745" s="108">
        <f ca="1">COUNTBLANK(OFFSET(INDEX($1:$1048576,2,4),AA1745*WellsInPlate,0,WellsInPlate,1))</f>
        <v>86</v>
      </c>
      <c r="AC1745" s="108">
        <f t="shared" ca="1" si="203"/>
        <v>0</v>
      </c>
      <c r="AE1745" s="108" t="b">
        <f>IF(COUNTBLANK(D1745)=0,A1745)</f>
        <v>0</v>
      </c>
    </row>
    <row r="1746" spans="1:31" ht="12.75" x14ac:dyDescent="0.2">
      <c r="A1746" s="94" t="str">
        <f>IF(D1746="","",CONCATENATE('Address and samples info'!$B$8," #",'Samples 96'!C1746))</f>
        <v/>
      </c>
      <c r="B1746" s="95" t="s">
        <v>81</v>
      </c>
      <c r="C1746" s="150">
        <v>21</v>
      </c>
      <c r="D1746" s="5"/>
      <c r="E1746" s="98">
        <v>0.01</v>
      </c>
      <c r="F1746" s="53"/>
      <c r="G1746" s="59"/>
      <c r="H1746" s="106"/>
      <c r="I1746" s="56"/>
      <c r="J1746" s="56"/>
      <c r="K1746" s="56"/>
      <c r="L1746" s="56"/>
      <c r="M1746" s="56"/>
      <c r="N1746" s="56"/>
      <c r="O1746" s="56"/>
      <c r="P1746" s="56"/>
      <c r="Q1746" s="56"/>
      <c r="R1746" s="56"/>
      <c r="S1746" s="56"/>
      <c r="T1746" s="56"/>
      <c r="Z1746" s="108" t="str">
        <f>IF(LEN(INDEX($1:$1048576,ROW(),4))&gt;0,INDEX($1:$1048576,ROW(),4)," ")</f>
        <v xml:space="preserve"> </v>
      </c>
      <c r="AA1746" s="108">
        <f t="shared" si="202"/>
        <v>134</v>
      </c>
      <c r="AB1746" s="108">
        <f ca="1">COUNTBLANK(OFFSET(INDEX($1:$1048576,2,4),AA1746*WellsInPlate,0,WellsInPlate,1))</f>
        <v>86</v>
      </c>
      <c r="AC1746" s="108">
        <f t="shared" ca="1" si="203"/>
        <v>0</v>
      </c>
      <c r="AE1746" s="108" t="b">
        <f>IF(COUNTBLANK(D1746)=0,A1746)</f>
        <v>0</v>
      </c>
    </row>
    <row r="1747" spans="1:31" ht="12.75" x14ac:dyDescent="0.2">
      <c r="A1747" s="94" t="str">
        <f>IF(D1747="","",CONCATENATE('Address and samples info'!$B$8," #",'Samples 96'!C1747))</f>
        <v/>
      </c>
      <c r="B1747" s="95" t="s">
        <v>6</v>
      </c>
      <c r="C1747" s="150">
        <v>21</v>
      </c>
      <c r="D1747" s="5"/>
      <c r="E1747" s="98">
        <v>0.01</v>
      </c>
      <c r="F1747" s="53"/>
      <c r="G1747" s="59"/>
      <c r="H1747" s="104"/>
      <c r="I1747" s="57"/>
      <c r="J1747" s="57"/>
      <c r="K1747" s="57"/>
      <c r="L1747" s="57"/>
      <c r="M1747" s="57"/>
      <c r="N1747" s="57"/>
      <c r="O1747" s="57"/>
      <c r="P1747" s="57"/>
      <c r="Q1747" s="57"/>
      <c r="R1747" s="57"/>
      <c r="S1747" s="57"/>
      <c r="T1747" s="58"/>
      <c r="Z1747" s="108" t="str">
        <f>IF(LEN(INDEX($1:$1048576,ROW(),4))&gt;0,INDEX($1:$1048576,ROW(),4)," ")</f>
        <v xml:space="preserve"> </v>
      </c>
      <c r="AA1747" s="108">
        <f t="shared" si="202"/>
        <v>134</v>
      </c>
      <c r="AB1747" s="108">
        <f ca="1">COUNTBLANK(OFFSET(INDEX($1:$1048576,2,4),AA1747*WellsInPlate,0,WellsInPlate,1))</f>
        <v>86</v>
      </c>
      <c r="AC1747" s="108">
        <f t="shared" ca="1" si="203"/>
        <v>0</v>
      </c>
      <c r="AE1747" s="108" t="b">
        <f>IF(COUNTBLANK(D1747)=0,A1747)</f>
        <v>0</v>
      </c>
    </row>
    <row r="1748" spans="1:31" ht="12.75" x14ac:dyDescent="0.2">
      <c r="A1748" s="94" t="str">
        <f>IF(D1748="","",CONCATENATE('Address and samples info'!$B$8," #",'Samples 96'!C1748))</f>
        <v/>
      </c>
      <c r="B1748" s="95" t="s">
        <v>17</v>
      </c>
      <c r="C1748" s="150">
        <v>21</v>
      </c>
      <c r="D1748" s="5"/>
      <c r="E1748" s="98">
        <v>0.01</v>
      </c>
      <c r="F1748" s="53"/>
      <c r="G1748" s="59"/>
      <c r="H1748" s="104"/>
      <c r="I1748" s="57"/>
      <c r="J1748" s="57"/>
      <c r="K1748" s="57"/>
      <c r="L1748" s="57"/>
      <c r="M1748" s="57"/>
      <c r="N1748" s="57"/>
      <c r="O1748" s="57"/>
      <c r="P1748" s="57"/>
      <c r="Q1748" s="57"/>
      <c r="R1748" s="57"/>
      <c r="S1748" s="57"/>
      <c r="T1748" s="57"/>
      <c r="Z1748" s="108" t="str">
        <f>IF(LEN(INDEX($1:$1048576,ROW(),4))&gt;0,INDEX($1:$1048576,ROW(),4)," ")</f>
        <v xml:space="preserve"> </v>
      </c>
      <c r="AA1748" s="108">
        <f t="shared" si="202"/>
        <v>134</v>
      </c>
      <c r="AB1748" s="108">
        <f ca="1">COUNTBLANK(OFFSET(INDEX($1:$1048576,2,4),AA1748*WellsInPlate,0,WellsInPlate,1))</f>
        <v>86</v>
      </c>
      <c r="AC1748" s="108">
        <f t="shared" ca="1" si="203"/>
        <v>0</v>
      </c>
      <c r="AE1748" s="108" t="b">
        <f>IF(COUNTBLANK(D1748)=0,A1748)</f>
        <v>0</v>
      </c>
    </row>
    <row r="1749" spans="1:31" ht="12.75" x14ac:dyDescent="0.2">
      <c r="A1749" s="94" t="str">
        <f>IF(D1749="","",CONCATENATE('Address and samples info'!$B$8," #",'Samples 96'!C1749))</f>
        <v/>
      </c>
      <c r="B1749" s="95" t="s">
        <v>28</v>
      </c>
      <c r="C1749" s="150">
        <v>21</v>
      </c>
      <c r="D1749" s="5"/>
      <c r="E1749" s="98">
        <v>0.01</v>
      </c>
      <c r="F1749" s="53"/>
      <c r="G1749" s="59"/>
      <c r="H1749" s="104"/>
      <c r="I1749" s="57"/>
      <c r="J1749" s="57"/>
      <c r="K1749" s="57"/>
      <c r="L1749" s="57"/>
      <c r="M1749" s="57"/>
      <c r="N1749" s="57"/>
      <c r="O1749" s="57"/>
      <c r="P1749" s="57"/>
      <c r="Q1749" s="57"/>
      <c r="R1749" s="57"/>
      <c r="S1749" s="57"/>
      <c r="T1749" s="57"/>
      <c r="Z1749" s="108" t="str">
        <f>IF(LEN(INDEX($1:$1048576,ROW(),4))&gt;0,INDEX($1:$1048576,ROW(),4)," ")</f>
        <v xml:space="preserve"> </v>
      </c>
      <c r="AA1749" s="108">
        <f t="shared" si="202"/>
        <v>134</v>
      </c>
      <c r="AB1749" s="108">
        <f ca="1">COUNTBLANK(OFFSET(INDEX($1:$1048576,2,4),AA1749*WellsInPlate,0,WellsInPlate,1))</f>
        <v>86</v>
      </c>
      <c r="AC1749" s="108">
        <f t="shared" ca="1" si="203"/>
        <v>0</v>
      </c>
      <c r="AE1749" s="108" t="b">
        <f>IF(COUNTBLANK(D1749)=0,A1749)</f>
        <v>0</v>
      </c>
    </row>
    <row r="1750" spans="1:31" ht="12.75" x14ac:dyDescent="0.2">
      <c r="A1750" s="94" t="str">
        <f>IF(D1750="","",CONCATENATE('Address and samples info'!$B$8," #",'Samples 96'!C1750))</f>
        <v/>
      </c>
      <c r="B1750" s="95" t="s">
        <v>39</v>
      </c>
      <c r="C1750" s="150">
        <v>21</v>
      </c>
      <c r="D1750" s="5"/>
      <c r="E1750" s="98">
        <v>0.01</v>
      </c>
      <c r="F1750" s="53"/>
      <c r="G1750" s="59"/>
      <c r="H1750" s="104"/>
      <c r="I1750" s="57"/>
      <c r="J1750" s="57"/>
      <c r="K1750" s="57"/>
      <c r="L1750" s="57"/>
      <c r="M1750" s="57"/>
      <c r="N1750" s="57"/>
      <c r="O1750" s="57"/>
      <c r="P1750" s="57"/>
      <c r="Q1750" s="57"/>
      <c r="R1750" s="57"/>
      <c r="S1750" s="57"/>
      <c r="T1750" s="57"/>
      <c r="Z1750" s="108" t="str">
        <f>IF(LEN(INDEX($1:$1048576,ROW(),4))&gt;0,INDEX($1:$1048576,ROW(),4)," ")</f>
        <v xml:space="preserve"> </v>
      </c>
      <c r="AA1750" s="108">
        <f t="shared" si="202"/>
        <v>134</v>
      </c>
      <c r="AB1750" s="108">
        <f ca="1">COUNTBLANK(OFFSET(INDEX($1:$1048576,2,4),AA1750*WellsInPlate,0,WellsInPlate,1))</f>
        <v>86</v>
      </c>
      <c r="AC1750" s="108">
        <f t="shared" ca="1" si="203"/>
        <v>0</v>
      </c>
      <c r="AE1750" s="108" t="b">
        <f>IF(COUNTBLANK(D1750)=0,A1750)</f>
        <v>0</v>
      </c>
    </row>
    <row r="1751" spans="1:31" ht="12.75" x14ac:dyDescent="0.2">
      <c r="A1751" s="94" t="str">
        <f>IF(D1751="","",CONCATENATE('Address and samples info'!$B$8," #",'Samples 96'!C1751))</f>
        <v/>
      </c>
      <c r="B1751" s="95" t="s">
        <v>50</v>
      </c>
      <c r="C1751" s="150">
        <v>21</v>
      </c>
      <c r="D1751" s="5"/>
      <c r="E1751" s="98">
        <v>0.01</v>
      </c>
      <c r="F1751" s="53"/>
      <c r="G1751" s="59"/>
      <c r="H1751" s="104"/>
      <c r="I1751" s="57"/>
      <c r="J1751" s="57"/>
      <c r="K1751" s="57"/>
      <c r="L1751" s="57"/>
      <c r="M1751" s="57"/>
      <c r="N1751" s="57"/>
      <c r="O1751" s="57"/>
      <c r="P1751" s="57"/>
      <c r="Q1751" s="57"/>
      <c r="R1751" s="57"/>
      <c r="S1751" s="57"/>
      <c r="T1751" s="57"/>
      <c r="Z1751" s="108" t="str">
        <f>IF(LEN(INDEX($1:$1048576,ROW(),4))&gt;0,INDEX($1:$1048576,ROW(),4)," ")</f>
        <v xml:space="preserve"> </v>
      </c>
      <c r="AA1751" s="108">
        <f t="shared" si="202"/>
        <v>134</v>
      </c>
      <c r="AB1751" s="108">
        <f ca="1">COUNTBLANK(OFFSET(INDEX($1:$1048576,2,4),AA1751*WellsInPlate,0,WellsInPlate,1))</f>
        <v>86</v>
      </c>
      <c r="AC1751" s="108">
        <f t="shared" ca="1" si="203"/>
        <v>0</v>
      </c>
      <c r="AE1751" s="108" t="b">
        <f>IF(COUNTBLANK(D1751)=0,A1751)</f>
        <v>0</v>
      </c>
    </row>
    <row r="1752" spans="1:31" ht="12.75" x14ac:dyDescent="0.2">
      <c r="A1752" s="94" t="str">
        <f>IF(D1752="","",CONCATENATE('Address and samples info'!$B$8," #",'Samples 96'!C1752))</f>
        <v/>
      </c>
      <c r="B1752" s="95" t="s">
        <v>61</v>
      </c>
      <c r="C1752" s="150">
        <v>21</v>
      </c>
      <c r="D1752" s="5"/>
      <c r="E1752" s="98">
        <v>0.01</v>
      </c>
      <c r="F1752" s="53"/>
      <c r="G1752" s="59"/>
      <c r="H1752" s="104"/>
      <c r="I1752" s="57"/>
      <c r="J1752" s="57"/>
      <c r="K1752" s="57"/>
      <c r="L1752" s="57"/>
      <c r="M1752" s="57"/>
      <c r="N1752" s="57"/>
      <c r="O1752" s="57"/>
      <c r="P1752" s="57"/>
      <c r="Q1752" s="57"/>
      <c r="R1752" s="57"/>
      <c r="S1752" s="57"/>
      <c r="T1752" s="57"/>
      <c r="Z1752" s="108" t="str">
        <f>IF(LEN(INDEX($1:$1048576,ROW(),4))&gt;0,INDEX($1:$1048576,ROW(),4)," ")</f>
        <v xml:space="preserve"> </v>
      </c>
      <c r="AA1752" s="108">
        <f t="shared" si="202"/>
        <v>134</v>
      </c>
      <c r="AB1752" s="108">
        <f ca="1">COUNTBLANK(OFFSET(INDEX($1:$1048576,2,4),AA1752*WellsInPlate,0,WellsInPlate,1))</f>
        <v>86</v>
      </c>
      <c r="AC1752" s="108">
        <f t="shared" ca="1" si="203"/>
        <v>0</v>
      </c>
      <c r="AE1752" s="108" t="b">
        <f>IF(COUNTBLANK(D1752)=0,A1752)</f>
        <v>0</v>
      </c>
    </row>
    <row r="1753" spans="1:31" ht="12.75" x14ac:dyDescent="0.2">
      <c r="A1753" s="94" t="str">
        <f>IF(D1753="","",CONCATENATE('Address and samples info'!$B$8," #",'Samples 96'!C1753))</f>
        <v/>
      </c>
      <c r="B1753" s="95" t="s">
        <v>72</v>
      </c>
      <c r="C1753" s="150">
        <v>21</v>
      </c>
      <c r="D1753" s="5"/>
      <c r="E1753" s="98">
        <v>0.01</v>
      </c>
      <c r="F1753" s="53"/>
      <c r="G1753" s="59"/>
      <c r="H1753" s="104"/>
      <c r="I1753" s="57"/>
      <c r="J1753" s="57"/>
      <c r="K1753" s="57"/>
      <c r="L1753" s="57"/>
      <c r="M1753" s="57"/>
      <c r="N1753" s="57"/>
      <c r="O1753" s="57"/>
      <c r="P1753" s="57"/>
      <c r="Q1753" s="57"/>
      <c r="R1753" s="57"/>
      <c r="S1753" s="57"/>
      <c r="T1753" s="57"/>
      <c r="Z1753" s="108" t="str">
        <f>IF(LEN(INDEX($1:$1048576,ROW(),4))&gt;0,INDEX($1:$1048576,ROW(),4)," ")</f>
        <v xml:space="preserve"> </v>
      </c>
      <c r="AA1753" s="108">
        <f t="shared" si="202"/>
        <v>134</v>
      </c>
      <c r="AB1753" s="108">
        <f ca="1">COUNTBLANK(OFFSET(INDEX($1:$1048576,2,4),AA1753*WellsInPlate,0,WellsInPlate,1))</f>
        <v>86</v>
      </c>
      <c r="AC1753" s="108">
        <f t="shared" ca="1" si="203"/>
        <v>0</v>
      </c>
      <c r="AE1753" s="108" t="b">
        <f>IF(COUNTBLANK(D1753)=0,A1753)</f>
        <v>0</v>
      </c>
    </row>
    <row r="1754" spans="1:31" ht="12.75" x14ac:dyDescent="0.2">
      <c r="A1754" s="94" t="str">
        <f>IF(D1754="","",CONCATENATE('Address and samples info'!$B$8," #",'Samples 96'!C1754))</f>
        <v/>
      </c>
      <c r="B1754" s="95" t="s">
        <v>82</v>
      </c>
      <c r="C1754" s="150">
        <v>21</v>
      </c>
      <c r="D1754" s="5"/>
      <c r="E1754" s="98">
        <v>0.01</v>
      </c>
      <c r="F1754" s="53"/>
      <c r="G1754" s="59"/>
      <c r="H1754" s="104"/>
      <c r="I1754" s="57"/>
      <c r="J1754" s="57"/>
      <c r="K1754" s="57"/>
      <c r="L1754" s="57"/>
      <c r="M1754" s="57"/>
      <c r="N1754" s="57"/>
      <c r="O1754" s="57"/>
      <c r="P1754" s="57"/>
      <c r="Q1754" s="57"/>
      <c r="R1754" s="57"/>
      <c r="S1754" s="57"/>
      <c r="T1754" s="57"/>
      <c r="Z1754" s="108" t="str">
        <f>IF(LEN(INDEX($1:$1048576,ROW(),4))&gt;0,INDEX($1:$1048576,ROW(),4)," ")</f>
        <v xml:space="preserve"> </v>
      </c>
      <c r="AA1754" s="108">
        <f t="shared" si="202"/>
        <v>134</v>
      </c>
      <c r="AB1754" s="108">
        <f ca="1">COUNTBLANK(OFFSET(INDEX($1:$1048576,2,4),AA1754*WellsInPlate,0,WellsInPlate,1))</f>
        <v>86</v>
      </c>
      <c r="AC1754" s="108">
        <f t="shared" ca="1" si="203"/>
        <v>0</v>
      </c>
      <c r="AE1754" s="108" t="b">
        <f>IF(COUNTBLANK(D1754)=0,A1754)</f>
        <v>0</v>
      </c>
    </row>
    <row r="1755" spans="1:31" ht="12.75" x14ac:dyDescent="0.2">
      <c r="A1755" s="94" t="str">
        <f>IF(D1755="","",CONCATENATE('Address and samples info'!$B$8," #",'Samples 96'!C1755))</f>
        <v/>
      </c>
      <c r="B1755" s="95" t="s">
        <v>7</v>
      </c>
      <c r="C1755" s="150">
        <v>21</v>
      </c>
      <c r="D1755" s="5"/>
      <c r="E1755" s="98">
        <v>0.01</v>
      </c>
      <c r="F1755" s="53"/>
      <c r="G1755" s="59"/>
      <c r="Z1755" s="108" t="str">
        <f>IF(LEN(INDEX($1:$1048576,ROW(),4))&gt;0,INDEX($1:$1048576,ROW(),4)," ")</f>
        <v xml:space="preserve"> </v>
      </c>
      <c r="AA1755" s="108">
        <f t="shared" si="202"/>
        <v>134</v>
      </c>
      <c r="AB1755" s="108">
        <f ca="1">COUNTBLANK(OFFSET(INDEX($1:$1048576,2,4),AA1755*WellsInPlate,0,WellsInPlate,1))</f>
        <v>86</v>
      </c>
      <c r="AC1755" s="108">
        <f t="shared" ca="1" si="203"/>
        <v>0</v>
      </c>
      <c r="AE1755" s="108" t="b">
        <f>IF(COUNTBLANK(D1755)=0,A1755)</f>
        <v>0</v>
      </c>
    </row>
    <row r="1756" spans="1:31" ht="12.75" x14ac:dyDescent="0.2">
      <c r="A1756" s="94" t="str">
        <f>IF(D1756="","",CONCATENATE('Address and samples info'!$B$8," #",'Samples 96'!C1756))</f>
        <v/>
      </c>
      <c r="B1756" s="95" t="s">
        <v>18</v>
      </c>
      <c r="C1756" s="150">
        <v>21</v>
      </c>
      <c r="D1756" s="5"/>
      <c r="E1756" s="98">
        <v>0.01</v>
      </c>
      <c r="F1756" s="53"/>
      <c r="G1756" s="59"/>
      <c r="Z1756" s="108" t="str">
        <f>IF(LEN(INDEX($1:$1048576,ROW(),4))&gt;0,INDEX($1:$1048576,ROW(),4)," ")</f>
        <v xml:space="preserve"> </v>
      </c>
      <c r="AA1756" s="108">
        <f t="shared" si="202"/>
        <v>134</v>
      </c>
      <c r="AB1756" s="108">
        <f ca="1">COUNTBLANK(OFFSET(INDEX($1:$1048576,2,4),AA1756*WellsInPlate,0,WellsInPlate,1))</f>
        <v>86</v>
      </c>
      <c r="AC1756" s="108">
        <f t="shared" ca="1" si="203"/>
        <v>0</v>
      </c>
      <c r="AE1756" s="108" t="b">
        <f>IF(COUNTBLANK(D1756)=0,A1756)</f>
        <v>0</v>
      </c>
    </row>
    <row r="1757" spans="1:31" ht="12.75" x14ac:dyDescent="0.2">
      <c r="A1757" s="94" t="str">
        <f>IF(D1757="","",CONCATENATE('Address and samples info'!$B$8," #",'Samples 96'!C1757))</f>
        <v/>
      </c>
      <c r="B1757" s="95" t="s">
        <v>29</v>
      </c>
      <c r="C1757" s="150">
        <v>21</v>
      </c>
      <c r="D1757" s="5"/>
      <c r="E1757" s="98">
        <v>0.01</v>
      </c>
      <c r="F1757" s="53"/>
      <c r="G1757" s="59"/>
      <c r="Z1757" s="108" t="str">
        <f>IF(LEN(INDEX($1:$1048576,ROW(),4))&gt;0,INDEX($1:$1048576,ROW(),4)," ")</f>
        <v xml:space="preserve"> </v>
      </c>
      <c r="AA1757" s="108">
        <f t="shared" si="202"/>
        <v>134</v>
      </c>
      <c r="AB1757" s="108">
        <f ca="1">COUNTBLANK(OFFSET(INDEX($1:$1048576,2,4),AA1757*WellsInPlate,0,WellsInPlate,1))</f>
        <v>86</v>
      </c>
      <c r="AC1757" s="108">
        <f t="shared" ca="1" si="203"/>
        <v>0</v>
      </c>
      <c r="AE1757" s="108" t="b">
        <f>IF(COUNTBLANK(D1757)=0,A1757)</f>
        <v>0</v>
      </c>
    </row>
    <row r="1758" spans="1:31" ht="12.75" x14ac:dyDescent="0.2">
      <c r="A1758" s="94" t="str">
        <f>IF(D1758="","",CONCATENATE('Address and samples info'!$B$8," #",'Samples 96'!C1758))</f>
        <v/>
      </c>
      <c r="B1758" s="95" t="s">
        <v>40</v>
      </c>
      <c r="C1758" s="150">
        <v>21</v>
      </c>
      <c r="D1758" s="5"/>
      <c r="E1758" s="98">
        <v>0.01</v>
      </c>
      <c r="F1758" s="53"/>
      <c r="G1758" s="59"/>
      <c r="I1758" s="55"/>
      <c r="Z1758" s="108" t="str">
        <f>IF(LEN(INDEX($1:$1048576,ROW(),4))&gt;0,INDEX($1:$1048576,ROW(),4)," ")</f>
        <v xml:space="preserve"> </v>
      </c>
      <c r="AA1758" s="108">
        <f t="shared" si="202"/>
        <v>134</v>
      </c>
      <c r="AB1758" s="108">
        <f ca="1">COUNTBLANK(OFFSET(INDEX($1:$1048576,2,4),AA1758*WellsInPlate,0,WellsInPlate,1))</f>
        <v>86</v>
      </c>
      <c r="AC1758" s="108">
        <f t="shared" ca="1" si="203"/>
        <v>0</v>
      </c>
      <c r="AE1758" s="108" t="b">
        <f>IF(COUNTBLANK(D1758)=0,A1758)</f>
        <v>0</v>
      </c>
    </row>
    <row r="1759" spans="1:31" ht="12.75" x14ac:dyDescent="0.2">
      <c r="A1759" s="94" t="str">
        <f>IF(D1759="","",CONCATENATE('Address and samples info'!$B$8," #",'Samples 96'!C1759))</f>
        <v/>
      </c>
      <c r="B1759" s="95" t="s">
        <v>51</v>
      </c>
      <c r="C1759" s="150">
        <v>21</v>
      </c>
      <c r="D1759" s="5"/>
      <c r="E1759" s="98">
        <v>0.01</v>
      </c>
      <c r="F1759" s="53"/>
      <c r="G1759" s="59"/>
      <c r="H1759" s="106"/>
      <c r="I1759" s="56"/>
      <c r="J1759" s="56"/>
      <c r="K1759" s="56"/>
      <c r="L1759" s="56"/>
      <c r="M1759" s="56"/>
      <c r="N1759" s="56"/>
      <c r="O1759" s="56"/>
      <c r="P1759" s="56"/>
      <c r="Q1759" s="56"/>
      <c r="R1759" s="56"/>
      <c r="S1759" s="56"/>
      <c r="T1759" s="56"/>
      <c r="Z1759" s="108" t="str">
        <f>IF(LEN(INDEX($1:$1048576,ROW(),4))&gt;0,INDEX($1:$1048576,ROW(),4)," ")</f>
        <v xml:space="preserve"> </v>
      </c>
      <c r="AA1759" s="108">
        <f t="shared" si="202"/>
        <v>135</v>
      </c>
      <c r="AB1759" s="108">
        <f ca="1">COUNTBLANK(OFFSET(INDEX($1:$1048576,2,4),AA1759*WellsInPlate,0,WellsInPlate,1))</f>
        <v>86</v>
      </c>
      <c r="AC1759" s="108">
        <f t="shared" ca="1" si="203"/>
        <v>0</v>
      </c>
      <c r="AE1759" s="108" t="b">
        <f>IF(COUNTBLANK(D1759)=0,A1759)</f>
        <v>0</v>
      </c>
    </row>
    <row r="1760" spans="1:31" ht="12.75" x14ac:dyDescent="0.2">
      <c r="A1760" s="94" t="str">
        <f>IF(D1760="","",CONCATENATE('Address and samples info'!$B$8," #",'Samples 96'!C1760))</f>
        <v/>
      </c>
      <c r="B1760" s="95" t="s">
        <v>62</v>
      </c>
      <c r="C1760" s="150">
        <v>21</v>
      </c>
      <c r="D1760" s="5"/>
      <c r="E1760" s="98">
        <v>0.01</v>
      </c>
      <c r="F1760" s="53"/>
      <c r="G1760" s="59"/>
      <c r="H1760" s="104"/>
      <c r="I1760" s="57"/>
      <c r="J1760" s="57"/>
      <c r="K1760" s="57"/>
      <c r="L1760" s="57"/>
      <c r="M1760" s="57"/>
      <c r="N1760" s="57"/>
      <c r="O1760" s="57"/>
      <c r="P1760" s="57"/>
      <c r="Q1760" s="57"/>
      <c r="R1760" s="57"/>
      <c r="S1760" s="57"/>
      <c r="T1760" s="58"/>
      <c r="Z1760" s="108" t="str">
        <f>IF(LEN(INDEX($1:$1048576,ROW(),4))&gt;0,INDEX($1:$1048576,ROW(),4)," ")</f>
        <v xml:space="preserve"> </v>
      </c>
      <c r="AA1760" s="108">
        <f t="shared" si="202"/>
        <v>135</v>
      </c>
      <c r="AB1760" s="108">
        <f ca="1">COUNTBLANK(OFFSET(INDEX($1:$1048576,2,4),AA1760*WellsInPlate,0,WellsInPlate,1))</f>
        <v>86</v>
      </c>
      <c r="AC1760" s="108">
        <f t="shared" ca="1" si="203"/>
        <v>0</v>
      </c>
      <c r="AE1760" s="108" t="b">
        <f>IF(COUNTBLANK(D1760)=0,A1760)</f>
        <v>0</v>
      </c>
    </row>
    <row r="1761" spans="1:31" ht="12.75" x14ac:dyDescent="0.2">
      <c r="A1761" s="94" t="str">
        <f>IF(D1761="","",CONCATENATE('Address and samples info'!$B$8," #",'Samples 96'!C1761))</f>
        <v/>
      </c>
      <c r="B1761" s="95" t="s">
        <v>73</v>
      </c>
      <c r="C1761" s="150">
        <v>21</v>
      </c>
      <c r="D1761" s="5"/>
      <c r="E1761" s="98">
        <v>0.01</v>
      </c>
      <c r="F1761" s="53"/>
      <c r="G1761" s="59"/>
      <c r="H1761" s="104"/>
      <c r="I1761" s="57"/>
      <c r="J1761" s="57"/>
      <c r="K1761" s="57"/>
      <c r="L1761" s="57"/>
      <c r="M1761" s="57"/>
      <c r="N1761" s="57"/>
      <c r="O1761" s="57"/>
      <c r="P1761" s="57"/>
      <c r="Q1761" s="57"/>
      <c r="R1761" s="57"/>
      <c r="S1761" s="57"/>
      <c r="T1761" s="57"/>
      <c r="Z1761" s="108" t="str">
        <f>IF(LEN(INDEX($1:$1048576,ROW(),4))&gt;0,INDEX($1:$1048576,ROW(),4)," ")</f>
        <v xml:space="preserve"> </v>
      </c>
      <c r="AA1761" s="108">
        <f t="shared" si="202"/>
        <v>135</v>
      </c>
      <c r="AB1761" s="108">
        <f ca="1">COUNTBLANK(OFFSET(INDEX($1:$1048576,2,4),AA1761*WellsInPlate,0,WellsInPlate,1))</f>
        <v>86</v>
      </c>
      <c r="AC1761" s="108">
        <f t="shared" ca="1" si="203"/>
        <v>0</v>
      </c>
      <c r="AE1761" s="108" t="b">
        <f>IF(COUNTBLANK(D1761)=0,A1761)</f>
        <v>0</v>
      </c>
    </row>
    <row r="1762" spans="1:31" ht="12.75" x14ac:dyDescent="0.2">
      <c r="A1762" s="94" t="str">
        <f>IF(D1762="","",CONCATENATE('Address and samples info'!$B$8," #",'Samples 96'!C1762))</f>
        <v/>
      </c>
      <c r="B1762" s="95" t="s">
        <v>83</v>
      </c>
      <c r="C1762" s="150">
        <v>21</v>
      </c>
      <c r="D1762" s="5"/>
      <c r="E1762" s="98">
        <v>0.01</v>
      </c>
      <c r="F1762" s="53"/>
      <c r="G1762" s="59"/>
      <c r="H1762" s="104"/>
      <c r="I1762" s="57"/>
      <c r="J1762" s="57"/>
      <c r="K1762" s="57"/>
      <c r="L1762" s="57"/>
      <c r="M1762" s="57"/>
      <c r="N1762" s="57"/>
      <c r="O1762" s="57"/>
      <c r="P1762" s="57"/>
      <c r="Q1762" s="57"/>
      <c r="R1762" s="57"/>
      <c r="S1762" s="57"/>
      <c r="T1762" s="57"/>
      <c r="Z1762" s="108" t="str">
        <f>IF(LEN(INDEX($1:$1048576,ROW(),4))&gt;0,INDEX($1:$1048576,ROW(),4)," ")</f>
        <v xml:space="preserve"> </v>
      </c>
      <c r="AA1762" s="108">
        <f t="shared" si="202"/>
        <v>135</v>
      </c>
      <c r="AB1762" s="108">
        <f ca="1">COUNTBLANK(OFFSET(INDEX($1:$1048576,2,4),AA1762*WellsInPlate,0,WellsInPlate,1))</f>
        <v>86</v>
      </c>
      <c r="AC1762" s="108">
        <f t="shared" ca="1" si="203"/>
        <v>0</v>
      </c>
      <c r="AE1762" s="108" t="b">
        <f>IF(COUNTBLANK(D1762)=0,A1762)</f>
        <v>0</v>
      </c>
    </row>
    <row r="1763" spans="1:31" ht="12.75" x14ac:dyDescent="0.2">
      <c r="A1763" s="94" t="str">
        <f>IF(D1763="","",CONCATENATE('Address and samples info'!$B$8," #",'Samples 96'!C1763))</f>
        <v/>
      </c>
      <c r="B1763" s="95" t="s">
        <v>8</v>
      </c>
      <c r="C1763" s="150">
        <v>21</v>
      </c>
      <c r="D1763" s="5"/>
      <c r="E1763" s="98">
        <v>0.01</v>
      </c>
      <c r="F1763" s="53"/>
      <c r="G1763" s="59"/>
      <c r="H1763" s="104"/>
      <c r="I1763" s="57"/>
      <c r="J1763" s="57"/>
      <c r="K1763" s="57"/>
      <c r="L1763" s="57"/>
      <c r="M1763" s="57"/>
      <c r="N1763" s="57"/>
      <c r="O1763" s="57"/>
      <c r="P1763" s="57"/>
      <c r="Q1763" s="57"/>
      <c r="R1763" s="57"/>
      <c r="S1763" s="57"/>
      <c r="T1763" s="57"/>
      <c r="Z1763" s="108" t="str">
        <f>IF(LEN(INDEX($1:$1048576,ROW(),4))&gt;0,INDEX($1:$1048576,ROW(),4)," ")</f>
        <v xml:space="preserve"> </v>
      </c>
      <c r="AA1763" s="108">
        <f t="shared" si="202"/>
        <v>135</v>
      </c>
      <c r="AB1763" s="108">
        <f ca="1">COUNTBLANK(OFFSET(INDEX($1:$1048576,2,4),AA1763*WellsInPlate,0,WellsInPlate,1))</f>
        <v>86</v>
      </c>
      <c r="AC1763" s="108">
        <f t="shared" ca="1" si="203"/>
        <v>0</v>
      </c>
      <c r="AE1763" s="108" t="b">
        <f>IF(COUNTBLANK(D1763)=0,A1763)</f>
        <v>0</v>
      </c>
    </row>
    <row r="1764" spans="1:31" ht="12.75" x14ac:dyDescent="0.2">
      <c r="A1764" s="94" t="str">
        <f>IF(D1764="","",CONCATENATE('Address and samples info'!$B$8," #",'Samples 96'!C1764))</f>
        <v/>
      </c>
      <c r="B1764" s="95" t="s">
        <v>19</v>
      </c>
      <c r="C1764" s="150">
        <v>21</v>
      </c>
      <c r="D1764" s="5"/>
      <c r="E1764" s="98">
        <v>0.01</v>
      </c>
      <c r="F1764" s="53"/>
      <c r="G1764" s="59"/>
      <c r="H1764" s="104"/>
      <c r="I1764" s="57"/>
      <c r="J1764" s="57"/>
      <c r="K1764" s="57"/>
      <c r="L1764" s="57"/>
      <c r="M1764" s="57"/>
      <c r="N1764" s="57"/>
      <c r="O1764" s="57"/>
      <c r="P1764" s="57"/>
      <c r="Q1764" s="57"/>
      <c r="R1764" s="57"/>
      <c r="S1764" s="57"/>
      <c r="T1764" s="57"/>
      <c r="Z1764" s="108" t="str">
        <f>IF(LEN(INDEX($1:$1048576,ROW(),4))&gt;0,INDEX($1:$1048576,ROW(),4)," ")</f>
        <v xml:space="preserve"> </v>
      </c>
      <c r="AA1764" s="108">
        <f t="shared" si="202"/>
        <v>135</v>
      </c>
      <c r="AB1764" s="108">
        <f ca="1">COUNTBLANK(OFFSET(INDEX($1:$1048576,2,4),AA1764*WellsInPlate,0,WellsInPlate,1))</f>
        <v>86</v>
      </c>
      <c r="AC1764" s="108">
        <f t="shared" ca="1" si="203"/>
        <v>0</v>
      </c>
      <c r="AE1764" s="108" t="b">
        <f>IF(COUNTBLANK(D1764)=0,A1764)</f>
        <v>0</v>
      </c>
    </row>
    <row r="1765" spans="1:31" ht="12.75" x14ac:dyDescent="0.2">
      <c r="A1765" s="94" t="str">
        <f>IF(D1765="","",CONCATENATE('Address and samples info'!$B$8," #",'Samples 96'!C1765))</f>
        <v/>
      </c>
      <c r="B1765" s="95" t="s">
        <v>30</v>
      </c>
      <c r="C1765" s="150">
        <v>21</v>
      </c>
      <c r="D1765" s="5"/>
      <c r="E1765" s="98">
        <v>0.01</v>
      </c>
      <c r="F1765" s="53"/>
      <c r="G1765" s="59"/>
      <c r="H1765" s="104"/>
      <c r="I1765" s="57"/>
      <c r="J1765" s="57"/>
      <c r="K1765" s="57"/>
      <c r="L1765" s="57"/>
      <c r="M1765" s="57"/>
      <c r="N1765" s="57"/>
      <c r="O1765" s="57"/>
      <c r="P1765" s="57"/>
      <c r="Q1765" s="57"/>
      <c r="R1765" s="57"/>
      <c r="S1765" s="57"/>
      <c r="T1765" s="57"/>
      <c r="Z1765" s="108" t="str">
        <f>IF(LEN(INDEX($1:$1048576,ROW(),4))&gt;0,INDEX($1:$1048576,ROW(),4)," ")</f>
        <v xml:space="preserve"> </v>
      </c>
      <c r="AA1765" s="108">
        <f t="shared" si="202"/>
        <v>135</v>
      </c>
      <c r="AB1765" s="108">
        <f ca="1">COUNTBLANK(OFFSET(INDEX($1:$1048576,2,4),AA1765*WellsInPlate,0,WellsInPlate,1))</f>
        <v>86</v>
      </c>
      <c r="AC1765" s="108">
        <f t="shared" ca="1" si="203"/>
        <v>0</v>
      </c>
      <c r="AE1765" s="108" t="b">
        <f>IF(COUNTBLANK(D1765)=0,A1765)</f>
        <v>0</v>
      </c>
    </row>
    <row r="1766" spans="1:31" ht="12.75" x14ac:dyDescent="0.2">
      <c r="A1766" s="94" t="str">
        <f>IF(D1766="","",CONCATENATE('Address and samples info'!$B$8," #",'Samples 96'!C1766))</f>
        <v/>
      </c>
      <c r="B1766" s="95" t="s">
        <v>41</v>
      </c>
      <c r="C1766" s="150">
        <v>21</v>
      </c>
      <c r="D1766" s="5"/>
      <c r="E1766" s="98">
        <v>0.01</v>
      </c>
      <c r="F1766" s="53"/>
      <c r="G1766" s="59"/>
      <c r="H1766" s="104"/>
      <c r="I1766" s="57"/>
      <c r="J1766" s="57"/>
      <c r="K1766" s="57"/>
      <c r="L1766" s="57"/>
      <c r="M1766" s="57"/>
      <c r="N1766" s="57"/>
      <c r="O1766" s="57"/>
      <c r="P1766" s="57"/>
      <c r="Q1766" s="57"/>
      <c r="R1766" s="57"/>
      <c r="S1766" s="57"/>
      <c r="T1766" s="57"/>
      <c r="Z1766" s="108" t="str">
        <f>IF(LEN(INDEX($1:$1048576,ROW(),4))&gt;0,INDEX($1:$1048576,ROW(),4)," ")</f>
        <v xml:space="preserve"> </v>
      </c>
      <c r="AA1766" s="108">
        <f t="shared" ref="AA1766:AA1796" si="204">CEILING((ROW()-StartRow+1)/PanelHeight,1)-1</f>
        <v>135</v>
      </c>
      <c r="AB1766" s="108">
        <f ca="1">COUNTBLANK(OFFSET(INDEX($1:$1048576,2,4),AA1766*WellsInPlate,0,WellsInPlate,1))</f>
        <v>86</v>
      </c>
      <c r="AC1766" s="108">
        <f t="shared" ref="AC1766:AC1796" ca="1" si="205">IF(AB1766=WellsInPlate,0,1)</f>
        <v>0</v>
      </c>
      <c r="AE1766" s="108" t="b">
        <f>IF(COUNTBLANK(D1766)=0,A1766)</f>
        <v>0</v>
      </c>
    </row>
    <row r="1767" spans="1:31" ht="12.75" x14ac:dyDescent="0.2">
      <c r="A1767" s="94" t="str">
        <f>IF(D1767="","",CONCATENATE('Address and samples info'!$B$8," #",'Samples 96'!C1767))</f>
        <v/>
      </c>
      <c r="B1767" s="95" t="s">
        <v>52</v>
      </c>
      <c r="C1767" s="150">
        <v>21</v>
      </c>
      <c r="D1767" s="5"/>
      <c r="E1767" s="98">
        <v>0.01</v>
      </c>
      <c r="F1767" s="53"/>
      <c r="G1767" s="59"/>
      <c r="H1767" s="104"/>
      <c r="I1767" s="57"/>
      <c r="J1767" s="57"/>
      <c r="K1767" s="57"/>
      <c r="L1767" s="57"/>
      <c r="M1767" s="57"/>
      <c r="N1767" s="57"/>
      <c r="O1767" s="57"/>
      <c r="P1767" s="57"/>
      <c r="Q1767" s="57"/>
      <c r="R1767" s="57"/>
      <c r="S1767" s="57"/>
      <c r="T1767" s="57"/>
      <c r="Z1767" s="108" t="str">
        <f>IF(LEN(INDEX($1:$1048576,ROW(),4))&gt;0,INDEX($1:$1048576,ROW(),4)," ")</f>
        <v xml:space="preserve"> </v>
      </c>
      <c r="AA1767" s="108">
        <f t="shared" si="204"/>
        <v>135</v>
      </c>
      <c r="AB1767" s="108">
        <f ca="1">COUNTBLANK(OFFSET(INDEX($1:$1048576,2,4),AA1767*WellsInPlate,0,WellsInPlate,1))</f>
        <v>86</v>
      </c>
      <c r="AC1767" s="108">
        <f t="shared" ca="1" si="205"/>
        <v>0</v>
      </c>
      <c r="AE1767" s="108" t="b">
        <f>IF(COUNTBLANK(D1767)=0,A1767)</f>
        <v>0</v>
      </c>
    </row>
    <row r="1768" spans="1:31" ht="12.75" x14ac:dyDescent="0.2">
      <c r="A1768" s="94" t="str">
        <f>IF(D1768="","",CONCATENATE('Address and samples info'!$B$8," #",'Samples 96'!C1768))</f>
        <v/>
      </c>
      <c r="B1768" s="95" t="s">
        <v>63</v>
      </c>
      <c r="C1768" s="150">
        <v>21</v>
      </c>
      <c r="D1768" s="5"/>
      <c r="E1768" s="98">
        <v>0.01</v>
      </c>
      <c r="F1768" s="53"/>
      <c r="G1768" s="59"/>
      <c r="Z1768" s="108" t="str">
        <f>IF(LEN(INDEX($1:$1048576,ROW(),4))&gt;0,INDEX($1:$1048576,ROW(),4)," ")</f>
        <v xml:space="preserve"> </v>
      </c>
      <c r="AA1768" s="108">
        <f t="shared" si="204"/>
        <v>135</v>
      </c>
      <c r="AB1768" s="108">
        <f ca="1">COUNTBLANK(OFFSET(INDEX($1:$1048576,2,4),AA1768*WellsInPlate,0,WellsInPlate,1))</f>
        <v>86</v>
      </c>
      <c r="AC1768" s="108">
        <f t="shared" ca="1" si="205"/>
        <v>0</v>
      </c>
      <c r="AE1768" s="108" t="b">
        <f>IF(COUNTBLANK(D1768)=0,A1768)</f>
        <v>0</v>
      </c>
    </row>
    <row r="1769" spans="1:31" ht="12.75" x14ac:dyDescent="0.2">
      <c r="A1769" s="94" t="str">
        <f>IF(D1769="","",CONCATENATE('Address and samples info'!$B$8," #",'Samples 96'!C1769))</f>
        <v/>
      </c>
      <c r="B1769" s="95" t="s">
        <v>74</v>
      </c>
      <c r="C1769" s="150">
        <v>21</v>
      </c>
      <c r="D1769" s="5"/>
      <c r="E1769" s="98">
        <v>0.01</v>
      </c>
      <c r="F1769" s="53"/>
      <c r="G1769" s="59"/>
      <c r="Z1769" s="108" t="str">
        <f>IF(LEN(INDEX($1:$1048576,ROW(),4))&gt;0,INDEX($1:$1048576,ROW(),4)," ")</f>
        <v xml:space="preserve"> </v>
      </c>
      <c r="AA1769" s="108">
        <f t="shared" si="204"/>
        <v>135</v>
      </c>
      <c r="AB1769" s="108">
        <f ca="1">COUNTBLANK(OFFSET(INDEX($1:$1048576,2,4),AA1769*WellsInPlate,0,WellsInPlate,1))</f>
        <v>86</v>
      </c>
      <c r="AC1769" s="108">
        <f t="shared" ca="1" si="205"/>
        <v>0</v>
      </c>
      <c r="AE1769" s="108" t="b">
        <f>IF(COUNTBLANK(D1769)=0,A1769)</f>
        <v>0</v>
      </c>
    </row>
    <row r="1770" spans="1:31" ht="12.75" x14ac:dyDescent="0.2">
      <c r="A1770" s="94" t="str">
        <f>IF(D1770="","",CONCATENATE('Address and samples info'!$B$8," #",'Samples 96'!C1770))</f>
        <v/>
      </c>
      <c r="B1770" s="95" t="s">
        <v>84</v>
      </c>
      <c r="C1770" s="150">
        <v>21</v>
      </c>
      <c r="D1770" s="5"/>
      <c r="E1770" s="98">
        <v>0.01</v>
      </c>
      <c r="F1770" s="53"/>
      <c r="G1770" s="59"/>
      <c r="Z1770" s="108" t="str">
        <f>IF(LEN(INDEX($1:$1048576,ROW(),4))&gt;0,INDEX($1:$1048576,ROW(),4)," ")</f>
        <v xml:space="preserve"> </v>
      </c>
      <c r="AA1770" s="108">
        <f t="shared" si="204"/>
        <v>135</v>
      </c>
      <c r="AB1770" s="108">
        <f ca="1">COUNTBLANK(OFFSET(INDEX($1:$1048576,2,4),AA1770*WellsInPlate,0,WellsInPlate,1))</f>
        <v>86</v>
      </c>
      <c r="AC1770" s="108">
        <f t="shared" ca="1" si="205"/>
        <v>0</v>
      </c>
      <c r="AE1770" s="108" t="b">
        <f>IF(COUNTBLANK(D1770)=0,A1770)</f>
        <v>0</v>
      </c>
    </row>
    <row r="1771" spans="1:31" ht="12.75" x14ac:dyDescent="0.2">
      <c r="A1771" s="94" t="str">
        <f>IF(D1771="","",CONCATENATE('Address and samples info'!$B$8," #",'Samples 96'!C1771))</f>
        <v/>
      </c>
      <c r="B1771" s="95" t="s">
        <v>9</v>
      </c>
      <c r="C1771" s="150">
        <v>21</v>
      </c>
      <c r="D1771" s="5"/>
      <c r="E1771" s="98">
        <v>0.01</v>
      </c>
      <c r="F1771" s="53"/>
      <c r="G1771" s="59"/>
      <c r="I1771" s="55"/>
      <c r="Z1771" s="108" t="str">
        <f>IF(LEN(INDEX($1:$1048576,ROW(),4))&gt;0,INDEX($1:$1048576,ROW(),4)," ")</f>
        <v xml:space="preserve"> </v>
      </c>
      <c r="AA1771" s="108">
        <f t="shared" si="204"/>
        <v>135</v>
      </c>
      <c r="AB1771" s="108">
        <f ca="1">COUNTBLANK(OFFSET(INDEX($1:$1048576,2,4),AA1771*WellsInPlate,0,WellsInPlate,1))</f>
        <v>86</v>
      </c>
      <c r="AC1771" s="108">
        <f t="shared" ca="1" si="205"/>
        <v>0</v>
      </c>
      <c r="AE1771" s="108" t="b">
        <f>IF(COUNTBLANK(D1771)=0,A1771)</f>
        <v>0</v>
      </c>
    </row>
    <row r="1772" spans="1:31" ht="12.75" x14ac:dyDescent="0.2">
      <c r="A1772" s="94" t="str">
        <f>IF(D1772="","",CONCATENATE('Address and samples info'!$B$8," #",'Samples 96'!C1772))</f>
        <v/>
      </c>
      <c r="B1772" s="95" t="s">
        <v>20</v>
      </c>
      <c r="C1772" s="150">
        <v>21</v>
      </c>
      <c r="D1772" s="5"/>
      <c r="E1772" s="98">
        <v>0.01</v>
      </c>
      <c r="F1772" s="53"/>
      <c r="G1772" s="59"/>
      <c r="H1772" s="106"/>
      <c r="I1772" s="56"/>
      <c r="J1772" s="56"/>
      <c r="K1772" s="56"/>
      <c r="L1772" s="56"/>
      <c r="M1772" s="56"/>
      <c r="N1772" s="56"/>
      <c r="O1772" s="56"/>
      <c r="P1772" s="56"/>
      <c r="Q1772" s="56"/>
      <c r="R1772" s="56"/>
      <c r="S1772" s="56"/>
      <c r="T1772" s="56"/>
      <c r="Z1772" s="108" t="str">
        <f>IF(LEN(INDEX($1:$1048576,ROW(),4))&gt;0,INDEX($1:$1048576,ROW(),4)," ")</f>
        <v xml:space="preserve"> </v>
      </c>
      <c r="AA1772" s="108">
        <f t="shared" si="204"/>
        <v>136</v>
      </c>
      <c r="AB1772" s="108">
        <f ca="1">COUNTBLANK(OFFSET(INDEX($1:$1048576,2,4),AA1772*WellsInPlate,0,WellsInPlate,1))</f>
        <v>86</v>
      </c>
      <c r="AC1772" s="108">
        <f t="shared" ca="1" si="205"/>
        <v>0</v>
      </c>
      <c r="AE1772" s="108" t="b">
        <f>IF(COUNTBLANK(D1772)=0,A1772)</f>
        <v>0</v>
      </c>
    </row>
    <row r="1773" spans="1:31" ht="12.75" x14ac:dyDescent="0.2">
      <c r="A1773" s="94" t="str">
        <f>IF(D1773="","",CONCATENATE('Address and samples info'!$B$8," #",'Samples 96'!C1773))</f>
        <v/>
      </c>
      <c r="B1773" s="95" t="s">
        <v>31</v>
      </c>
      <c r="C1773" s="150">
        <v>21</v>
      </c>
      <c r="D1773" s="5"/>
      <c r="E1773" s="98">
        <v>0.01</v>
      </c>
      <c r="F1773" s="53"/>
      <c r="G1773" s="59"/>
      <c r="H1773" s="104"/>
      <c r="I1773" s="57"/>
      <c r="J1773" s="57"/>
      <c r="K1773" s="57"/>
      <c r="L1773" s="57"/>
      <c r="M1773" s="57"/>
      <c r="N1773" s="57"/>
      <c r="O1773" s="57"/>
      <c r="P1773" s="57"/>
      <c r="Q1773" s="57"/>
      <c r="R1773" s="57"/>
      <c r="S1773" s="57"/>
      <c r="T1773" s="58"/>
      <c r="Z1773" s="108" t="str">
        <f>IF(LEN(INDEX($1:$1048576,ROW(),4))&gt;0,INDEX($1:$1048576,ROW(),4)," ")</f>
        <v xml:space="preserve"> </v>
      </c>
      <c r="AA1773" s="108">
        <f t="shared" si="204"/>
        <v>136</v>
      </c>
      <c r="AB1773" s="108">
        <f ca="1">COUNTBLANK(OFFSET(INDEX($1:$1048576,2,4),AA1773*WellsInPlate,0,WellsInPlate,1))</f>
        <v>86</v>
      </c>
      <c r="AC1773" s="108">
        <f t="shared" ca="1" si="205"/>
        <v>0</v>
      </c>
      <c r="AE1773" s="108" t="b">
        <f>IF(COUNTBLANK(D1773)=0,A1773)</f>
        <v>0</v>
      </c>
    </row>
    <row r="1774" spans="1:31" ht="12.75" x14ac:dyDescent="0.2">
      <c r="A1774" s="94" t="str">
        <f>IF(D1774="","",CONCATENATE('Address and samples info'!$B$8," #",'Samples 96'!C1774))</f>
        <v/>
      </c>
      <c r="B1774" s="95" t="s">
        <v>42</v>
      </c>
      <c r="C1774" s="150">
        <v>21</v>
      </c>
      <c r="D1774" s="5"/>
      <c r="E1774" s="98">
        <v>0.01</v>
      </c>
      <c r="F1774" s="53"/>
      <c r="G1774" s="59"/>
      <c r="H1774" s="104"/>
      <c r="I1774" s="57"/>
      <c r="J1774" s="57"/>
      <c r="K1774" s="57"/>
      <c r="L1774" s="57"/>
      <c r="M1774" s="57"/>
      <c r="N1774" s="57"/>
      <c r="O1774" s="57"/>
      <c r="P1774" s="57"/>
      <c r="Q1774" s="57"/>
      <c r="R1774" s="57"/>
      <c r="S1774" s="57"/>
      <c r="T1774" s="57"/>
      <c r="Z1774" s="108" t="str">
        <f>IF(LEN(INDEX($1:$1048576,ROW(),4))&gt;0,INDEX($1:$1048576,ROW(),4)," ")</f>
        <v xml:space="preserve"> </v>
      </c>
      <c r="AA1774" s="108">
        <f t="shared" si="204"/>
        <v>136</v>
      </c>
      <c r="AB1774" s="108">
        <f ca="1">COUNTBLANK(OFFSET(INDEX($1:$1048576,2,4),AA1774*WellsInPlate,0,WellsInPlate,1))</f>
        <v>86</v>
      </c>
      <c r="AC1774" s="108">
        <f t="shared" ca="1" si="205"/>
        <v>0</v>
      </c>
      <c r="AE1774" s="108" t="b">
        <f>IF(COUNTBLANK(D1774)=0,A1774)</f>
        <v>0</v>
      </c>
    </row>
    <row r="1775" spans="1:31" ht="12.75" x14ac:dyDescent="0.2">
      <c r="A1775" s="94" t="str">
        <f>IF(D1775="","",CONCATENATE('Address and samples info'!$B$8," #",'Samples 96'!C1775))</f>
        <v/>
      </c>
      <c r="B1775" s="95" t="s">
        <v>53</v>
      </c>
      <c r="C1775" s="150">
        <v>21</v>
      </c>
      <c r="D1775" s="5"/>
      <c r="E1775" s="98">
        <v>0.01</v>
      </c>
      <c r="F1775" s="53"/>
      <c r="G1775" s="59"/>
      <c r="H1775" s="104"/>
      <c r="I1775" s="57"/>
      <c r="J1775" s="57"/>
      <c r="K1775" s="57"/>
      <c r="L1775" s="57"/>
      <c r="M1775" s="57"/>
      <c r="N1775" s="57"/>
      <c r="O1775" s="57"/>
      <c r="P1775" s="57"/>
      <c r="Q1775" s="57"/>
      <c r="R1775" s="57"/>
      <c r="S1775" s="57"/>
      <c r="T1775" s="57"/>
      <c r="Z1775" s="108" t="str">
        <f>IF(LEN(INDEX($1:$1048576,ROW(),4))&gt;0,INDEX($1:$1048576,ROW(),4)," ")</f>
        <v xml:space="preserve"> </v>
      </c>
      <c r="AA1775" s="108">
        <f t="shared" si="204"/>
        <v>136</v>
      </c>
      <c r="AB1775" s="108">
        <f ca="1">COUNTBLANK(OFFSET(INDEX($1:$1048576,2,4),AA1775*WellsInPlate,0,WellsInPlate,1))</f>
        <v>86</v>
      </c>
      <c r="AC1775" s="108">
        <f t="shared" ca="1" si="205"/>
        <v>0</v>
      </c>
      <c r="AE1775" s="108" t="b">
        <f>IF(COUNTBLANK(D1775)=0,A1775)</f>
        <v>0</v>
      </c>
    </row>
    <row r="1776" spans="1:31" ht="12.75" x14ac:dyDescent="0.2">
      <c r="A1776" s="94" t="str">
        <f>IF(D1776="","",CONCATENATE('Address and samples info'!$B$8," #",'Samples 96'!C1776))</f>
        <v/>
      </c>
      <c r="B1776" s="95" t="s">
        <v>64</v>
      </c>
      <c r="C1776" s="150">
        <v>21</v>
      </c>
      <c r="D1776" s="5"/>
      <c r="E1776" s="98">
        <v>0.01</v>
      </c>
      <c r="F1776" s="53"/>
      <c r="G1776" s="59"/>
      <c r="H1776" s="104"/>
      <c r="I1776" s="57"/>
      <c r="J1776" s="57"/>
      <c r="K1776" s="57"/>
      <c r="L1776" s="57"/>
      <c r="M1776" s="57"/>
      <c r="N1776" s="57"/>
      <c r="O1776" s="57"/>
      <c r="P1776" s="57"/>
      <c r="Q1776" s="57"/>
      <c r="R1776" s="57"/>
      <c r="S1776" s="57"/>
      <c r="T1776" s="57"/>
      <c r="Z1776" s="108" t="str">
        <f>IF(LEN(INDEX($1:$1048576,ROW(),4))&gt;0,INDEX($1:$1048576,ROW(),4)," ")</f>
        <v xml:space="preserve"> </v>
      </c>
      <c r="AA1776" s="108">
        <f t="shared" si="204"/>
        <v>136</v>
      </c>
      <c r="AB1776" s="108">
        <f ca="1">COUNTBLANK(OFFSET(INDEX($1:$1048576,2,4),AA1776*WellsInPlate,0,WellsInPlate,1))</f>
        <v>86</v>
      </c>
      <c r="AC1776" s="108">
        <f t="shared" ca="1" si="205"/>
        <v>0</v>
      </c>
      <c r="AE1776" s="108" t="b">
        <f>IF(COUNTBLANK(D1776)=0,A1776)</f>
        <v>0</v>
      </c>
    </row>
    <row r="1777" spans="1:31" ht="12.75" x14ac:dyDescent="0.2">
      <c r="A1777" s="94" t="str">
        <f>IF(D1777="","",CONCATENATE('Address and samples info'!$B$8," #",'Samples 96'!C1777))</f>
        <v/>
      </c>
      <c r="B1777" s="95" t="s">
        <v>75</v>
      </c>
      <c r="C1777" s="150">
        <v>21</v>
      </c>
      <c r="D1777" s="5"/>
      <c r="E1777" s="98">
        <v>0.01</v>
      </c>
      <c r="F1777" s="53"/>
      <c r="G1777" s="59"/>
      <c r="H1777" s="104"/>
      <c r="I1777" s="57"/>
      <c r="J1777" s="57"/>
      <c r="K1777" s="57"/>
      <c r="L1777" s="57"/>
      <c r="M1777" s="57"/>
      <c r="N1777" s="57"/>
      <c r="O1777" s="57"/>
      <c r="P1777" s="57"/>
      <c r="Q1777" s="57"/>
      <c r="R1777" s="57"/>
      <c r="S1777" s="57"/>
      <c r="T1777" s="57"/>
      <c r="Z1777" s="108" t="str">
        <f>IF(LEN(INDEX($1:$1048576,ROW(),4))&gt;0,INDEX($1:$1048576,ROW(),4)," ")</f>
        <v xml:space="preserve"> </v>
      </c>
      <c r="AA1777" s="108">
        <f t="shared" si="204"/>
        <v>136</v>
      </c>
      <c r="AB1777" s="108">
        <f ca="1">COUNTBLANK(OFFSET(INDEX($1:$1048576,2,4),AA1777*WellsInPlate,0,WellsInPlate,1))</f>
        <v>86</v>
      </c>
      <c r="AC1777" s="108">
        <f t="shared" ca="1" si="205"/>
        <v>0</v>
      </c>
      <c r="AE1777" s="108" t="b">
        <f>IF(COUNTBLANK(D1777)=0,A1777)</f>
        <v>0</v>
      </c>
    </row>
    <row r="1778" spans="1:31" ht="12.75" x14ac:dyDescent="0.2">
      <c r="A1778" s="94" t="str">
        <f>IF(D1778="","",CONCATENATE('Address and samples info'!$B$8," #",'Samples 96'!C1778))</f>
        <v/>
      </c>
      <c r="B1778" s="95" t="s">
        <v>85</v>
      </c>
      <c r="C1778" s="150">
        <v>21</v>
      </c>
      <c r="D1778" s="5"/>
      <c r="E1778" s="98">
        <v>0.01</v>
      </c>
      <c r="F1778" s="53"/>
      <c r="G1778" s="59"/>
      <c r="H1778" s="104"/>
      <c r="I1778" s="57"/>
      <c r="J1778" s="57"/>
      <c r="K1778" s="57"/>
      <c r="L1778" s="57"/>
      <c r="M1778" s="57"/>
      <c r="N1778" s="57"/>
      <c r="O1778" s="57"/>
      <c r="P1778" s="57"/>
      <c r="Q1778" s="57"/>
      <c r="R1778" s="57"/>
      <c r="S1778" s="57"/>
      <c r="T1778" s="57"/>
      <c r="Z1778" s="108" t="str">
        <f>IF(LEN(INDEX($1:$1048576,ROW(),4))&gt;0,INDEX($1:$1048576,ROW(),4)," ")</f>
        <v xml:space="preserve"> </v>
      </c>
      <c r="AA1778" s="108">
        <f t="shared" si="204"/>
        <v>136</v>
      </c>
      <c r="AB1778" s="108">
        <f ca="1">COUNTBLANK(OFFSET(INDEX($1:$1048576,2,4),AA1778*WellsInPlate,0,WellsInPlate,1))</f>
        <v>86</v>
      </c>
      <c r="AC1778" s="108">
        <f t="shared" ca="1" si="205"/>
        <v>0</v>
      </c>
      <c r="AE1778" s="108" t="b">
        <f>IF(COUNTBLANK(D1778)=0,A1778)</f>
        <v>0</v>
      </c>
    </row>
    <row r="1779" spans="1:31" ht="12.75" x14ac:dyDescent="0.2">
      <c r="A1779" s="94" t="str">
        <f>IF(D1779="","",CONCATENATE('Address and samples info'!$B$8," #",'Samples 96'!C1779))</f>
        <v/>
      </c>
      <c r="B1779" s="95" t="s">
        <v>10</v>
      </c>
      <c r="C1779" s="150">
        <v>21</v>
      </c>
      <c r="D1779" s="5"/>
      <c r="E1779" s="98">
        <v>0.01</v>
      </c>
      <c r="F1779" s="53"/>
      <c r="G1779" s="59"/>
      <c r="H1779" s="104"/>
      <c r="I1779" s="57"/>
      <c r="J1779" s="57"/>
      <c r="K1779" s="57"/>
      <c r="L1779" s="57"/>
      <c r="M1779" s="57"/>
      <c r="N1779" s="57"/>
      <c r="O1779" s="57"/>
      <c r="P1779" s="57"/>
      <c r="Q1779" s="57"/>
      <c r="R1779" s="57"/>
      <c r="S1779" s="57"/>
      <c r="T1779" s="57"/>
      <c r="Z1779" s="108" t="str">
        <f>IF(LEN(INDEX($1:$1048576,ROW(),4))&gt;0,INDEX($1:$1048576,ROW(),4)," ")</f>
        <v xml:space="preserve"> </v>
      </c>
      <c r="AA1779" s="108">
        <f t="shared" si="204"/>
        <v>136</v>
      </c>
      <c r="AB1779" s="108">
        <f ca="1">COUNTBLANK(OFFSET(INDEX($1:$1048576,2,4),AA1779*WellsInPlate,0,WellsInPlate,1))</f>
        <v>86</v>
      </c>
      <c r="AC1779" s="108">
        <f t="shared" ca="1" si="205"/>
        <v>0</v>
      </c>
      <c r="AE1779" s="108" t="b">
        <f>IF(COUNTBLANK(D1779)=0,A1779)</f>
        <v>0</v>
      </c>
    </row>
    <row r="1780" spans="1:31" ht="12.75" x14ac:dyDescent="0.2">
      <c r="A1780" s="94" t="str">
        <f>IF(D1780="","",CONCATENATE('Address and samples info'!$B$8," #",'Samples 96'!C1780))</f>
        <v/>
      </c>
      <c r="B1780" s="95" t="s">
        <v>21</v>
      </c>
      <c r="C1780" s="150">
        <v>21</v>
      </c>
      <c r="D1780" s="5"/>
      <c r="E1780" s="98">
        <v>0.01</v>
      </c>
      <c r="F1780" s="53"/>
      <c r="G1780" s="59"/>
      <c r="H1780" s="104"/>
      <c r="I1780" s="57"/>
      <c r="J1780" s="57"/>
      <c r="K1780" s="57"/>
      <c r="L1780" s="57"/>
      <c r="M1780" s="57"/>
      <c r="N1780" s="57"/>
      <c r="O1780" s="57"/>
      <c r="P1780" s="57"/>
      <c r="Q1780" s="57"/>
      <c r="R1780" s="57"/>
      <c r="S1780" s="57"/>
      <c r="T1780" s="57"/>
      <c r="Z1780" s="108" t="str">
        <f>IF(LEN(INDEX($1:$1048576,ROW(),4))&gt;0,INDEX($1:$1048576,ROW(),4)," ")</f>
        <v xml:space="preserve"> </v>
      </c>
      <c r="AA1780" s="108">
        <f t="shared" si="204"/>
        <v>136</v>
      </c>
      <c r="AB1780" s="108">
        <f ca="1">COUNTBLANK(OFFSET(INDEX($1:$1048576,2,4),AA1780*WellsInPlate,0,WellsInPlate,1))</f>
        <v>86</v>
      </c>
      <c r="AC1780" s="108">
        <f t="shared" ca="1" si="205"/>
        <v>0</v>
      </c>
      <c r="AE1780" s="108" t="b">
        <f>IF(COUNTBLANK(D1780)=0,A1780)</f>
        <v>0</v>
      </c>
    </row>
    <row r="1781" spans="1:31" ht="12.75" x14ac:dyDescent="0.2">
      <c r="A1781" s="94" t="str">
        <f>IF(D1781="","",CONCATENATE('Address and samples info'!$B$8," #",'Samples 96'!C1781))</f>
        <v/>
      </c>
      <c r="B1781" s="95" t="s">
        <v>32</v>
      </c>
      <c r="C1781" s="150">
        <v>21</v>
      </c>
      <c r="D1781" s="5"/>
      <c r="E1781" s="98">
        <v>0.01</v>
      </c>
      <c r="F1781" s="53"/>
      <c r="G1781" s="59"/>
      <c r="Z1781" s="108" t="str">
        <f>IF(LEN(INDEX($1:$1048576,ROW(),4))&gt;0,INDEX($1:$1048576,ROW(),4)," ")</f>
        <v xml:space="preserve"> </v>
      </c>
      <c r="AA1781" s="108">
        <f t="shared" si="204"/>
        <v>136</v>
      </c>
      <c r="AB1781" s="108">
        <f ca="1">COUNTBLANK(OFFSET(INDEX($1:$1048576,2,4),AA1781*WellsInPlate,0,WellsInPlate,1))</f>
        <v>86</v>
      </c>
      <c r="AC1781" s="108">
        <f t="shared" ca="1" si="205"/>
        <v>0</v>
      </c>
      <c r="AE1781" s="108" t="b">
        <f>IF(COUNTBLANK(D1781)=0,A1781)</f>
        <v>0</v>
      </c>
    </row>
    <row r="1782" spans="1:31" ht="12.75" x14ac:dyDescent="0.2">
      <c r="A1782" s="94" t="str">
        <f>IF(D1782="","",CONCATENATE('Address and samples info'!$B$8," #",'Samples 96'!C1782))</f>
        <v/>
      </c>
      <c r="B1782" s="95" t="s">
        <v>43</v>
      </c>
      <c r="C1782" s="150">
        <v>21</v>
      </c>
      <c r="D1782" s="5"/>
      <c r="E1782" s="98">
        <v>0.01</v>
      </c>
      <c r="F1782" s="53"/>
      <c r="G1782" s="59"/>
      <c r="Z1782" s="108" t="str">
        <f>IF(LEN(INDEX($1:$1048576,ROW(),4))&gt;0,INDEX($1:$1048576,ROW(),4)," ")</f>
        <v xml:space="preserve"> </v>
      </c>
      <c r="AA1782" s="108">
        <f t="shared" si="204"/>
        <v>136</v>
      </c>
      <c r="AB1782" s="108">
        <f ca="1">COUNTBLANK(OFFSET(INDEX($1:$1048576,2,4),AA1782*WellsInPlate,0,WellsInPlate,1))</f>
        <v>86</v>
      </c>
      <c r="AC1782" s="108">
        <f t="shared" ca="1" si="205"/>
        <v>0</v>
      </c>
      <c r="AE1782" s="108" t="b">
        <f>IF(COUNTBLANK(D1782)=0,A1782)</f>
        <v>0</v>
      </c>
    </row>
    <row r="1783" spans="1:31" ht="12.75" x14ac:dyDescent="0.2">
      <c r="A1783" s="94" t="str">
        <f>IF(D1783="","",CONCATENATE('Address and samples info'!$B$8," #",'Samples 96'!C1783))</f>
        <v/>
      </c>
      <c r="B1783" s="95" t="s">
        <v>54</v>
      </c>
      <c r="C1783" s="150">
        <v>21</v>
      </c>
      <c r="D1783" s="5"/>
      <c r="E1783" s="98">
        <v>0.01</v>
      </c>
      <c r="F1783" s="53"/>
      <c r="G1783" s="59"/>
      <c r="Z1783" s="108" t="str">
        <f>IF(LEN(INDEX($1:$1048576,ROW(),4))&gt;0,INDEX($1:$1048576,ROW(),4)," ")</f>
        <v xml:space="preserve"> </v>
      </c>
      <c r="AA1783" s="108">
        <f t="shared" si="204"/>
        <v>136</v>
      </c>
      <c r="AB1783" s="108">
        <f ca="1">COUNTBLANK(OFFSET(INDEX($1:$1048576,2,4),AA1783*WellsInPlate,0,WellsInPlate,1))</f>
        <v>86</v>
      </c>
      <c r="AC1783" s="108">
        <f t="shared" ca="1" si="205"/>
        <v>0</v>
      </c>
      <c r="AE1783" s="108" t="b">
        <f>IF(COUNTBLANK(D1783)=0,A1783)</f>
        <v>0</v>
      </c>
    </row>
    <row r="1784" spans="1:31" ht="12.75" x14ac:dyDescent="0.2">
      <c r="A1784" s="94" t="str">
        <f>IF(D1784="","",CONCATENATE('Address and samples info'!$B$8," #",'Samples 96'!C1784))</f>
        <v/>
      </c>
      <c r="B1784" s="95" t="s">
        <v>65</v>
      </c>
      <c r="C1784" s="150">
        <v>21</v>
      </c>
      <c r="D1784" s="5"/>
      <c r="E1784" s="98">
        <v>0.01</v>
      </c>
      <c r="F1784" s="53"/>
      <c r="G1784" s="59"/>
      <c r="I1784" s="55"/>
      <c r="Z1784" s="108" t="str">
        <f>IF(LEN(INDEX($1:$1048576,ROW(),4))&gt;0,INDEX($1:$1048576,ROW(),4)," ")</f>
        <v xml:space="preserve"> </v>
      </c>
      <c r="AA1784" s="108">
        <f t="shared" si="204"/>
        <v>136</v>
      </c>
      <c r="AB1784" s="108">
        <f ca="1">COUNTBLANK(OFFSET(INDEX($1:$1048576,2,4),AA1784*WellsInPlate,0,WellsInPlate,1))</f>
        <v>86</v>
      </c>
      <c r="AC1784" s="108">
        <f t="shared" ca="1" si="205"/>
        <v>0</v>
      </c>
      <c r="AE1784" s="108" t="b">
        <f>IF(COUNTBLANK(D1784)=0,A1784)</f>
        <v>0</v>
      </c>
    </row>
    <row r="1785" spans="1:31" ht="12.75" x14ac:dyDescent="0.2">
      <c r="A1785" s="94" t="str">
        <f>IF(D1785="","",CONCATENATE('Address and samples info'!$B$8," #",'Samples 96'!C1785))</f>
        <v/>
      </c>
      <c r="B1785" s="95" t="s">
        <v>76</v>
      </c>
      <c r="C1785" s="150">
        <v>21</v>
      </c>
      <c r="D1785" s="5"/>
      <c r="E1785" s="98">
        <v>0.01</v>
      </c>
      <c r="F1785" s="53"/>
      <c r="G1785" s="59"/>
      <c r="H1785" s="106"/>
      <c r="I1785" s="56"/>
      <c r="J1785" s="56"/>
      <c r="K1785" s="56"/>
      <c r="L1785" s="56"/>
      <c r="M1785" s="56"/>
      <c r="N1785" s="56"/>
      <c r="O1785" s="56"/>
      <c r="P1785" s="56"/>
      <c r="Q1785" s="56"/>
      <c r="R1785" s="56"/>
      <c r="S1785" s="56"/>
      <c r="T1785" s="56"/>
      <c r="Z1785" s="108" t="str">
        <f>IF(LEN(INDEX($1:$1048576,ROW(),4))&gt;0,INDEX($1:$1048576,ROW(),4)," ")</f>
        <v xml:space="preserve"> </v>
      </c>
      <c r="AA1785" s="108">
        <f t="shared" si="204"/>
        <v>137</v>
      </c>
      <c r="AB1785" s="108">
        <f ca="1">COUNTBLANK(OFFSET(INDEX($1:$1048576,2,4),AA1785*WellsInPlate,0,WellsInPlate,1))</f>
        <v>86</v>
      </c>
      <c r="AC1785" s="108">
        <f t="shared" ca="1" si="205"/>
        <v>0</v>
      </c>
      <c r="AE1785" s="108" t="b">
        <f>IF(COUNTBLANK(D1785)=0,A1785)</f>
        <v>0</v>
      </c>
    </row>
    <row r="1786" spans="1:31" ht="12.75" x14ac:dyDescent="0.2">
      <c r="A1786" s="94" t="str">
        <f>IF(D1786="","",CONCATENATE('Address and samples info'!$B$8," #",'Samples 96'!C1786))</f>
        <v/>
      </c>
      <c r="B1786" s="95" t="s">
        <v>86</v>
      </c>
      <c r="C1786" s="150">
        <v>21</v>
      </c>
      <c r="D1786" s="5"/>
      <c r="E1786" s="98">
        <v>0.01</v>
      </c>
      <c r="F1786" s="53"/>
      <c r="G1786" s="59"/>
      <c r="H1786" s="104"/>
      <c r="I1786" s="57"/>
      <c r="J1786" s="57"/>
      <c r="K1786" s="57"/>
      <c r="L1786" s="57"/>
      <c r="M1786" s="57"/>
      <c r="N1786" s="57"/>
      <c r="O1786" s="57"/>
      <c r="P1786" s="57"/>
      <c r="Q1786" s="57"/>
      <c r="R1786" s="57"/>
      <c r="S1786" s="57"/>
      <c r="T1786" s="58"/>
      <c r="Z1786" s="108" t="str">
        <f>IF(LEN(INDEX($1:$1048576,ROW(),4))&gt;0,INDEX($1:$1048576,ROW(),4)," ")</f>
        <v xml:space="preserve"> </v>
      </c>
      <c r="AA1786" s="108">
        <f t="shared" si="204"/>
        <v>137</v>
      </c>
      <c r="AB1786" s="108">
        <f ca="1">COUNTBLANK(OFFSET(INDEX($1:$1048576,2,4),AA1786*WellsInPlate,0,WellsInPlate,1))</f>
        <v>86</v>
      </c>
      <c r="AC1786" s="108">
        <f t="shared" ca="1" si="205"/>
        <v>0</v>
      </c>
      <c r="AE1786" s="108" t="b">
        <f>IF(COUNTBLANK(D1786)=0,A1786)</f>
        <v>0</v>
      </c>
    </row>
    <row r="1787" spans="1:31" ht="12.75" x14ac:dyDescent="0.2">
      <c r="A1787" s="94" t="str">
        <f>IF(D1787="","",CONCATENATE('Address and samples info'!$B$8," #",'Samples 96'!C1787))</f>
        <v/>
      </c>
      <c r="B1787" s="95" t="s">
        <v>11</v>
      </c>
      <c r="C1787" s="150">
        <v>21</v>
      </c>
      <c r="D1787" s="5"/>
      <c r="E1787" s="98">
        <v>0.01</v>
      </c>
      <c r="F1787" s="53"/>
      <c r="G1787" s="59"/>
      <c r="H1787" s="104"/>
      <c r="I1787" s="57"/>
      <c r="J1787" s="57"/>
      <c r="K1787" s="57"/>
      <c r="L1787" s="57"/>
      <c r="M1787" s="57"/>
      <c r="N1787" s="57"/>
      <c r="O1787" s="57"/>
      <c r="P1787" s="57"/>
      <c r="Q1787" s="57"/>
      <c r="R1787" s="57"/>
      <c r="S1787" s="57"/>
      <c r="T1787" s="57"/>
      <c r="Z1787" s="108" t="str">
        <f>IF(LEN(INDEX($1:$1048576,ROW(),4))&gt;0,INDEX($1:$1048576,ROW(),4)," ")</f>
        <v xml:space="preserve"> </v>
      </c>
      <c r="AA1787" s="108">
        <f t="shared" si="204"/>
        <v>137</v>
      </c>
      <c r="AB1787" s="108">
        <f ca="1">COUNTBLANK(OFFSET(INDEX($1:$1048576,2,4),AA1787*WellsInPlate,0,WellsInPlate,1))</f>
        <v>86</v>
      </c>
      <c r="AC1787" s="108">
        <f t="shared" ca="1" si="205"/>
        <v>0</v>
      </c>
      <c r="AE1787" s="108" t="b">
        <f>IF(COUNTBLANK(D1787)=0,A1787)</f>
        <v>0</v>
      </c>
    </row>
    <row r="1788" spans="1:31" ht="12.75" x14ac:dyDescent="0.2">
      <c r="A1788" s="94" t="str">
        <f>IF(D1788="","",CONCATENATE('Address and samples info'!$B$8," #",'Samples 96'!C1788))</f>
        <v/>
      </c>
      <c r="B1788" s="95" t="s">
        <v>22</v>
      </c>
      <c r="C1788" s="150">
        <v>21</v>
      </c>
      <c r="D1788" s="5"/>
      <c r="E1788" s="98">
        <v>0.01</v>
      </c>
      <c r="F1788" s="53"/>
      <c r="G1788" s="59"/>
      <c r="H1788" s="104"/>
      <c r="I1788" s="57"/>
      <c r="J1788" s="57"/>
      <c r="K1788" s="57"/>
      <c r="L1788" s="57"/>
      <c r="M1788" s="57"/>
      <c r="N1788" s="57"/>
      <c r="O1788" s="57"/>
      <c r="P1788" s="57"/>
      <c r="Q1788" s="57"/>
      <c r="R1788" s="57"/>
      <c r="S1788" s="57"/>
      <c r="T1788" s="57"/>
      <c r="Z1788" s="108" t="str">
        <f>IF(LEN(INDEX($1:$1048576,ROW(),4))&gt;0,INDEX($1:$1048576,ROW(),4)," ")</f>
        <v xml:space="preserve"> </v>
      </c>
      <c r="AA1788" s="108">
        <f t="shared" si="204"/>
        <v>137</v>
      </c>
      <c r="AB1788" s="108">
        <f ca="1">COUNTBLANK(OFFSET(INDEX($1:$1048576,2,4),AA1788*WellsInPlate,0,WellsInPlate,1))</f>
        <v>86</v>
      </c>
      <c r="AC1788" s="108">
        <f t="shared" ca="1" si="205"/>
        <v>0</v>
      </c>
      <c r="AE1788" s="108" t="b">
        <f>IF(COUNTBLANK(D1788)=0,A1788)</f>
        <v>0</v>
      </c>
    </row>
    <row r="1789" spans="1:31" ht="12.75" x14ac:dyDescent="0.2">
      <c r="A1789" s="94" t="str">
        <f>IF(D1789="","",CONCATENATE('Address and samples info'!$B$8," #",'Samples 96'!C1789))</f>
        <v/>
      </c>
      <c r="B1789" s="95" t="s">
        <v>33</v>
      </c>
      <c r="C1789" s="150">
        <v>21</v>
      </c>
      <c r="D1789" s="5"/>
      <c r="E1789" s="98">
        <v>0.01</v>
      </c>
      <c r="F1789" s="53"/>
      <c r="G1789" s="59"/>
      <c r="H1789" s="104"/>
      <c r="I1789" s="57"/>
      <c r="J1789" s="57"/>
      <c r="K1789" s="57"/>
      <c r="L1789" s="57"/>
      <c r="M1789" s="57"/>
      <c r="N1789" s="57"/>
      <c r="O1789" s="57"/>
      <c r="P1789" s="57"/>
      <c r="Q1789" s="57"/>
      <c r="R1789" s="57"/>
      <c r="S1789" s="57"/>
      <c r="T1789" s="57"/>
      <c r="Z1789" s="108" t="str">
        <f>IF(LEN(INDEX($1:$1048576,ROW(),4))&gt;0,INDEX($1:$1048576,ROW(),4)," ")</f>
        <v xml:space="preserve"> </v>
      </c>
      <c r="AA1789" s="108">
        <f t="shared" si="204"/>
        <v>137</v>
      </c>
      <c r="AB1789" s="108">
        <f ca="1">COUNTBLANK(OFFSET(INDEX($1:$1048576,2,4),AA1789*WellsInPlate,0,WellsInPlate,1))</f>
        <v>86</v>
      </c>
      <c r="AC1789" s="108">
        <f t="shared" ca="1" si="205"/>
        <v>0</v>
      </c>
      <c r="AE1789" s="108" t="b">
        <f>IF(COUNTBLANK(D1789)=0,A1789)</f>
        <v>0</v>
      </c>
    </row>
    <row r="1790" spans="1:31" ht="12.75" x14ac:dyDescent="0.2">
      <c r="A1790" s="94" t="str">
        <f>IF(D1790="","",CONCATENATE('Address and samples info'!$B$8," #",'Samples 96'!C1790))</f>
        <v/>
      </c>
      <c r="B1790" s="95" t="s">
        <v>44</v>
      </c>
      <c r="C1790" s="150">
        <v>21</v>
      </c>
      <c r="D1790" s="5"/>
      <c r="E1790" s="98">
        <v>0.01</v>
      </c>
      <c r="F1790" s="53"/>
      <c r="G1790" s="59"/>
      <c r="H1790" s="104"/>
      <c r="I1790" s="57"/>
      <c r="J1790" s="57"/>
      <c r="K1790" s="57"/>
      <c r="L1790" s="57"/>
      <c r="M1790" s="57"/>
      <c r="N1790" s="57"/>
      <c r="O1790" s="57"/>
      <c r="P1790" s="57"/>
      <c r="Q1790" s="57"/>
      <c r="R1790" s="57"/>
      <c r="S1790" s="57"/>
      <c r="T1790" s="57"/>
      <c r="Z1790" s="108" t="str">
        <f>IF(LEN(INDEX($1:$1048576,ROW(),4))&gt;0,INDEX($1:$1048576,ROW(),4)," ")</f>
        <v xml:space="preserve"> </v>
      </c>
      <c r="AA1790" s="108">
        <f t="shared" si="204"/>
        <v>137</v>
      </c>
      <c r="AB1790" s="108">
        <f ca="1">COUNTBLANK(OFFSET(INDEX($1:$1048576,2,4),AA1790*WellsInPlate,0,WellsInPlate,1))</f>
        <v>86</v>
      </c>
      <c r="AC1790" s="108">
        <f t="shared" ca="1" si="205"/>
        <v>0</v>
      </c>
      <c r="AE1790" s="108" t="b">
        <f>IF(COUNTBLANK(D1790)=0,A1790)</f>
        <v>0</v>
      </c>
    </row>
    <row r="1791" spans="1:31" ht="12.75" x14ac:dyDescent="0.2">
      <c r="A1791" s="94" t="str">
        <f>IF(D1791="","",CONCATENATE('Address and samples info'!$B$8," #",'Samples 96'!C1791))</f>
        <v/>
      </c>
      <c r="B1791" s="95" t="s">
        <v>55</v>
      </c>
      <c r="C1791" s="150">
        <v>21</v>
      </c>
      <c r="D1791" s="5"/>
      <c r="E1791" s="98">
        <v>0.01</v>
      </c>
      <c r="F1791" s="53"/>
      <c r="G1791" s="59"/>
      <c r="H1791" s="104"/>
      <c r="I1791" s="57"/>
      <c r="J1791" s="57"/>
      <c r="K1791" s="57"/>
      <c r="L1791" s="57"/>
      <c r="M1791" s="57"/>
      <c r="N1791" s="57"/>
      <c r="O1791" s="57"/>
      <c r="P1791" s="57"/>
      <c r="Q1791" s="57"/>
      <c r="R1791" s="57"/>
      <c r="S1791" s="57"/>
      <c r="T1791" s="57"/>
      <c r="Z1791" s="108" t="str">
        <f>IF(LEN(INDEX($1:$1048576,ROW(),4))&gt;0,INDEX($1:$1048576,ROW(),4)," ")</f>
        <v xml:space="preserve"> </v>
      </c>
      <c r="AA1791" s="108">
        <f t="shared" si="204"/>
        <v>137</v>
      </c>
      <c r="AB1791" s="108">
        <f ca="1">COUNTBLANK(OFFSET(INDEX($1:$1048576,2,4),AA1791*WellsInPlate,0,WellsInPlate,1))</f>
        <v>86</v>
      </c>
      <c r="AC1791" s="108">
        <f t="shared" ca="1" si="205"/>
        <v>0</v>
      </c>
      <c r="AE1791" s="108" t="b">
        <f>IF(COUNTBLANK(D1791)=0,A1791)</f>
        <v>0</v>
      </c>
    </row>
    <row r="1792" spans="1:31" ht="12.75" x14ac:dyDescent="0.2">
      <c r="A1792" s="94" t="str">
        <f>IF(D1792="","",CONCATENATE('Address and samples info'!$B$8," #",'Samples 96'!C1792))</f>
        <v/>
      </c>
      <c r="B1792" s="95" t="s">
        <v>66</v>
      </c>
      <c r="C1792" s="150">
        <v>21</v>
      </c>
      <c r="D1792" s="5"/>
      <c r="E1792" s="98">
        <v>0.01</v>
      </c>
      <c r="F1792" s="53"/>
      <c r="G1792" s="59"/>
      <c r="H1792" s="104"/>
      <c r="I1792" s="57"/>
      <c r="J1792" s="57"/>
      <c r="K1792" s="57"/>
      <c r="L1792" s="57"/>
      <c r="M1792" s="57"/>
      <c r="N1792" s="57"/>
      <c r="O1792" s="57"/>
      <c r="P1792" s="57"/>
      <c r="Q1792" s="57"/>
      <c r="R1792" s="57"/>
      <c r="S1792" s="57"/>
      <c r="T1792" s="57"/>
      <c r="Z1792" s="108" t="str">
        <f>IF(LEN(INDEX($1:$1048576,ROW(),4))&gt;0,INDEX($1:$1048576,ROW(),4)," ")</f>
        <v xml:space="preserve"> </v>
      </c>
      <c r="AA1792" s="108">
        <f t="shared" si="204"/>
        <v>137</v>
      </c>
      <c r="AB1792" s="108">
        <f ca="1">COUNTBLANK(OFFSET(INDEX($1:$1048576,2,4),AA1792*WellsInPlate,0,WellsInPlate,1))</f>
        <v>86</v>
      </c>
      <c r="AC1792" s="108">
        <f t="shared" ca="1" si="205"/>
        <v>0</v>
      </c>
      <c r="AE1792" s="108" t="b">
        <f>IF(COUNTBLANK(D1792)=0,A1792)</f>
        <v>0</v>
      </c>
    </row>
    <row r="1793" spans="1:31" ht="12.75" x14ac:dyDescent="0.2">
      <c r="A1793" s="94" t="str">
        <f>IF(D1793="","",CONCATENATE('Address and samples info'!$B$8," #",'Samples 96'!C1793))</f>
        <v/>
      </c>
      <c r="B1793" s="95" t="s">
        <v>77</v>
      </c>
      <c r="C1793" s="150">
        <v>21</v>
      </c>
      <c r="D1793" s="5"/>
      <c r="E1793" s="98">
        <v>0.01</v>
      </c>
      <c r="F1793" s="53"/>
      <c r="G1793" s="59"/>
      <c r="H1793" s="104"/>
      <c r="I1793" s="57"/>
      <c r="J1793" s="57"/>
      <c r="K1793" s="57"/>
      <c r="L1793" s="57"/>
      <c r="M1793" s="57"/>
      <c r="N1793" s="57"/>
      <c r="O1793" s="57"/>
      <c r="P1793" s="57"/>
      <c r="Q1793" s="57"/>
      <c r="R1793" s="57"/>
      <c r="S1793" s="57"/>
      <c r="T1793" s="57"/>
      <c r="Z1793" s="108" t="str">
        <f>IF(LEN(INDEX($1:$1048576,ROW(),4))&gt;0,INDEX($1:$1048576,ROW(),4)," ")</f>
        <v xml:space="preserve"> </v>
      </c>
      <c r="AA1793" s="108">
        <f t="shared" si="204"/>
        <v>137</v>
      </c>
      <c r="AB1793" s="108">
        <f ca="1">COUNTBLANK(OFFSET(INDEX($1:$1048576,2,4),AA1793*WellsInPlate,0,WellsInPlate,1))</f>
        <v>86</v>
      </c>
      <c r="AC1793" s="108">
        <f t="shared" ca="1" si="205"/>
        <v>0</v>
      </c>
      <c r="AE1793" s="108" t="b">
        <f>IF(COUNTBLANK(D1793)=0,A1793)</f>
        <v>0</v>
      </c>
    </row>
    <row r="1794" spans="1:31" ht="12.75" x14ac:dyDescent="0.2">
      <c r="A1794" s="94" t="str">
        <f>IF(D1794="","",CONCATENATE('Address and samples info'!$B$8," #",'Samples 96'!C1794))</f>
        <v/>
      </c>
      <c r="B1794" s="95" t="s">
        <v>87</v>
      </c>
      <c r="C1794" s="150">
        <v>21</v>
      </c>
      <c r="D1794" s="5"/>
      <c r="E1794" s="98">
        <v>0.01</v>
      </c>
      <c r="F1794" s="53"/>
      <c r="G1794" s="59"/>
      <c r="Z1794" s="108" t="str">
        <f>IF(LEN(INDEX($1:$1048576,ROW(),4))&gt;0,INDEX($1:$1048576,ROW(),4)," ")</f>
        <v xml:space="preserve"> </v>
      </c>
      <c r="AA1794" s="108">
        <f t="shared" si="204"/>
        <v>137</v>
      </c>
      <c r="AB1794" s="108">
        <f ca="1">COUNTBLANK(OFFSET(INDEX($1:$1048576,2,4),AA1794*WellsInPlate,0,WellsInPlate,1))</f>
        <v>86</v>
      </c>
      <c r="AC1794" s="108">
        <f t="shared" ca="1" si="205"/>
        <v>0</v>
      </c>
      <c r="AE1794" s="108" t="b">
        <f>IF(COUNTBLANK(D1794)=0,A1794)</f>
        <v>0</v>
      </c>
    </row>
    <row r="1795" spans="1:31" ht="12.75" x14ac:dyDescent="0.2">
      <c r="A1795" s="94" t="str">
        <f>IF(D1795="","",CONCATENATE('Address and samples info'!$B$8," #",'Samples 96'!C1795))</f>
        <v/>
      </c>
      <c r="B1795" s="95" t="s">
        <v>12</v>
      </c>
      <c r="C1795" s="150">
        <v>21</v>
      </c>
      <c r="D1795" s="5"/>
      <c r="E1795" s="98">
        <v>0.01</v>
      </c>
      <c r="F1795" s="53"/>
      <c r="G1795" s="59"/>
      <c r="Z1795" s="108" t="str">
        <f>IF(LEN(INDEX($1:$1048576,ROW(),4))&gt;0,INDEX($1:$1048576,ROW(),4)," ")</f>
        <v xml:space="preserve"> </v>
      </c>
      <c r="AA1795" s="108">
        <f t="shared" si="204"/>
        <v>137</v>
      </c>
      <c r="AB1795" s="108">
        <f ca="1">COUNTBLANK(OFFSET(INDEX($1:$1048576,2,4),AA1795*WellsInPlate,0,WellsInPlate,1))</f>
        <v>86</v>
      </c>
      <c r="AC1795" s="108">
        <f t="shared" ca="1" si="205"/>
        <v>0</v>
      </c>
      <c r="AE1795" s="108" t="b">
        <f>IF(COUNTBLANK(D1795)=0,A1795)</f>
        <v>0</v>
      </c>
    </row>
    <row r="1796" spans="1:31" ht="12.75" x14ac:dyDescent="0.2">
      <c r="A1796" s="94" t="str">
        <f>IF(D1796="","",CONCATENATE('Address and samples info'!$B$8," #",'Samples 96'!C1796))</f>
        <v/>
      </c>
      <c r="B1796" s="95" t="s">
        <v>23</v>
      </c>
      <c r="C1796" s="150">
        <v>21</v>
      </c>
      <c r="D1796" s="5"/>
      <c r="E1796" s="98">
        <v>0.01</v>
      </c>
      <c r="F1796" s="53"/>
      <c r="G1796" s="59"/>
      <c r="Z1796" s="108" t="str">
        <f>IF(LEN(INDEX($1:$1048576,ROW(),4))&gt;0,INDEX($1:$1048576,ROW(),4)," ")</f>
        <v xml:space="preserve"> </v>
      </c>
      <c r="AA1796" s="108">
        <f t="shared" si="204"/>
        <v>137</v>
      </c>
      <c r="AB1796" s="108">
        <f ca="1">COUNTBLANK(OFFSET(INDEX($1:$1048576,2,4),AA1796*WellsInPlate,0,WellsInPlate,1))</f>
        <v>86</v>
      </c>
      <c r="AC1796" s="108">
        <f t="shared" ca="1" si="205"/>
        <v>0</v>
      </c>
      <c r="AE1796" s="108" t="b">
        <f>IF(COUNTBLANK(D1796)=0,A1796)</f>
        <v>0</v>
      </c>
    </row>
    <row r="1797" spans="1:31" ht="12.75" x14ac:dyDescent="0.2">
      <c r="A1797" s="94" t="str">
        <f>IF(D1797="","",CONCATENATE('Address and samples info'!$B$8," #",'Samples 96'!C1797))</f>
        <v/>
      </c>
      <c r="B1797" s="95" t="s">
        <v>34</v>
      </c>
      <c r="C1797" s="150">
        <v>21</v>
      </c>
      <c r="D1797" s="5"/>
      <c r="E1797" s="98">
        <v>0.01</v>
      </c>
      <c r="F1797" s="53"/>
      <c r="G1797" s="59"/>
      <c r="I1797" s="55"/>
      <c r="Z1797" s="108" t="str">
        <f>IF(LEN(INDEX($1:$1048576,ROW(),4))&gt;0,INDEX($1:$1048576,ROW(),4)," ")</f>
        <v xml:space="preserve"> </v>
      </c>
      <c r="AA1797" s="108">
        <f t="shared" ref="AA1797" si="206">CEILING((ROW()-StartRow+1)/PanelHeight,1)-1</f>
        <v>137</v>
      </c>
      <c r="AB1797" s="108">
        <f ca="1">COUNTBLANK(OFFSET(INDEX($1:$1048576,2,4),AA1797*WellsInPlate,0,WellsInPlate,1))</f>
        <v>86</v>
      </c>
      <c r="AC1797" s="108">
        <f t="shared" ref="AC1797" ca="1" si="207">IF(AB1797=WellsInPlate,0,1)</f>
        <v>0</v>
      </c>
      <c r="AE1797" s="108" t="b">
        <f>IF(COUNTBLANK(D1797)=0,A1797)</f>
        <v>0</v>
      </c>
    </row>
    <row r="1798" spans="1:31" ht="12.75" x14ac:dyDescent="0.2">
      <c r="A1798" s="94" t="str">
        <f>IF(D1798="","",CONCATENATE('Address and samples info'!$B$8," #",'Samples 96'!C1798))</f>
        <v/>
      </c>
      <c r="B1798" s="95" t="s">
        <v>45</v>
      </c>
      <c r="C1798" s="150">
        <v>21</v>
      </c>
      <c r="D1798" s="5"/>
      <c r="E1798" s="98">
        <v>0.01</v>
      </c>
      <c r="F1798" s="53"/>
      <c r="G1798" s="59"/>
      <c r="H1798" s="106"/>
      <c r="I1798" s="56"/>
      <c r="J1798" s="56"/>
      <c r="K1798" s="56"/>
      <c r="L1798" s="56"/>
      <c r="M1798" s="56"/>
      <c r="N1798" s="56"/>
      <c r="O1798" s="56"/>
      <c r="P1798" s="56"/>
      <c r="Q1798" s="56"/>
      <c r="R1798" s="56"/>
      <c r="S1798" s="56"/>
      <c r="T1798" s="56"/>
      <c r="Z1798" s="108" t="str">
        <f>IF(LEN(INDEX($1:$1048576,ROW(),4))&gt;0,INDEX($1:$1048576,ROW(),4)," ")</f>
        <v xml:space="preserve"> </v>
      </c>
      <c r="AA1798" s="108">
        <f t="shared" ref="AA1798:AA1829" si="208">CEILING((ROW()-StartRow+1)/PanelHeight,1)-1</f>
        <v>138</v>
      </c>
      <c r="AB1798" s="108">
        <f ca="1">COUNTBLANK(OFFSET(INDEX($1:$1048576,2,4),AA1798*WellsInPlate,0,WellsInPlate,1))</f>
        <v>86</v>
      </c>
      <c r="AC1798" s="108">
        <f t="shared" ref="AC1798:AC1829" ca="1" si="209">IF(AB1798=WellsInPlate,0,1)</f>
        <v>0</v>
      </c>
      <c r="AE1798" s="108" t="b">
        <f>IF(COUNTBLANK(D1798)=0,A1798)</f>
        <v>0</v>
      </c>
    </row>
    <row r="1799" spans="1:31" ht="12.75" x14ac:dyDescent="0.2">
      <c r="A1799" s="94" t="str">
        <f>IF(D1799="","",CONCATENATE('Address and samples info'!$B$8," #",'Samples 96'!C1799))</f>
        <v/>
      </c>
      <c r="B1799" s="95" t="s">
        <v>56</v>
      </c>
      <c r="C1799" s="150">
        <v>21</v>
      </c>
      <c r="D1799" s="5"/>
      <c r="E1799" s="98">
        <v>0.01</v>
      </c>
      <c r="F1799" s="53"/>
      <c r="G1799" s="59"/>
      <c r="H1799" s="104"/>
      <c r="I1799" s="57"/>
      <c r="J1799" s="57"/>
      <c r="K1799" s="57"/>
      <c r="L1799" s="57"/>
      <c r="M1799" s="57"/>
      <c r="N1799" s="57"/>
      <c r="O1799" s="57"/>
      <c r="P1799" s="57"/>
      <c r="Q1799" s="57"/>
      <c r="R1799" s="57"/>
      <c r="S1799" s="57"/>
      <c r="T1799" s="58"/>
      <c r="Z1799" s="108" t="str">
        <f>IF(LEN(INDEX($1:$1048576,ROW(),4))&gt;0,INDEX($1:$1048576,ROW(),4)," ")</f>
        <v xml:space="preserve"> </v>
      </c>
      <c r="AA1799" s="108">
        <f t="shared" si="208"/>
        <v>138</v>
      </c>
      <c r="AB1799" s="108">
        <f ca="1">COUNTBLANK(OFFSET(INDEX($1:$1048576,2,4),AA1799*WellsInPlate,0,WellsInPlate,1))</f>
        <v>86</v>
      </c>
      <c r="AC1799" s="108">
        <f t="shared" ca="1" si="209"/>
        <v>0</v>
      </c>
      <c r="AE1799" s="108" t="b">
        <f>IF(COUNTBLANK(D1799)=0,A1799)</f>
        <v>0</v>
      </c>
    </row>
    <row r="1800" spans="1:31" ht="12.75" x14ac:dyDescent="0.2">
      <c r="A1800" s="94" t="str">
        <f>IF(D1800="","",CONCATENATE('Address and samples info'!$B$8," #",'Samples 96'!C1800))</f>
        <v/>
      </c>
      <c r="B1800" s="95" t="s">
        <v>67</v>
      </c>
      <c r="C1800" s="150">
        <v>21</v>
      </c>
      <c r="D1800" s="5"/>
      <c r="E1800" s="98">
        <v>0.01</v>
      </c>
      <c r="F1800" s="53"/>
      <c r="G1800" s="59"/>
      <c r="H1800" s="104"/>
      <c r="I1800" s="57"/>
      <c r="J1800" s="57"/>
      <c r="K1800" s="57"/>
      <c r="L1800" s="57"/>
      <c r="M1800" s="57"/>
      <c r="N1800" s="57"/>
      <c r="O1800" s="57"/>
      <c r="P1800" s="57"/>
      <c r="Q1800" s="57"/>
      <c r="R1800" s="57"/>
      <c r="S1800" s="57"/>
      <c r="T1800" s="57"/>
      <c r="Z1800" s="108" t="str">
        <f>IF(LEN(INDEX($1:$1048576,ROW(),4))&gt;0,INDEX($1:$1048576,ROW(),4)," ")</f>
        <v xml:space="preserve"> </v>
      </c>
      <c r="AA1800" s="108">
        <f t="shared" si="208"/>
        <v>138</v>
      </c>
      <c r="AB1800" s="108">
        <f ca="1">COUNTBLANK(OFFSET(INDEX($1:$1048576,2,4),AA1800*WellsInPlate,0,WellsInPlate,1))</f>
        <v>86</v>
      </c>
      <c r="AC1800" s="108">
        <f t="shared" ca="1" si="209"/>
        <v>0</v>
      </c>
      <c r="AE1800" s="108" t="b">
        <f>IF(COUNTBLANK(D1800)=0,A1800)</f>
        <v>0</v>
      </c>
    </row>
    <row r="1801" spans="1:31" ht="12.75" x14ac:dyDescent="0.2">
      <c r="A1801" s="94" t="str">
        <f>IF(D1801="","",CONCATENATE('Address and samples info'!$B$8," #",'Samples 96'!C1801))</f>
        <v/>
      </c>
      <c r="B1801" s="95" t="s">
        <v>78</v>
      </c>
      <c r="C1801" s="150">
        <v>21</v>
      </c>
      <c r="D1801" s="5"/>
      <c r="E1801" s="98">
        <v>0.01</v>
      </c>
      <c r="F1801" s="53"/>
      <c r="G1801" s="59"/>
      <c r="H1801" s="104"/>
      <c r="I1801" s="57"/>
      <c r="J1801" s="57"/>
      <c r="K1801" s="57"/>
      <c r="L1801" s="57"/>
      <c r="M1801" s="57"/>
      <c r="N1801" s="57"/>
      <c r="O1801" s="57"/>
      <c r="P1801" s="57"/>
      <c r="Q1801" s="57"/>
      <c r="R1801" s="57"/>
      <c r="S1801" s="57"/>
      <c r="T1801" s="57"/>
      <c r="Z1801" s="108" t="str">
        <f>IF(LEN(INDEX($1:$1048576,ROW(),4))&gt;0,INDEX($1:$1048576,ROW(),4)," ")</f>
        <v xml:space="preserve"> </v>
      </c>
      <c r="AA1801" s="108">
        <f t="shared" si="208"/>
        <v>138</v>
      </c>
      <c r="AB1801" s="108">
        <f ca="1">COUNTBLANK(OFFSET(INDEX($1:$1048576,2,4),AA1801*WellsInPlate,0,WellsInPlate,1))</f>
        <v>86</v>
      </c>
      <c r="AC1801" s="108">
        <f t="shared" ca="1" si="209"/>
        <v>0</v>
      </c>
      <c r="AE1801" s="108" t="b">
        <f>IF(COUNTBLANK(D1801)=0,A1801)</f>
        <v>0</v>
      </c>
    </row>
    <row r="1802" spans="1:31" ht="12.75" x14ac:dyDescent="0.2">
      <c r="A1802" s="94" t="str">
        <f>IF(D1802="","",CONCATENATE('Address and samples info'!$B$8," #",'Samples 96'!C1802))</f>
        <v/>
      </c>
      <c r="B1802" s="95" t="s">
        <v>88</v>
      </c>
      <c r="C1802" s="150">
        <v>21</v>
      </c>
      <c r="D1802" s="5"/>
      <c r="E1802" s="98">
        <v>0.01</v>
      </c>
      <c r="F1802" s="53"/>
      <c r="G1802" s="59"/>
      <c r="H1802" s="104"/>
      <c r="I1802" s="57"/>
      <c r="J1802" s="57"/>
      <c r="K1802" s="57"/>
      <c r="L1802" s="57"/>
      <c r="M1802" s="57"/>
      <c r="N1802" s="57"/>
      <c r="O1802" s="57"/>
      <c r="P1802" s="57"/>
      <c r="Q1802" s="57"/>
      <c r="R1802" s="57"/>
      <c r="S1802" s="57"/>
      <c r="T1802" s="57"/>
      <c r="Z1802" s="108" t="str">
        <f>IF(LEN(INDEX($1:$1048576,ROW(),4))&gt;0,INDEX($1:$1048576,ROW(),4)," ")</f>
        <v xml:space="preserve"> </v>
      </c>
      <c r="AA1802" s="108">
        <f t="shared" si="208"/>
        <v>138</v>
      </c>
      <c r="AB1802" s="108">
        <f ca="1">COUNTBLANK(OFFSET(INDEX($1:$1048576,2,4),AA1802*WellsInPlate,0,WellsInPlate,1))</f>
        <v>86</v>
      </c>
      <c r="AC1802" s="108">
        <f t="shared" ca="1" si="209"/>
        <v>0</v>
      </c>
      <c r="AE1802" s="108" t="b">
        <f>IF(COUNTBLANK(D1802)=0,A1802)</f>
        <v>0</v>
      </c>
    </row>
    <row r="1803" spans="1:31" ht="12.75" x14ac:dyDescent="0.2">
      <c r="A1803" s="94" t="str">
        <f>IF(D1803="","",CONCATENATE('Address and samples info'!$B$8," #",'Samples 96'!C1803))</f>
        <v/>
      </c>
      <c r="B1803" s="95" t="s">
        <v>13</v>
      </c>
      <c r="C1803" s="150">
        <v>21</v>
      </c>
      <c r="D1803" s="5"/>
      <c r="E1803" s="98">
        <v>0.01</v>
      </c>
      <c r="F1803" s="53"/>
      <c r="G1803" s="59"/>
      <c r="H1803" s="104"/>
      <c r="I1803" s="57"/>
      <c r="J1803" s="57"/>
      <c r="K1803" s="57"/>
      <c r="L1803" s="57"/>
      <c r="M1803" s="57"/>
      <c r="N1803" s="57"/>
      <c r="O1803" s="57"/>
      <c r="P1803" s="57"/>
      <c r="Q1803" s="57"/>
      <c r="R1803" s="57"/>
      <c r="S1803" s="57"/>
      <c r="T1803" s="57"/>
      <c r="Z1803" s="108" t="str">
        <f>IF(LEN(INDEX($1:$1048576,ROW(),4))&gt;0,INDEX($1:$1048576,ROW(),4)," ")</f>
        <v xml:space="preserve"> </v>
      </c>
      <c r="AA1803" s="108">
        <f t="shared" si="208"/>
        <v>138</v>
      </c>
      <c r="AB1803" s="108">
        <f ca="1">COUNTBLANK(OFFSET(INDEX($1:$1048576,2,4),AA1803*WellsInPlate,0,WellsInPlate,1))</f>
        <v>86</v>
      </c>
      <c r="AC1803" s="108">
        <f t="shared" ca="1" si="209"/>
        <v>0</v>
      </c>
      <c r="AE1803" s="108" t="b">
        <f>IF(COUNTBLANK(D1803)=0,A1803)</f>
        <v>0</v>
      </c>
    </row>
    <row r="1804" spans="1:31" ht="12.75" x14ac:dyDescent="0.2">
      <c r="A1804" s="94" t="str">
        <f>IF(D1804="","",CONCATENATE('Address and samples info'!$B$8," #",'Samples 96'!C1804))</f>
        <v/>
      </c>
      <c r="B1804" s="95" t="s">
        <v>24</v>
      </c>
      <c r="C1804" s="150">
        <v>21</v>
      </c>
      <c r="D1804" s="5"/>
      <c r="E1804" s="98">
        <v>0.01</v>
      </c>
      <c r="F1804" s="53"/>
      <c r="G1804" s="59"/>
      <c r="H1804" s="104"/>
      <c r="I1804" s="57"/>
      <c r="J1804" s="57"/>
      <c r="K1804" s="57"/>
      <c r="L1804" s="57"/>
      <c r="M1804" s="57"/>
      <c r="N1804" s="57"/>
      <c r="O1804" s="57"/>
      <c r="P1804" s="57"/>
      <c r="Q1804" s="57"/>
      <c r="R1804" s="57"/>
      <c r="S1804" s="57"/>
      <c r="T1804" s="57"/>
      <c r="Z1804" s="108" t="str">
        <f>IF(LEN(INDEX($1:$1048576,ROW(),4))&gt;0,INDEX($1:$1048576,ROW(),4)," ")</f>
        <v xml:space="preserve"> </v>
      </c>
      <c r="AA1804" s="108">
        <f t="shared" si="208"/>
        <v>138</v>
      </c>
      <c r="AB1804" s="108">
        <f ca="1">COUNTBLANK(OFFSET(INDEX($1:$1048576,2,4),AA1804*WellsInPlate,0,WellsInPlate,1))</f>
        <v>86</v>
      </c>
      <c r="AC1804" s="108">
        <f t="shared" ca="1" si="209"/>
        <v>0</v>
      </c>
      <c r="AE1804" s="108" t="b">
        <f>IF(COUNTBLANK(D1804)=0,A1804)</f>
        <v>0</v>
      </c>
    </row>
    <row r="1805" spans="1:31" ht="12.75" x14ac:dyDescent="0.2">
      <c r="A1805" s="94" t="str">
        <f>IF(D1805="","",CONCATENATE('Address and samples info'!$B$8," #",'Samples 96'!C1805))</f>
        <v/>
      </c>
      <c r="B1805" s="95" t="s">
        <v>35</v>
      </c>
      <c r="C1805" s="150">
        <v>21</v>
      </c>
      <c r="D1805" s="5"/>
      <c r="E1805" s="98">
        <v>0.01</v>
      </c>
      <c r="F1805" s="53"/>
      <c r="G1805" s="59"/>
      <c r="H1805" s="104"/>
      <c r="I1805" s="57"/>
      <c r="J1805" s="57"/>
      <c r="K1805" s="57"/>
      <c r="L1805" s="57"/>
      <c r="M1805" s="57"/>
      <c r="N1805" s="57"/>
      <c r="O1805" s="57"/>
      <c r="P1805" s="57"/>
      <c r="Q1805" s="57"/>
      <c r="R1805" s="57"/>
      <c r="S1805" s="57"/>
      <c r="T1805" s="57"/>
      <c r="Z1805" s="108" t="str">
        <f>IF(LEN(INDEX($1:$1048576,ROW(),4))&gt;0,INDEX($1:$1048576,ROW(),4)," ")</f>
        <v xml:space="preserve"> </v>
      </c>
      <c r="AA1805" s="108">
        <f t="shared" si="208"/>
        <v>138</v>
      </c>
      <c r="AB1805" s="108">
        <f ca="1">COUNTBLANK(OFFSET(INDEX($1:$1048576,2,4),AA1805*WellsInPlate,0,WellsInPlate,1))</f>
        <v>86</v>
      </c>
      <c r="AC1805" s="108">
        <f t="shared" ca="1" si="209"/>
        <v>0</v>
      </c>
      <c r="AE1805" s="108" t="b">
        <f>IF(COUNTBLANK(D1805)=0,A1805)</f>
        <v>0</v>
      </c>
    </row>
    <row r="1806" spans="1:31" ht="12.75" x14ac:dyDescent="0.2">
      <c r="A1806" s="94" t="str">
        <f>IF(D1806="","",CONCATENATE('Address and samples info'!$B$8," #",'Samples 96'!C1806))</f>
        <v/>
      </c>
      <c r="B1806" s="95" t="s">
        <v>46</v>
      </c>
      <c r="C1806" s="150">
        <v>21</v>
      </c>
      <c r="D1806" s="5"/>
      <c r="E1806" s="98">
        <v>0.01</v>
      </c>
      <c r="F1806" s="53"/>
      <c r="G1806" s="59"/>
      <c r="H1806" s="104"/>
      <c r="I1806" s="57"/>
      <c r="J1806" s="57"/>
      <c r="K1806" s="57"/>
      <c r="L1806" s="57"/>
      <c r="M1806" s="57"/>
      <c r="N1806" s="57"/>
      <c r="O1806" s="57"/>
      <c r="P1806" s="57"/>
      <c r="Q1806" s="57"/>
      <c r="R1806" s="57"/>
      <c r="S1806" s="57"/>
      <c r="T1806" s="57"/>
      <c r="Z1806" s="108" t="str">
        <f>IF(LEN(INDEX($1:$1048576,ROW(),4))&gt;0,INDEX($1:$1048576,ROW(),4)," ")</f>
        <v xml:space="preserve"> </v>
      </c>
      <c r="AA1806" s="108">
        <f t="shared" si="208"/>
        <v>138</v>
      </c>
      <c r="AB1806" s="108">
        <f ca="1">COUNTBLANK(OFFSET(INDEX($1:$1048576,2,4),AA1806*WellsInPlate,0,WellsInPlate,1))</f>
        <v>86</v>
      </c>
      <c r="AC1806" s="108">
        <f t="shared" ca="1" si="209"/>
        <v>0</v>
      </c>
      <c r="AE1806" s="108" t="b">
        <f>IF(COUNTBLANK(D1806)=0,A1806)</f>
        <v>0</v>
      </c>
    </row>
    <row r="1807" spans="1:31" ht="12.75" x14ac:dyDescent="0.2">
      <c r="A1807" s="94" t="str">
        <f>IF(D1807="","",CONCATENATE('Address and samples info'!$B$8," #",'Samples 96'!C1807))</f>
        <v/>
      </c>
      <c r="B1807" s="95" t="s">
        <v>57</v>
      </c>
      <c r="C1807" s="150">
        <v>21</v>
      </c>
      <c r="D1807" s="5"/>
      <c r="E1807" s="98">
        <v>0.01</v>
      </c>
      <c r="F1807" s="53"/>
      <c r="G1807" s="59"/>
      <c r="Z1807" s="108" t="str">
        <f>IF(LEN(INDEX($1:$1048576,ROW(),4))&gt;0,INDEX($1:$1048576,ROW(),4)," ")</f>
        <v xml:space="preserve"> </v>
      </c>
      <c r="AA1807" s="108">
        <f t="shared" si="208"/>
        <v>138</v>
      </c>
      <c r="AB1807" s="108">
        <f ca="1">COUNTBLANK(OFFSET(INDEX($1:$1048576,2,4),AA1807*WellsInPlate,0,WellsInPlate,1))</f>
        <v>86</v>
      </c>
      <c r="AC1807" s="108">
        <f t="shared" ca="1" si="209"/>
        <v>0</v>
      </c>
      <c r="AE1807" s="108" t="b">
        <f>IF(COUNTBLANK(D1807)=0,A1807)</f>
        <v>0</v>
      </c>
    </row>
    <row r="1808" spans="1:31" ht="12.75" x14ac:dyDescent="0.2">
      <c r="A1808" s="94" t="str">
        <f>IF(D1808="","",CONCATENATE('Address and samples info'!$B$8," #",'Samples 96'!C1808))</f>
        <v/>
      </c>
      <c r="B1808" s="95" t="s">
        <v>68</v>
      </c>
      <c r="C1808" s="150">
        <v>21</v>
      </c>
      <c r="D1808" s="5"/>
      <c r="E1808" s="98">
        <v>0.01</v>
      </c>
      <c r="F1808" s="53"/>
      <c r="G1808" s="59"/>
      <c r="Z1808" s="108" t="str">
        <f>IF(LEN(INDEX($1:$1048576,ROW(),4))&gt;0,INDEX($1:$1048576,ROW(),4)," ")</f>
        <v xml:space="preserve"> </v>
      </c>
      <c r="AA1808" s="108">
        <f t="shared" si="208"/>
        <v>138</v>
      </c>
      <c r="AB1808" s="108">
        <f ca="1">COUNTBLANK(OFFSET(INDEX($1:$1048576,2,4),AA1808*WellsInPlate,0,WellsInPlate,1))</f>
        <v>86</v>
      </c>
      <c r="AC1808" s="108">
        <f t="shared" ca="1" si="209"/>
        <v>0</v>
      </c>
      <c r="AE1808" s="108" t="b">
        <f>IF(COUNTBLANK(D1808)=0,A1808)</f>
        <v>0</v>
      </c>
    </row>
    <row r="1809" spans="1:31" ht="12.75" x14ac:dyDescent="0.2">
      <c r="A1809" s="94" t="str">
        <f>IF(D1809="","",CONCATENATE('Address and samples info'!$B$8," #",'Samples 96'!C1809))</f>
        <v/>
      </c>
      <c r="B1809" s="95" t="s">
        <v>3</v>
      </c>
      <c r="C1809" s="150">
        <v>22</v>
      </c>
      <c r="D1809" s="5"/>
      <c r="E1809" s="98">
        <v>0.01</v>
      </c>
      <c r="F1809" s="53"/>
      <c r="G1809" s="59"/>
      <c r="Z1809" s="108" t="str">
        <f>IF(LEN(INDEX($1:$1048576,ROW(),4))&gt;0,INDEX($1:$1048576,ROW(),4)," ")</f>
        <v xml:space="preserve"> </v>
      </c>
      <c r="AA1809" s="108">
        <f t="shared" si="208"/>
        <v>138</v>
      </c>
      <c r="AB1809" s="108">
        <f ca="1">COUNTBLANK(OFFSET(INDEX($1:$1048576,2,4),AA1809*WellsInPlate,0,WellsInPlate,1))</f>
        <v>86</v>
      </c>
      <c r="AC1809" s="108">
        <f t="shared" ca="1" si="209"/>
        <v>0</v>
      </c>
      <c r="AE1809" s="108" t="b">
        <f>IF(COUNTBLANK(D1809)=0,A1809)</f>
        <v>0</v>
      </c>
    </row>
    <row r="1810" spans="1:31" ht="12.75" x14ac:dyDescent="0.2">
      <c r="A1810" s="94" t="str">
        <f>IF(D1810="","",CONCATENATE('Address and samples info'!$B$8," #",'Samples 96'!C1810))</f>
        <v/>
      </c>
      <c r="B1810" s="95" t="s">
        <v>14</v>
      </c>
      <c r="C1810" s="150">
        <v>22</v>
      </c>
      <c r="D1810" s="5"/>
      <c r="E1810" s="98">
        <v>0.01</v>
      </c>
      <c r="F1810" s="53"/>
      <c r="G1810" s="59"/>
      <c r="I1810" s="55"/>
      <c r="Z1810" s="108" t="str">
        <f>IF(LEN(INDEX($1:$1048576,ROW(),4))&gt;0,INDEX($1:$1048576,ROW(),4)," ")</f>
        <v xml:space="preserve"> </v>
      </c>
      <c r="AA1810" s="108">
        <f t="shared" si="208"/>
        <v>138</v>
      </c>
      <c r="AB1810" s="108">
        <f ca="1">COUNTBLANK(OFFSET(INDEX($1:$1048576,2,4),AA1810*WellsInPlate,0,WellsInPlate,1))</f>
        <v>86</v>
      </c>
      <c r="AC1810" s="108">
        <f t="shared" ca="1" si="209"/>
        <v>0</v>
      </c>
      <c r="AE1810" s="108" t="b">
        <f>IF(COUNTBLANK(D1810)=0,A1810)</f>
        <v>0</v>
      </c>
    </row>
    <row r="1811" spans="1:31" ht="12.75" x14ac:dyDescent="0.2">
      <c r="A1811" s="94" t="str">
        <f>IF(D1811="","",CONCATENATE('Address and samples info'!$B$8," #",'Samples 96'!C1811))</f>
        <v/>
      </c>
      <c r="B1811" s="95" t="s">
        <v>25</v>
      </c>
      <c r="C1811" s="150">
        <v>22</v>
      </c>
      <c r="D1811" s="5"/>
      <c r="E1811" s="98">
        <v>0.01</v>
      </c>
      <c r="F1811" s="53"/>
      <c r="G1811" s="59"/>
      <c r="H1811" s="106"/>
      <c r="I1811" s="56"/>
      <c r="J1811" s="56"/>
      <c r="K1811" s="56"/>
      <c r="L1811" s="56"/>
      <c r="M1811" s="56"/>
      <c r="N1811" s="56"/>
      <c r="O1811" s="56"/>
      <c r="P1811" s="56"/>
      <c r="Q1811" s="56"/>
      <c r="R1811" s="56"/>
      <c r="S1811" s="56"/>
      <c r="T1811" s="56"/>
      <c r="Z1811" s="108" t="str">
        <f>IF(LEN(INDEX($1:$1048576,ROW(),4))&gt;0,INDEX($1:$1048576,ROW(),4)," ")</f>
        <v xml:space="preserve"> </v>
      </c>
      <c r="AA1811" s="108">
        <f t="shared" si="208"/>
        <v>139</v>
      </c>
      <c r="AB1811" s="108">
        <f ca="1">COUNTBLANK(OFFSET(INDEX($1:$1048576,2,4),AA1811*WellsInPlate,0,WellsInPlate,1))</f>
        <v>86</v>
      </c>
      <c r="AC1811" s="108">
        <f t="shared" ca="1" si="209"/>
        <v>0</v>
      </c>
      <c r="AE1811" s="108" t="b">
        <f>IF(COUNTBLANK(D1811)=0,A1811)</f>
        <v>0</v>
      </c>
    </row>
    <row r="1812" spans="1:31" ht="12.75" x14ac:dyDescent="0.2">
      <c r="A1812" s="94" t="str">
        <f>IF(D1812="","",CONCATENATE('Address and samples info'!$B$8," #",'Samples 96'!C1812))</f>
        <v/>
      </c>
      <c r="B1812" s="95" t="s">
        <v>36</v>
      </c>
      <c r="C1812" s="150">
        <v>22</v>
      </c>
      <c r="D1812" s="5"/>
      <c r="E1812" s="98">
        <v>0.01</v>
      </c>
      <c r="F1812" s="53"/>
      <c r="G1812" s="59"/>
      <c r="H1812" s="104"/>
      <c r="I1812" s="57"/>
      <c r="J1812" s="57"/>
      <c r="K1812" s="57"/>
      <c r="L1812" s="57"/>
      <c r="M1812" s="57"/>
      <c r="N1812" s="57"/>
      <c r="O1812" s="57"/>
      <c r="P1812" s="57"/>
      <c r="Q1812" s="57"/>
      <c r="R1812" s="57"/>
      <c r="S1812" s="57"/>
      <c r="T1812" s="58"/>
      <c r="Z1812" s="108" t="str">
        <f>IF(LEN(INDEX($1:$1048576,ROW(),4))&gt;0,INDEX($1:$1048576,ROW(),4)," ")</f>
        <v xml:space="preserve"> </v>
      </c>
      <c r="AA1812" s="108">
        <f t="shared" si="208"/>
        <v>139</v>
      </c>
      <c r="AB1812" s="108">
        <f ca="1">COUNTBLANK(OFFSET(INDEX($1:$1048576,2,4),AA1812*WellsInPlate,0,WellsInPlate,1))</f>
        <v>86</v>
      </c>
      <c r="AC1812" s="108">
        <f t="shared" ca="1" si="209"/>
        <v>0</v>
      </c>
      <c r="AE1812" s="108" t="b">
        <f>IF(COUNTBLANK(D1812)=0,A1812)</f>
        <v>0</v>
      </c>
    </row>
    <row r="1813" spans="1:31" ht="12.75" x14ac:dyDescent="0.2">
      <c r="A1813" s="94" t="str">
        <f>IF(D1813="","",CONCATENATE('Address and samples info'!$B$8," #",'Samples 96'!C1813))</f>
        <v/>
      </c>
      <c r="B1813" s="95" t="s">
        <v>47</v>
      </c>
      <c r="C1813" s="150">
        <v>22</v>
      </c>
      <c r="D1813" s="5"/>
      <c r="E1813" s="98">
        <v>0.01</v>
      </c>
      <c r="F1813" s="53"/>
      <c r="G1813" s="59"/>
      <c r="H1813" s="104"/>
      <c r="I1813" s="57"/>
      <c r="J1813" s="57"/>
      <c r="K1813" s="57"/>
      <c r="L1813" s="57"/>
      <c r="M1813" s="57"/>
      <c r="N1813" s="57"/>
      <c r="O1813" s="57"/>
      <c r="P1813" s="57"/>
      <c r="Q1813" s="57"/>
      <c r="R1813" s="57"/>
      <c r="S1813" s="57"/>
      <c r="T1813" s="57"/>
      <c r="Z1813" s="108" t="str">
        <f>IF(LEN(INDEX($1:$1048576,ROW(),4))&gt;0,INDEX($1:$1048576,ROW(),4)," ")</f>
        <v xml:space="preserve"> </v>
      </c>
      <c r="AA1813" s="108">
        <f t="shared" si="208"/>
        <v>139</v>
      </c>
      <c r="AB1813" s="108">
        <f ca="1">COUNTBLANK(OFFSET(INDEX($1:$1048576,2,4),AA1813*WellsInPlate,0,WellsInPlate,1))</f>
        <v>86</v>
      </c>
      <c r="AC1813" s="108">
        <f t="shared" ca="1" si="209"/>
        <v>0</v>
      </c>
      <c r="AE1813" s="108" t="b">
        <f>IF(COUNTBLANK(D1813)=0,A1813)</f>
        <v>0</v>
      </c>
    </row>
    <row r="1814" spans="1:31" ht="12.75" x14ac:dyDescent="0.2">
      <c r="A1814" s="94" t="str">
        <f>IF(D1814="","",CONCATENATE('Address and samples info'!$B$8," #",'Samples 96'!C1814))</f>
        <v/>
      </c>
      <c r="B1814" s="95" t="s">
        <v>58</v>
      </c>
      <c r="C1814" s="150">
        <v>22</v>
      </c>
      <c r="D1814" s="5"/>
      <c r="E1814" s="98">
        <v>0.01</v>
      </c>
      <c r="F1814" s="53"/>
      <c r="G1814" s="59"/>
      <c r="H1814" s="104"/>
      <c r="I1814" s="57"/>
      <c r="J1814" s="57"/>
      <c r="K1814" s="57"/>
      <c r="L1814" s="57"/>
      <c r="M1814" s="57"/>
      <c r="N1814" s="57"/>
      <c r="O1814" s="57"/>
      <c r="P1814" s="57"/>
      <c r="Q1814" s="57"/>
      <c r="R1814" s="57"/>
      <c r="S1814" s="57"/>
      <c r="T1814" s="57"/>
      <c r="Z1814" s="108" t="str">
        <f>IF(LEN(INDEX($1:$1048576,ROW(),4))&gt;0,INDEX($1:$1048576,ROW(),4)," ")</f>
        <v xml:space="preserve"> </v>
      </c>
      <c r="AA1814" s="108">
        <f t="shared" si="208"/>
        <v>139</v>
      </c>
      <c r="AB1814" s="108">
        <f ca="1">COUNTBLANK(OFFSET(INDEX($1:$1048576,2,4),AA1814*WellsInPlate,0,WellsInPlate,1))</f>
        <v>86</v>
      </c>
      <c r="AC1814" s="108">
        <f t="shared" ca="1" si="209"/>
        <v>0</v>
      </c>
      <c r="AE1814" s="108" t="b">
        <f>IF(COUNTBLANK(D1814)=0,A1814)</f>
        <v>0</v>
      </c>
    </row>
    <row r="1815" spans="1:31" ht="12.75" x14ac:dyDescent="0.2">
      <c r="A1815" s="94" t="str">
        <f>IF(D1815="","",CONCATENATE('Address and samples info'!$B$8," #",'Samples 96'!C1815))</f>
        <v/>
      </c>
      <c r="B1815" s="95" t="s">
        <v>69</v>
      </c>
      <c r="C1815" s="150">
        <v>22</v>
      </c>
      <c r="D1815" s="5"/>
      <c r="E1815" s="98">
        <v>0.01</v>
      </c>
      <c r="F1815" s="53"/>
      <c r="G1815" s="59"/>
      <c r="H1815" s="104"/>
      <c r="I1815" s="57"/>
      <c r="J1815" s="57"/>
      <c r="K1815" s="57"/>
      <c r="L1815" s="57"/>
      <c r="M1815" s="57"/>
      <c r="N1815" s="57"/>
      <c r="O1815" s="57"/>
      <c r="P1815" s="57"/>
      <c r="Q1815" s="57"/>
      <c r="R1815" s="57"/>
      <c r="S1815" s="57"/>
      <c r="T1815" s="57"/>
      <c r="Z1815" s="108" t="str">
        <f>IF(LEN(INDEX($1:$1048576,ROW(),4))&gt;0,INDEX($1:$1048576,ROW(),4)," ")</f>
        <v xml:space="preserve"> </v>
      </c>
      <c r="AA1815" s="108">
        <f t="shared" si="208"/>
        <v>139</v>
      </c>
      <c r="AB1815" s="108">
        <f ca="1">COUNTBLANK(OFFSET(INDEX($1:$1048576,2,4),AA1815*WellsInPlate,0,WellsInPlate,1))</f>
        <v>86</v>
      </c>
      <c r="AC1815" s="108">
        <f t="shared" ca="1" si="209"/>
        <v>0</v>
      </c>
      <c r="AE1815" s="108" t="b">
        <f>IF(COUNTBLANK(D1815)=0,A1815)</f>
        <v>0</v>
      </c>
    </row>
    <row r="1816" spans="1:31" ht="12.75" x14ac:dyDescent="0.2">
      <c r="A1816" s="94" t="str">
        <f>IF(D1816="","",CONCATENATE('Address and samples info'!$B$8," #",'Samples 96'!C1816))</f>
        <v/>
      </c>
      <c r="B1816" s="95" t="s">
        <v>79</v>
      </c>
      <c r="C1816" s="150">
        <v>22</v>
      </c>
      <c r="D1816" s="5"/>
      <c r="E1816" s="98">
        <v>0.01</v>
      </c>
      <c r="F1816" s="53"/>
      <c r="G1816" s="59"/>
      <c r="H1816" s="104"/>
      <c r="I1816" s="57"/>
      <c r="J1816" s="57"/>
      <c r="K1816" s="57"/>
      <c r="L1816" s="57"/>
      <c r="M1816" s="57"/>
      <c r="N1816" s="57"/>
      <c r="O1816" s="57"/>
      <c r="P1816" s="57"/>
      <c r="Q1816" s="57"/>
      <c r="R1816" s="57"/>
      <c r="S1816" s="57"/>
      <c r="T1816" s="57"/>
      <c r="Z1816" s="108" t="str">
        <f>IF(LEN(INDEX($1:$1048576,ROW(),4))&gt;0,INDEX($1:$1048576,ROW(),4)," ")</f>
        <v xml:space="preserve"> </v>
      </c>
      <c r="AA1816" s="108">
        <f t="shared" si="208"/>
        <v>139</v>
      </c>
      <c r="AB1816" s="108">
        <f ca="1">COUNTBLANK(OFFSET(INDEX($1:$1048576,2,4),AA1816*WellsInPlate,0,WellsInPlate,1))</f>
        <v>86</v>
      </c>
      <c r="AC1816" s="108">
        <f t="shared" ca="1" si="209"/>
        <v>0</v>
      </c>
      <c r="AE1816" s="108" t="b">
        <f>IF(COUNTBLANK(D1816)=0,A1816)</f>
        <v>0</v>
      </c>
    </row>
    <row r="1817" spans="1:31" ht="12.75" x14ac:dyDescent="0.2">
      <c r="A1817" s="94" t="str">
        <f>IF(D1817="","",CONCATENATE('Address and samples info'!$B$8," #",'Samples 96'!C1817))</f>
        <v/>
      </c>
      <c r="B1817" s="95" t="s">
        <v>4</v>
      </c>
      <c r="C1817" s="150">
        <v>22</v>
      </c>
      <c r="D1817" s="5"/>
      <c r="E1817" s="98">
        <v>0.01</v>
      </c>
      <c r="F1817" s="53"/>
      <c r="G1817" s="59"/>
      <c r="H1817" s="104"/>
      <c r="I1817" s="57"/>
      <c r="J1817" s="57"/>
      <c r="K1817" s="57"/>
      <c r="L1817" s="57"/>
      <c r="M1817" s="57"/>
      <c r="N1817" s="57"/>
      <c r="O1817" s="57"/>
      <c r="P1817" s="57"/>
      <c r="Q1817" s="57"/>
      <c r="R1817" s="57"/>
      <c r="S1817" s="57"/>
      <c r="T1817" s="57"/>
      <c r="Z1817" s="108" t="str">
        <f>IF(LEN(INDEX($1:$1048576,ROW(),4))&gt;0,INDEX($1:$1048576,ROW(),4)," ")</f>
        <v xml:space="preserve"> </v>
      </c>
      <c r="AA1817" s="108">
        <f t="shared" si="208"/>
        <v>139</v>
      </c>
      <c r="AB1817" s="108">
        <f ca="1">COUNTBLANK(OFFSET(INDEX($1:$1048576,2,4),AA1817*WellsInPlate,0,WellsInPlate,1))</f>
        <v>86</v>
      </c>
      <c r="AC1817" s="108">
        <f t="shared" ca="1" si="209"/>
        <v>0</v>
      </c>
      <c r="AE1817" s="108" t="b">
        <f>IF(COUNTBLANK(D1817)=0,A1817)</f>
        <v>0</v>
      </c>
    </row>
    <row r="1818" spans="1:31" ht="12.75" x14ac:dyDescent="0.2">
      <c r="A1818" s="94" t="str">
        <f>IF(D1818="","",CONCATENATE('Address and samples info'!$B$8," #",'Samples 96'!C1818))</f>
        <v/>
      </c>
      <c r="B1818" s="95" t="s">
        <v>15</v>
      </c>
      <c r="C1818" s="150">
        <v>22</v>
      </c>
      <c r="D1818" s="5"/>
      <c r="E1818" s="98">
        <v>0.01</v>
      </c>
      <c r="F1818" s="53"/>
      <c r="G1818" s="59"/>
      <c r="H1818" s="104"/>
      <c r="I1818" s="57"/>
      <c r="J1818" s="57"/>
      <c r="K1818" s="57"/>
      <c r="L1818" s="57"/>
      <c r="M1818" s="57"/>
      <c r="N1818" s="57"/>
      <c r="O1818" s="57"/>
      <c r="P1818" s="57"/>
      <c r="Q1818" s="57"/>
      <c r="R1818" s="57"/>
      <c r="S1818" s="57"/>
      <c r="T1818" s="57"/>
      <c r="Z1818" s="108" t="str">
        <f>IF(LEN(INDEX($1:$1048576,ROW(),4))&gt;0,INDEX($1:$1048576,ROW(),4)," ")</f>
        <v xml:space="preserve"> </v>
      </c>
      <c r="AA1818" s="108">
        <f t="shared" si="208"/>
        <v>139</v>
      </c>
      <c r="AB1818" s="108">
        <f ca="1">COUNTBLANK(OFFSET(INDEX($1:$1048576,2,4),AA1818*WellsInPlate,0,WellsInPlate,1))</f>
        <v>86</v>
      </c>
      <c r="AC1818" s="108">
        <f t="shared" ca="1" si="209"/>
        <v>0</v>
      </c>
      <c r="AE1818" s="108" t="b">
        <f>IF(COUNTBLANK(D1818)=0,A1818)</f>
        <v>0</v>
      </c>
    </row>
    <row r="1819" spans="1:31" ht="12.75" x14ac:dyDescent="0.2">
      <c r="A1819" s="94" t="str">
        <f>IF(D1819="","",CONCATENATE('Address and samples info'!$B$8," #",'Samples 96'!C1819))</f>
        <v/>
      </c>
      <c r="B1819" s="95" t="s">
        <v>26</v>
      </c>
      <c r="C1819" s="150">
        <v>22</v>
      </c>
      <c r="D1819" s="5"/>
      <c r="E1819" s="98">
        <v>0.01</v>
      </c>
      <c r="F1819" s="53"/>
      <c r="G1819" s="59"/>
      <c r="H1819" s="104"/>
      <c r="I1819" s="57"/>
      <c r="J1819" s="57"/>
      <c r="K1819" s="57"/>
      <c r="L1819" s="57"/>
      <c r="M1819" s="57"/>
      <c r="N1819" s="57"/>
      <c r="O1819" s="57"/>
      <c r="P1819" s="57"/>
      <c r="Q1819" s="57"/>
      <c r="R1819" s="57"/>
      <c r="S1819" s="57"/>
      <c r="T1819" s="57"/>
      <c r="Z1819" s="108" t="str">
        <f>IF(LEN(INDEX($1:$1048576,ROW(),4))&gt;0,INDEX($1:$1048576,ROW(),4)," ")</f>
        <v xml:space="preserve"> </v>
      </c>
      <c r="AA1819" s="108">
        <f t="shared" si="208"/>
        <v>139</v>
      </c>
      <c r="AB1819" s="108">
        <f ca="1">COUNTBLANK(OFFSET(INDEX($1:$1048576,2,4),AA1819*WellsInPlate,0,WellsInPlate,1))</f>
        <v>86</v>
      </c>
      <c r="AC1819" s="108">
        <f t="shared" ca="1" si="209"/>
        <v>0</v>
      </c>
      <c r="AE1819" s="108" t="b">
        <f>IF(COUNTBLANK(D1819)=0,A1819)</f>
        <v>0</v>
      </c>
    </row>
    <row r="1820" spans="1:31" ht="12.75" x14ac:dyDescent="0.2">
      <c r="A1820" s="94" t="str">
        <f>IF(D1820="","",CONCATENATE('Address and samples info'!$B$8," #",'Samples 96'!C1820))</f>
        <v/>
      </c>
      <c r="B1820" s="95" t="s">
        <v>37</v>
      </c>
      <c r="C1820" s="150">
        <v>22</v>
      </c>
      <c r="D1820" s="5"/>
      <c r="E1820" s="98">
        <v>0.01</v>
      </c>
      <c r="F1820" s="53"/>
      <c r="G1820" s="59"/>
      <c r="Z1820" s="108" t="str">
        <f>IF(LEN(INDEX($1:$1048576,ROW(),4))&gt;0,INDEX($1:$1048576,ROW(),4)," ")</f>
        <v xml:space="preserve"> </v>
      </c>
      <c r="AA1820" s="108">
        <f t="shared" si="208"/>
        <v>139</v>
      </c>
      <c r="AB1820" s="108">
        <f ca="1">COUNTBLANK(OFFSET(INDEX($1:$1048576,2,4),AA1820*WellsInPlate,0,WellsInPlate,1))</f>
        <v>86</v>
      </c>
      <c r="AC1820" s="108">
        <f t="shared" ca="1" si="209"/>
        <v>0</v>
      </c>
      <c r="AE1820" s="108" t="b">
        <f>IF(COUNTBLANK(D1820)=0,A1820)</f>
        <v>0</v>
      </c>
    </row>
    <row r="1821" spans="1:31" ht="12.75" x14ac:dyDescent="0.2">
      <c r="A1821" s="94" t="str">
        <f>IF(D1821="","",CONCATENATE('Address and samples info'!$B$8," #",'Samples 96'!C1821))</f>
        <v/>
      </c>
      <c r="B1821" s="95" t="s">
        <v>48</v>
      </c>
      <c r="C1821" s="150">
        <v>22</v>
      </c>
      <c r="D1821" s="5"/>
      <c r="E1821" s="98">
        <v>0.01</v>
      </c>
      <c r="F1821" s="53"/>
      <c r="G1821" s="59"/>
      <c r="Z1821" s="108" t="str">
        <f>IF(LEN(INDEX($1:$1048576,ROW(),4))&gt;0,INDEX($1:$1048576,ROW(),4)," ")</f>
        <v xml:space="preserve"> </v>
      </c>
      <c r="AA1821" s="108">
        <f t="shared" si="208"/>
        <v>139</v>
      </c>
      <c r="AB1821" s="108">
        <f ca="1">COUNTBLANK(OFFSET(INDEX($1:$1048576,2,4),AA1821*WellsInPlate,0,WellsInPlate,1))</f>
        <v>86</v>
      </c>
      <c r="AC1821" s="108">
        <f t="shared" ca="1" si="209"/>
        <v>0</v>
      </c>
      <c r="AE1821" s="108" t="b">
        <f>IF(COUNTBLANK(D1821)=0,A1821)</f>
        <v>0</v>
      </c>
    </row>
    <row r="1822" spans="1:31" ht="12.75" x14ac:dyDescent="0.2">
      <c r="A1822" s="94" t="str">
        <f>IF(D1822="","",CONCATENATE('Address and samples info'!$B$8," #",'Samples 96'!C1822))</f>
        <v/>
      </c>
      <c r="B1822" s="95" t="s">
        <v>59</v>
      </c>
      <c r="C1822" s="150">
        <v>22</v>
      </c>
      <c r="D1822" s="5"/>
      <c r="E1822" s="98">
        <v>0.01</v>
      </c>
      <c r="F1822" s="53"/>
      <c r="G1822" s="59"/>
      <c r="Z1822" s="108" t="str">
        <f>IF(LEN(INDEX($1:$1048576,ROW(),4))&gt;0,INDEX($1:$1048576,ROW(),4)," ")</f>
        <v xml:space="preserve"> </v>
      </c>
      <c r="AA1822" s="108">
        <f t="shared" si="208"/>
        <v>139</v>
      </c>
      <c r="AB1822" s="108">
        <f ca="1">COUNTBLANK(OFFSET(INDEX($1:$1048576,2,4),AA1822*WellsInPlate,0,WellsInPlate,1))</f>
        <v>86</v>
      </c>
      <c r="AC1822" s="108">
        <f t="shared" ca="1" si="209"/>
        <v>0</v>
      </c>
      <c r="AE1822" s="108" t="b">
        <f>IF(COUNTBLANK(D1822)=0,A1822)</f>
        <v>0</v>
      </c>
    </row>
    <row r="1823" spans="1:31" ht="12.75" x14ac:dyDescent="0.2">
      <c r="A1823" s="94" t="str">
        <f>IF(D1823="","",CONCATENATE('Address and samples info'!$B$8," #",'Samples 96'!C1823))</f>
        <v/>
      </c>
      <c r="B1823" s="95" t="s">
        <v>70</v>
      </c>
      <c r="C1823" s="150">
        <v>22</v>
      </c>
      <c r="D1823" s="5"/>
      <c r="E1823" s="98">
        <v>0.01</v>
      </c>
      <c r="F1823" s="53"/>
      <c r="G1823" s="59"/>
      <c r="I1823" s="55"/>
      <c r="Z1823" s="108" t="str">
        <f>IF(LEN(INDEX($1:$1048576,ROW(),4))&gt;0,INDEX($1:$1048576,ROW(),4)," ")</f>
        <v xml:space="preserve"> </v>
      </c>
      <c r="AA1823" s="108">
        <f t="shared" si="208"/>
        <v>139</v>
      </c>
      <c r="AB1823" s="108">
        <f ca="1">COUNTBLANK(OFFSET(INDEX($1:$1048576,2,4),AA1823*WellsInPlate,0,WellsInPlate,1))</f>
        <v>86</v>
      </c>
      <c r="AC1823" s="108">
        <f t="shared" ca="1" si="209"/>
        <v>0</v>
      </c>
      <c r="AE1823" s="108" t="b">
        <f>IF(COUNTBLANK(D1823)=0,A1823)</f>
        <v>0</v>
      </c>
    </row>
    <row r="1824" spans="1:31" ht="12.75" x14ac:dyDescent="0.2">
      <c r="A1824" s="94" t="str">
        <f>IF(D1824="","",CONCATENATE('Address and samples info'!$B$8," #",'Samples 96'!C1824))</f>
        <v/>
      </c>
      <c r="B1824" s="95" t="s">
        <v>80</v>
      </c>
      <c r="C1824" s="150">
        <v>22</v>
      </c>
      <c r="D1824" s="5"/>
      <c r="E1824" s="98">
        <v>0.01</v>
      </c>
      <c r="F1824" s="53"/>
      <c r="G1824" s="59"/>
      <c r="H1824" s="106"/>
      <c r="I1824" s="56"/>
      <c r="J1824" s="56"/>
      <c r="K1824" s="56"/>
      <c r="L1824" s="56"/>
      <c r="M1824" s="56"/>
      <c r="N1824" s="56"/>
      <c r="O1824" s="56"/>
      <c r="P1824" s="56"/>
      <c r="Q1824" s="56"/>
      <c r="R1824" s="56"/>
      <c r="S1824" s="56"/>
      <c r="T1824" s="56"/>
      <c r="Z1824" s="108" t="str">
        <f>IF(LEN(INDEX($1:$1048576,ROW(),4))&gt;0,INDEX($1:$1048576,ROW(),4)," ")</f>
        <v xml:space="preserve"> </v>
      </c>
      <c r="AA1824" s="108">
        <f t="shared" si="208"/>
        <v>140</v>
      </c>
      <c r="AB1824" s="108">
        <f ca="1">COUNTBLANK(OFFSET(INDEX($1:$1048576,2,4),AA1824*WellsInPlate,0,WellsInPlate,1))</f>
        <v>86</v>
      </c>
      <c r="AC1824" s="108">
        <f t="shared" ca="1" si="209"/>
        <v>0</v>
      </c>
      <c r="AE1824" s="108" t="b">
        <f>IF(COUNTBLANK(D1824)=0,A1824)</f>
        <v>0</v>
      </c>
    </row>
    <row r="1825" spans="1:31" ht="12.75" x14ac:dyDescent="0.2">
      <c r="A1825" s="94" t="str">
        <f>IF(D1825="","",CONCATENATE('Address and samples info'!$B$8," #",'Samples 96'!C1825))</f>
        <v/>
      </c>
      <c r="B1825" s="95" t="s">
        <v>5</v>
      </c>
      <c r="C1825" s="150">
        <v>22</v>
      </c>
      <c r="D1825" s="5"/>
      <c r="E1825" s="98">
        <v>0.01</v>
      </c>
      <c r="F1825" s="53"/>
      <c r="G1825" s="59"/>
      <c r="H1825" s="104"/>
      <c r="I1825" s="57"/>
      <c r="J1825" s="57"/>
      <c r="K1825" s="57"/>
      <c r="L1825" s="57"/>
      <c r="M1825" s="57"/>
      <c r="N1825" s="57"/>
      <c r="O1825" s="57"/>
      <c r="P1825" s="57"/>
      <c r="Q1825" s="57"/>
      <c r="R1825" s="57"/>
      <c r="S1825" s="57"/>
      <c r="T1825" s="58"/>
      <c r="Z1825" s="108" t="str">
        <f>IF(LEN(INDEX($1:$1048576,ROW(),4))&gt;0,INDEX($1:$1048576,ROW(),4)," ")</f>
        <v xml:space="preserve"> </v>
      </c>
      <c r="AA1825" s="108">
        <f t="shared" si="208"/>
        <v>140</v>
      </c>
      <c r="AB1825" s="108">
        <f ca="1">COUNTBLANK(OFFSET(INDEX($1:$1048576,2,4),AA1825*WellsInPlate,0,WellsInPlate,1))</f>
        <v>86</v>
      </c>
      <c r="AC1825" s="108">
        <f t="shared" ca="1" si="209"/>
        <v>0</v>
      </c>
      <c r="AE1825" s="108" t="b">
        <f>IF(COUNTBLANK(D1825)=0,A1825)</f>
        <v>0</v>
      </c>
    </row>
    <row r="1826" spans="1:31" ht="12.75" x14ac:dyDescent="0.2">
      <c r="A1826" s="94" t="str">
        <f>IF(D1826="","",CONCATENATE('Address and samples info'!$B$8," #",'Samples 96'!C1826))</f>
        <v/>
      </c>
      <c r="B1826" s="95" t="s">
        <v>16</v>
      </c>
      <c r="C1826" s="150">
        <v>22</v>
      </c>
      <c r="D1826" s="5"/>
      <c r="E1826" s="98">
        <v>0.01</v>
      </c>
      <c r="F1826" s="53"/>
      <c r="G1826" s="59"/>
      <c r="H1826" s="104"/>
      <c r="I1826" s="57"/>
      <c r="J1826" s="57"/>
      <c r="K1826" s="57"/>
      <c r="L1826" s="57"/>
      <c r="M1826" s="57"/>
      <c r="N1826" s="57"/>
      <c r="O1826" s="57"/>
      <c r="P1826" s="57"/>
      <c r="Q1826" s="57"/>
      <c r="R1826" s="57"/>
      <c r="S1826" s="57"/>
      <c r="T1826" s="57"/>
      <c r="Z1826" s="108" t="str">
        <f>IF(LEN(INDEX($1:$1048576,ROW(),4))&gt;0,INDEX($1:$1048576,ROW(),4)," ")</f>
        <v xml:space="preserve"> </v>
      </c>
      <c r="AA1826" s="108">
        <f t="shared" si="208"/>
        <v>140</v>
      </c>
      <c r="AB1826" s="108">
        <f ca="1">COUNTBLANK(OFFSET(INDEX($1:$1048576,2,4),AA1826*WellsInPlate,0,WellsInPlate,1))</f>
        <v>86</v>
      </c>
      <c r="AC1826" s="108">
        <f t="shared" ca="1" si="209"/>
        <v>0</v>
      </c>
      <c r="AE1826" s="108" t="b">
        <f>IF(COUNTBLANK(D1826)=0,A1826)</f>
        <v>0</v>
      </c>
    </row>
    <row r="1827" spans="1:31" ht="12.75" x14ac:dyDescent="0.2">
      <c r="A1827" s="94" t="str">
        <f>IF(D1827="","",CONCATENATE('Address and samples info'!$B$8," #",'Samples 96'!C1827))</f>
        <v/>
      </c>
      <c r="B1827" s="95" t="s">
        <v>27</v>
      </c>
      <c r="C1827" s="150">
        <v>22</v>
      </c>
      <c r="D1827" s="5"/>
      <c r="E1827" s="98">
        <v>0.01</v>
      </c>
      <c r="F1827" s="53"/>
      <c r="G1827" s="59"/>
      <c r="H1827" s="104"/>
      <c r="I1827" s="57"/>
      <c r="J1827" s="57"/>
      <c r="K1827" s="57"/>
      <c r="L1827" s="57"/>
      <c r="M1827" s="57"/>
      <c r="N1827" s="57"/>
      <c r="O1827" s="57"/>
      <c r="P1827" s="57"/>
      <c r="Q1827" s="57"/>
      <c r="R1827" s="57"/>
      <c r="S1827" s="57"/>
      <c r="T1827" s="57"/>
      <c r="Z1827" s="108" t="str">
        <f>IF(LEN(INDEX($1:$1048576,ROW(),4))&gt;0,INDEX($1:$1048576,ROW(),4)," ")</f>
        <v xml:space="preserve"> </v>
      </c>
      <c r="AA1827" s="108">
        <f t="shared" si="208"/>
        <v>140</v>
      </c>
      <c r="AB1827" s="108">
        <f ca="1">COUNTBLANK(OFFSET(INDEX($1:$1048576,2,4),AA1827*WellsInPlate,0,WellsInPlate,1))</f>
        <v>86</v>
      </c>
      <c r="AC1827" s="108">
        <f t="shared" ca="1" si="209"/>
        <v>0</v>
      </c>
      <c r="AE1827" s="108" t="b">
        <f>IF(COUNTBLANK(D1827)=0,A1827)</f>
        <v>0</v>
      </c>
    </row>
    <row r="1828" spans="1:31" ht="12.75" x14ac:dyDescent="0.2">
      <c r="A1828" s="94" t="str">
        <f>IF(D1828="","",CONCATENATE('Address and samples info'!$B$8," #",'Samples 96'!C1828))</f>
        <v/>
      </c>
      <c r="B1828" s="95" t="s">
        <v>38</v>
      </c>
      <c r="C1828" s="150">
        <v>22</v>
      </c>
      <c r="D1828" s="5"/>
      <c r="E1828" s="98">
        <v>0.01</v>
      </c>
      <c r="F1828" s="53"/>
      <c r="G1828" s="59"/>
      <c r="H1828" s="104"/>
      <c r="I1828" s="57"/>
      <c r="J1828" s="57"/>
      <c r="K1828" s="57"/>
      <c r="L1828" s="57"/>
      <c r="M1828" s="57"/>
      <c r="N1828" s="57"/>
      <c r="O1828" s="57"/>
      <c r="P1828" s="57"/>
      <c r="Q1828" s="57"/>
      <c r="R1828" s="57"/>
      <c r="S1828" s="57"/>
      <c r="T1828" s="57"/>
      <c r="Z1828" s="108" t="str">
        <f>IF(LEN(INDEX($1:$1048576,ROW(),4))&gt;0,INDEX($1:$1048576,ROW(),4)," ")</f>
        <v xml:space="preserve"> </v>
      </c>
      <c r="AA1828" s="108">
        <f t="shared" si="208"/>
        <v>140</v>
      </c>
      <c r="AB1828" s="108">
        <f ca="1">COUNTBLANK(OFFSET(INDEX($1:$1048576,2,4),AA1828*WellsInPlate,0,WellsInPlate,1))</f>
        <v>86</v>
      </c>
      <c r="AC1828" s="108">
        <f t="shared" ca="1" si="209"/>
        <v>0</v>
      </c>
      <c r="AE1828" s="108" t="b">
        <f>IF(COUNTBLANK(D1828)=0,A1828)</f>
        <v>0</v>
      </c>
    </row>
    <row r="1829" spans="1:31" ht="12.75" x14ac:dyDescent="0.2">
      <c r="A1829" s="94" t="str">
        <f>IF(D1829="","",CONCATENATE('Address and samples info'!$B$8," #",'Samples 96'!C1829))</f>
        <v/>
      </c>
      <c r="B1829" s="95" t="s">
        <v>49</v>
      </c>
      <c r="C1829" s="150">
        <v>22</v>
      </c>
      <c r="D1829" s="5"/>
      <c r="E1829" s="98">
        <v>0.01</v>
      </c>
      <c r="F1829" s="53"/>
      <c r="G1829" s="59"/>
      <c r="H1829" s="104"/>
      <c r="I1829" s="57"/>
      <c r="J1829" s="57"/>
      <c r="K1829" s="57"/>
      <c r="L1829" s="57"/>
      <c r="M1829" s="57"/>
      <c r="N1829" s="57"/>
      <c r="O1829" s="57"/>
      <c r="P1829" s="57"/>
      <c r="Q1829" s="57"/>
      <c r="R1829" s="57"/>
      <c r="S1829" s="57"/>
      <c r="T1829" s="57"/>
      <c r="Z1829" s="108" t="str">
        <f>IF(LEN(INDEX($1:$1048576,ROW(),4))&gt;0,INDEX($1:$1048576,ROW(),4)," ")</f>
        <v xml:space="preserve"> </v>
      </c>
      <c r="AA1829" s="108">
        <f t="shared" si="208"/>
        <v>140</v>
      </c>
      <c r="AB1829" s="108">
        <f ca="1">COUNTBLANK(OFFSET(INDEX($1:$1048576,2,4),AA1829*WellsInPlate,0,WellsInPlate,1))</f>
        <v>86</v>
      </c>
      <c r="AC1829" s="108">
        <f t="shared" ca="1" si="209"/>
        <v>0</v>
      </c>
      <c r="AE1829" s="108" t="b">
        <f>IF(COUNTBLANK(D1829)=0,A1829)</f>
        <v>0</v>
      </c>
    </row>
    <row r="1830" spans="1:31" ht="12.75" x14ac:dyDescent="0.2">
      <c r="A1830" s="94" t="str">
        <f>IF(D1830="","",CONCATENATE('Address and samples info'!$B$8," #",'Samples 96'!C1830))</f>
        <v/>
      </c>
      <c r="B1830" s="95" t="s">
        <v>60</v>
      </c>
      <c r="C1830" s="150">
        <v>22</v>
      </c>
      <c r="D1830" s="5"/>
      <c r="E1830" s="98">
        <v>0.01</v>
      </c>
      <c r="F1830" s="53"/>
      <c r="G1830" s="59"/>
      <c r="H1830" s="104"/>
      <c r="I1830" s="57"/>
      <c r="J1830" s="57"/>
      <c r="K1830" s="57"/>
      <c r="L1830" s="57"/>
      <c r="M1830" s="57"/>
      <c r="N1830" s="57"/>
      <c r="O1830" s="57"/>
      <c r="P1830" s="57"/>
      <c r="Q1830" s="57"/>
      <c r="R1830" s="57"/>
      <c r="S1830" s="57"/>
      <c r="T1830" s="57"/>
      <c r="Z1830" s="108" t="str">
        <f>IF(LEN(INDEX($1:$1048576,ROW(),4))&gt;0,INDEX($1:$1048576,ROW(),4)," ")</f>
        <v xml:space="preserve"> </v>
      </c>
      <c r="AA1830" s="108">
        <f t="shared" ref="AA1830:AA1860" si="210">CEILING((ROW()-StartRow+1)/PanelHeight,1)-1</f>
        <v>140</v>
      </c>
      <c r="AB1830" s="108">
        <f ca="1">COUNTBLANK(OFFSET(INDEX($1:$1048576,2,4),AA1830*WellsInPlate,0,WellsInPlate,1))</f>
        <v>86</v>
      </c>
      <c r="AC1830" s="108">
        <f t="shared" ref="AC1830:AC1860" ca="1" si="211">IF(AB1830=WellsInPlate,0,1)</f>
        <v>0</v>
      </c>
      <c r="AE1830" s="108" t="b">
        <f>IF(COUNTBLANK(D1830)=0,A1830)</f>
        <v>0</v>
      </c>
    </row>
    <row r="1831" spans="1:31" ht="12.75" x14ac:dyDescent="0.2">
      <c r="A1831" s="94" t="str">
        <f>IF(D1831="","",CONCATENATE('Address and samples info'!$B$8," #",'Samples 96'!C1831))</f>
        <v/>
      </c>
      <c r="B1831" s="95" t="s">
        <v>71</v>
      </c>
      <c r="C1831" s="150">
        <v>22</v>
      </c>
      <c r="D1831" s="5"/>
      <c r="E1831" s="98">
        <v>0.01</v>
      </c>
      <c r="F1831" s="53"/>
      <c r="G1831" s="59"/>
      <c r="H1831" s="104"/>
      <c r="I1831" s="57"/>
      <c r="J1831" s="57"/>
      <c r="K1831" s="57"/>
      <c r="L1831" s="57"/>
      <c r="M1831" s="57"/>
      <c r="N1831" s="57"/>
      <c r="O1831" s="57"/>
      <c r="P1831" s="57"/>
      <c r="Q1831" s="57"/>
      <c r="R1831" s="57"/>
      <c r="S1831" s="57"/>
      <c r="T1831" s="57"/>
      <c r="Z1831" s="108" t="str">
        <f>IF(LEN(INDEX($1:$1048576,ROW(),4))&gt;0,INDEX($1:$1048576,ROW(),4)," ")</f>
        <v xml:space="preserve"> </v>
      </c>
      <c r="AA1831" s="108">
        <f t="shared" si="210"/>
        <v>140</v>
      </c>
      <c r="AB1831" s="108">
        <f ca="1">COUNTBLANK(OFFSET(INDEX($1:$1048576,2,4),AA1831*WellsInPlate,0,WellsInPlate,1))</f>
        <v>86</v>
      </c>
      <c r="AC1831" s="108">
        <f t="shared" ca="1" si="211"/>
        <v>0</v>
      </c>
      <c r="AE1831" s="108" t="b">
        <f>IF(COUNTBLANK(D1831)=0,A1831)</f>
        <v>0</v>
      </c>
    </row>
    <row r="1832" spans="1:31" ht="12.75" x14ac:dyDescent="0.2">
      <c r="A1832" s="94" t="str">
        <f>IF(D1832="","",CONCATENATE('Address and samples info'!$B$8," #",'Samples 96'!C1832))</f>
        <v/>
      </c>
      <c r="B1832" s="95" t="s">
        <v>81</v>
      </c>
      <c r="C1832" s="150">
        <v>22</v>
      </c>
      <c r="D1832" s="5"/>
      <c r="E1832" s="98">
        <v>0.01</v>
      </c>
      <c r="F1832" s="53"/>
      <c r="G1832" s="59"/>
      <c r="H1832" s="104"/>
      <c r="I1832" s="57"/>
      <c r="J1832" s="57"/>
      <c r="K1832" s="57"/>
      <c r="L1832" s="57"/>
      <c r="M1832" s="57"/>
      <c r="N1832" s="57"/>
      <c r="O1832" s="57"/>
      <c r="P1832" s="57"/>
      <c r="Q1832" s="57"/>
      <c r="R1832" s="57"/>
      <c r="S1832" s="57"/>
      <c r="T1832" s="57"/>
      <c r="Z1832" s="108" t="str">
        <f>IF(LEN(INDEX($1:$1048576,ROW(),4))&gt;0,INDEX($1:$1048576,ROW(),4)," ")</f>
        <v xml:space="preserve"> </v>
      </c>
      <c r="AA1832" s="108">
        <f t="shared" si="210"/>
        <v>140</v>
      </c>
      <c r="AB1832" s="108">
        <f ca="1">COUNTBLANK(OFFSET(INDEX($1:$1048576,2,4),AA1832*WellsInPlate,0,WellsInPlate,1))</f>
        <v>86</v>
      </c>
      <c r="AC1832" s="108">
        <f t="shared" ca="1" si="211"/>
        <v>0</v>
      </c>
      <c r="AE1832" s="108" t="b">
        <f>IF(COUNTBLANK(D1832)=0,A1832)</f>
        <v>0</v>
      </c>
    </row>
    <row r="1833" spans="1:31" ht="12.75" x14ac:dyDescent="0.2">
      <c r="A1833" s="94" t="str">
        <f>IF(D1833="","",CONCATENATE('Address and samples info'!$B$8," #",'Samples 96'!C1833))</f>
        <v/>
      </c>
      <c r="B1833" s="95" t="s">
        <v>6</v>
      </c>
      <c r="C1833" s="150">
        <v>22</v>
      </c>
      <c r="D1833" s="5"/>
      <c r="E1833" s="98">
        <v>0.01</v>
      </c>
      <c r="F1833" s="53"/>
      <c r="G1833" s="59"/>
      <c r="Z1833" s="108" t="str">
        <f>IF(LEN(INDEX($1:$1048576,ROW(),4))&gt;0,INDEX($1:$1048576,ROW(),4)," ")</f>
        <v xml:space="preserve"> </v>
      </c>
      <c r="AA1833" s="108">
        <f t="shared" si="210"/>
        <v>140</v>
      </c>
      <c r="AB1833" s="108">
        <f ca="1">COUNTBLANK(OFFSET(INDEX($1:$1048576,2,4),AA1833*WellsInPlate,0,WellsInPlate,1))</f>
        <v>86</v>
      </c>
      <c r="AC1833" s="108">
        <f t="shared" ca="1" si="211"/>
        <v>0</v>
      </c>
      <c r="AE1833" s="108" t="b">
        <f>IF(COUNTBLANK(D1833)=0,A1833)</f>
        <v>0</v>
      </c>
    </row>
    <row r="1834" spans="1:31" ht="12.75" x14ac:dyDescent="0.2">
      <c r="A1834" s="94" t="str">
        <f>IF(D1834="","",CONCATENATE('Address and samples info'!$B$8," #",'Samples 96'!C1834))</f>
        <v/>
      </c>
      <c r="B1834" s="95" t="s">
        <v>17</v>
      </c>
      <c r="C1834" s="150">
        <v>22</v>
      </c>
      <c r="D1834" s="5"/>
      <c r="E1834" s="98">
        <v>0.01</v>
      </c>
      <c r="F1834" s="53"/>
      <c r="G1834" s="59"/>
      <c r="Z1834" s="108" t="str">
        <f>IF(LEN(INDEX($1:$1048576,ROW(),4))&gt;0,INDEX($1:$1048576,ROW(),4)," ")</f>
        <v xml:space="preserve"> </v>
      </c>
      <c r="AA1834" s="108">
        <f t="shared" si="210"/>
        <v>140</v>
      </c>
      <c r="AB1834" s="108">
        <f ca="1">COUNTBLANK(OFFSET(INDEX($1:$1048576,2,4),AA1834*WellsInPlate,0,WellsInPlate,1))</f>
        <v>86</v>
      </c>
      <c r="AC1834" s="108">
        <f t="shared" ca="1" si="211"/>
        <v>0</v>
      </c>
      <c r="AE1834" s="108" t="b">
        <f>IF(COUNTBLANK(D1834)=0,A1834)</f>
        <v>0</v>
      </c>
    </row>
    <row r="1835" spans="1:31" ht="12.75" x14ac:dyDescent="0.2">
      <c r="A1835" s="94" t="str">
        <f>IF(D1835="","",CONCATENATE('Address and samples info'!$B$8," #",'Samples 96'!C1835))</f>
        <v/>
      </c>
      <c r="B1835" s="95" t="s">
        <v>28</v>
      </c>
      <c r="C1835" s="150">
        <v>22</v>
      </c>
      <c r="D1835" s="5"/>
      <c r="E1835" s="98">
        <v>0.01</v>
      </c>
      <c r="F1835" s="53"/>
      <c r="G1835" s="59"/>
      <c r="Z1835" s="108" t="str">
        <f>IF(LEN(INDEX($1:$1048576,ROW(),4))&gt;0,INDEX($1:$1048576,ROW(),4)," ")</f>
        <v xml:space="preserve"> </v>
      </c>
      <c r="AA1835" s="108">
        <f t="shared" si="210"/>
        <v>140</v>
      </c>
      <c r="AB1835" s="108">
        <f ca="1">COUNTBLANK(OFFSET(INDEX($1:$1048576,2,4),AA1835*WellsInPlate,0,WellsInPlate,1))</f>
        <v>86</v>
      </c>
      <c r="AC1835" s="108">
        <f t="shared" ca="1" si="211"/>
        <v>0</v>
      </c>
      <c r="AE1835" s="108" t="b">
        <f>IF(COUNTBLANK(D1835)=0,A1835)</f>
        <v>0</v>
      </c>
    </row>
    <row r="1836" spans="1:31" ht="12.75" x14ac:dyDescent="0.2">
      <c r="A1836" s="94" t="str">
        <f>IF(D1836="","",CONCATENATE('Address and samples info'!$B$8," #",'Samples 96'!C1836))</f>
        <v/>
      </c>
      <c r="B1836" s="95" t="s">
        <v>39</v>
      </c>
      <c r="C1836" s="150">
        <v>22</v>
      </c>
      <c r="D1836" s="5"/>
      <c r="E1836" s="98">
        <v>0.01</v>
      </c>
      <c r="F1836" s="53"/>
      <c r="G1836" s="59"/>
      <c r="I1836" s="55"/>
      <c r="Z1836" s="108" t="str">
        <f>IF(LEN(INDEX($1:$1048576,ROW(),4))&gt;0,INDEX($1:$1048576,ROW(),4)," ")</f>
        <v xml:space="preserve"> </v>
      </c>
      <c r="AA1836" s="108">
        <f t="shared" si="210"/>
        <v>140</v>
      </c>
      <c r="AB1836" s="108">
        <f ca="1">COUNTBLANK(OFFSET(INDEX($1:$1048576,2,4),AA1836*WellsInPlate,0,WellsInPlate,1))</f>
        <v>86</v>
      </c>
      <c r="AC1836" s="108">
        <f t="shared" ca="1" si="211"/>
        <v>0</v>
      </c>
      <c r="AE1836" s="108" t="b">
        <f>IF(COUNTBLANK(D1836)=0,A1836)</f>
        <v>0</v>
      </c>
    </row>
    <row r="1837" spans="1:31" ht="12.75" x14ac:dyDescent="0.2">
      <c r="A1837" s="94" t="str">
        <f>IF(D1837="","",CONCATENATE('Address and samples info'!$B$8," #",'Samples 96'!C1837))</f>
        <v/>
      </c>
      <c r="B1837" s="95" t="s">
        <v>50</v>
      </c>
      <c r="C1837" s="150">
        <v>22</v>
      </c>
      <c r="D1837" s="5"/>
      <c r="E1837" s="98">
        <v>0.01</v>
      </c>
      <c r="F1837" s="53"/>
      <c r="G1837" s="59"/>
      <c r="H1837" s="106"/>
      <c r="I1837" s="56"/>
      <c r="J1837" s="56"/>
      <c r="K1837" s="56"/>
      <c r="L1837" s="56"/>
      <c r="M1837" s="56"/>
      <c r="N1837" s="56"/>
      <c r="O1837" s="56"/>
      <c r="P1837" s="56"/>
      <c r="Q1837" s="56"/>
      <c r="R1837" s="56"/>
      <c r="S1837" s="56"/>
      <c r="T1837" s="56"/>
      <c r="Z1837" s="108" t="str">
        <f>IF(LEN(INDEX($1:$1048576,ROW(),4))&gt;0,INDEX($1:$1048576,ROW(),4)," ")</f>
        <v xml:space="preserve"> </v>
      </c>
      <c r="AA1837" s="108">
        <f t="shared" si="210"/>
        <v>141</v>
      </c>
      <c r="AB1837" s="108">
        <f ca="1">COUNTBLANK(OFFSET(INDEX($1:$1048576,2,4),AA1837*WellsInPlate,0,WellsInPlate,1))</f>
        <v>86</v>
      </c>
      <c r="AC1837" s="108">
        <f t="shared" ca="1" si="211"/>
        <v>0</v>
      </c>
      <c r="AE1837" s="108" t="b">
        <f>IF(COUNTBLANK(D1837)=0,A1837)</f>
        <v>0</v>
      </c>
    </row>
    <row r="1838" spans="1:31" ht="12.75" x14ac:dyDescent="0.2">
      <c r="A1838" s="94" t="str">
        <f>IF(D1838="","",CONCATENATE('Address and samples info'!$B$8," #",'Samples 96'!C1838))</f>
        <v/>
      </c>
      <c r="B1838" s="95" t="s">
        <v>61</v>
      </c>
      <c r="C1838" s="150">
        <v>22</v>
      </c>
      <c r="D1838" s="5"/>
      <c r="E1838" s="98">
        <v>0.01</v>
      </c>
      <c r="F1838" s="53"/>
      <c r="G1838" s="59"/>
      <c r="H1838" s="104"/>
      <c r="I1838" s="57"/>
      <c r="J1838" s="57"/>
      <c r="K1838" s="57"/>
      <c r="L1838" s="57"/>
      <c r="M1838" s="57"/>
      <c r="N1838" s="57"/>
      <c r="O1838" s="57"/>
      <c r="P1838" s="57"/>
      <c r="Q1838" s="57"/>
      <c r="R1838" s="57"/>
      <c r="S1838" s="57"/>
      <c r="T1838" s="58"/>
      <c r="Z1838" s="108" t="str">
        <f>IF(LEN(INDEX($1:$1048576,ROW(),4))&gt;0,INDEX($1:$1048576,ROW(),4)," ")</f>
        <v xml:space="preserve"> </v>
      </c>
      <c r="AA1838" s="108">
        <f t="shared" si="210"/>
        <v>141</v>
      </c>
      <c r="AB1838" s="108">
        <f ca="1">COUNTBLANK(OFFSET(INDEX($1:$1048576,2,4),AA1838*WellsInPlate,0,WellsInPlate,1))</f>
        <v>86</v>
      </c>
      <c r="AC1838" s="108">
        <f t="shared" ca="1" si="211"/>
        <v>0</v>
      </c>
      <c r="AE1838" s="108" t="b">
        <f>IF(COUNTBLANK(D1838)=0,A1838)</f>
        <v>0</v>
      </c>
    </row>
    <row r="1839" spans="1:31" ht="12.75" x14ac:dyDescent="0.2">
      <c r="A1839" s="94" t="str">
        <f>IF(D1839="","",CONCATENATE('Address and samples info'!$B$8," #",'Samples 96'!C1839))</f>
        <v/>
      </c>
      <c r="B1839" s="95" t="s">
        <v>72</v>
      </c>
      <c r="C1839" s="150">
        <v>22</v>
      </c>
      <c r="D1839" s="5"/>
      <c r="E1839" s="98">
        <v>0.01</v>
      </c>
      <c r="F1839" s="53"/>
      <c r="G1839" s="59"/>
      <c r="H1839" s="104"/>
      <c r="I1839" s="57"/>
      <c r="J1839" s="57"/>
      <c r="K1839" s="57"/>
      <c r="L1839" s="57"/>
      <c r="M1839" s="57"/>
      <c r="N1839" s="57"/>
      <c r="O1839" s="57"/>
      <c r="P1839" s="57"/>
      <c r="Q1839" s="57"/>
      <c r="R1839" s="57"/>
      <c r="S1839" s="57"/>
      <c r="T1839" s="57"/>
      <c r="Z1839" s="108" t="str">
        <f>IF(LEN(INDEX($1:$1048576,ROW(),4))&gt;0,INDEX($1:$1048576,ROW(),4)," ")</f>
        <v xml:space="preserve"> </v>
      </c>
      <c r="AA1839" s="108">
        <f t="shared" si="210"/>
        <v>141</v>
      </c>
      <c r="AB1839" s="108">
        <f ca="1">COUNTBLANK(OFFSET(INDEX($1:$1048576,2,4),AA1839*WellsInPlate,0,WellsInPlate,1))</f>
        <v>86</v>
      </c>
      <c r="AC1839" s="108">
        <f t="shared" ca="1" si="211"/>
        <v>0</v>
      </c>
      <c r="AE1839" s="108" t="b">
        <f>IF(COUNTBLANK(D1839)=0,A1839)</f>
        <v>0</v>
      </c>
    </row>
    <row r="1840" spans="1:31" ht="12.75" x14ac:dyDescent="0.2">
      <c r="A1840" s="94" t="str">
        <f>IF(D1840="","",CONCATENATE('Address and samples info'!$B$8," #",'Samples 96'!C1840))</f>
        <v/>
      </c>
      <c r="B1840" s="95" t="s">
        <v>82</v>
      </c>
      <c r="C1840" s="150">
        <v>22</v>
      </c>
      <c r="D1840" s="5"/>
      <c r="E1840" s="98">
        <v>0.01</v>
      </c>
      <c r="F1840" s="53"/>
      <c r="G1840" s="59"/>
      <c r="H1840" s="104"/>
      <c r="I1840" s="57"/>
      <c r="J1840" s="57"/>
      <c r="K1840" s="57"/>
      <c r="L1840" s="57"/>
      <c r="M1840" s="57"/>
      <c r="N1840" s="57"/>
      <c r="O1840" s="57"/>
      <c r="P1840" s="57"/>
      <c r="Q1840" s="57"/>
      <c r="R1840" s="57"/>
      <c r="S1840" s="57"/>
      <c r="T1840" s="57"/>
      <c r="Z1840" s="108" t="str">
        <f>IF(LEN(INDEX($1:$1048576,ROW(),4))&gt;0,INDEX($1:$1048576,ROW(),4)," ")</f>
        <v xml:space="preserve"> </v>
      </c>
      <c r="AA1840" s="108">
        <f t="shared" si="210"/>
        <v>141</v>
      </c>
      <c r="AB1840" s="108">
        <f ca="1">COUNTBLANK(OFFSET(INDEX($1:$1048576,2,4),AA1840*WellsInPlate,0,WellsInPlate,1))</f>
        <v>86</v>
      </c>
      <c r="AC1840" s="108">
        <f t="shared" ca="1" si="211"/>
        <v>0</v>
      </c>
      <c r="AE1840" s="108" t="b">
        <f>IF(COUNTBLANK(D1840)=0,A1840)</f>
        <v>0</v>
      </c>
    </row>
    <row r="1841" spans="1:31" ht="12.75" x14ac:dyDescent="0.2">
      <c r="A1841" s="94" t="str">
        <f>IF(D1841="","",CONCATENATE('Address and samples info'!$B$8," #",'Samples 96'!C1841))</f>
        <v/>
      </c>
      <c r="B1841" s="95" t="s">
        <v>7</v>
      </c>
      <c r="C1841" s="150">
        <v>22</v>
      </c>
      <c r="D1841" s="5"/>
      <c r="E1841" s="98">
        <v>0.01</v>
      </c>
      <c r="F1841" s="53"/>
      <c r="G1841" s="59"/>
      <c r="H1841" s="104"/>
      <c r="I1841" s="57"/>
      <c r="J1841" s="57"/>
      <c r="K1841" s="57"/>
      <c r="L1841" s="57"/>
      <c r="M1841" s="57"/>
      <c r="N1841" s="57"/>
      <c r="O1841" s="57"/>
      <c r="P1841" s="57"/>
      <c r="Q1841" s="57"/>
      <c r="R1841" s="57"/>
      <c r="S1841" s="57"/>
      <c r="T1841" s="57"/>
      <c r="Z1841" s="108" t="str">
        <f>IF(LEN(INDEX($1:$1048576,ROW(),4))&gt;0,INDEX($1:$1048576,ROW(),4)," ")</f>
        <v xml:space="preserve"> </v>
      </c>
      <c r="AA1841" s="108">
        <f t="shared" si="210"/>
        <v>141</v>
      </c>
      <c r="AB1841" s="108">
        <f ca="1">COUNTBLANK(OFFSET(INDEX($1:$1048576,2,4),AA1841*WellsInPlate,0,WellsInPlate,1))</f>
        <v>86</v>
      </c>
      <c r="AC1841" s="108">
        <f t="shared" ca="1" si="211"/>
        <v>0</v>
      </c>
      <c r="AE1841" s="108" t="b">
        <f>IF(COUNTBLANK(D1841)=0,A1841)</f>
        <v>0</v>
      </c>
    </row>
    <row r="1842" spans="1:31" ht="12.75" x14ac:dyDescent="0.2">
      <c r="A1842" s="94" t="str">
        <f>IF(D1842="","",CONCATENATE('Address and samples info'!$B$8," #",'Samples 96'!C1842))</f>
        <v/>
      </c>
      <c r="B1842" s="95" t="s">
        <v>18</v>
      </c>
      <c r="C1842" s="150">
        <v>22</v>
      </c>
      <c r="D1842" s="5"/>
      <c r="E1842" s="98">
        <v>0.01</v>
      </c>
      <c r="F1842" s="53"/>
      <c r="G1842" s="59"/>
      <c r="H1842" s="104"/>
      <c r="I1842" s="57"/>
      <c r="J1842" s="57"/>
      <c r="K1842" s="57"/>
      <c r="L1842" s="57"/>
      <c r="M1842" s="57"/>
      <c r="N1842" s="57"/>
      <c r="O1842" s="57"/>
      <c r="P1842" s="57"/>
      <c r="Q1842" s="57"/>
      <c r="R1842" s="57"/>
      <c r="S1842" s="57"/>
      <c r="T1842" s="57"/>
      <c r="Z1842" s="108" t="str">
        <f>IF(LEN(INDEX($1:$1048576,ROW(),4))&gt;0,INDEX($1:$1048576,ROW(),4)," ")</f>
        <v xml:space="preserve"> </v>
      </c>
      <c r="AA1842" s="108">
        <f t="shared" si="210"/>
        <v>141</v>
      </c>
      <c r="AB1842" s="108">
        <f ca="1">COUNTBLANK(OFFSET(INDEX($1:$1048576,2,4),AA1842*WellsInPlate,0,WellsInPlate,1))</f>
        <v>86</v>
      </c>
      <c r="AC1842" s="108">
        <f t="shared" ca="1" si="211"/>
        <v>0</v>
      </c>
      <c r="AE1842" s="108" t="b">
        <f>IF(COUNTBLANK(D1842)=0,A1842)</f>
        <v>0</v>
      </c>
    </row>
    <row r="1843" spans="1:31" ht="12.75" x14ac:dyDescent="0.2">
      <c r="A1843" s="94" t="str">
        <f>IF(D1843="","",CONCATENATE('Address and samples info'!$B$8," #",'Samples 96'!C1843))</f>
        <v/>
      </c>
      <c r="B1843" s="95" t="s">
        <v>29</v>
      </c>
      <c r="C1843" s="150">
        <v>22</v>
      </c>
      <c r="D1843" s="5"/>
      <c r="E1843" s="98">
        <v>0.01</v>
      </c>
      <c r="F1843" s="53"/>
      <c r="G1843" s="59"/>
      <c r="H1843" s="104"/>
      <c r="I1843" s="57"/>
      <c r="J1843" s="57"/>
      <c r="K1843" s="57"/>
      <c r="L1843" s="57"/>
      <c r="M1843" s="57"/>
      <c r="N1843" s="57"/>
      <c r="O1843" s="57"/>
      <c r="P1843" s="57"/>
      <c r="Q1843" s="57"/>
      <c r="R1843" s="57"/>
      <c r="S1843" s="57"/>
      <c r="T1843" s="57"/>
      <c r="Z1843" s="108" t="str">
        <f>IF(LEN(INDEX($1:$1048576,ROW(),4))&gt;0,INDEX($1:$1048576,ROW(),4)," ")</f>
        <v xml:space="preserve"> </v>
      </c>
      <c r="AA1843" s="108">
        <f t="shared" si="210"/>
        <v>141</v>
      </c>
      <c r="AB1843" s="108">
        <f ca="1">COUNTBLANK(OFFSET(INDEX($1:$1048576,2,4),AA1843*WellsInPlate,0,WellsInPlate,1))</f>
        <v>86</v>
      </c>
      <c r="AC1843" s="108">
        <f t="shared" ca="1" si="211"/>
        <v>0</v>
      </c>
      <c r="AE1843" s="108" t="b">
        <f>IF(COUNTBLANK(D1843)=0,A1843)</f>
        <v>0</v>
      </c>
    </row>
    <row r="1844" spans="1:31" ht="12.75" x14ac:dyDescent="0.2">
      <c r="A1844" s="94" t="str">
        <f>IF(D1844="","",CONCATENATE('Address and samples info'!$B$8," #",'Samples 96'!C1844))</f>
        <v/>
      </c>
      <c r="B1844" s="95" t="s">
        <v>40</v>
      </c>
      <c r="C1844" s="150">
        <v>22</v>
      </c>
      <c r="D1844" s="5"/>
      <c r="E1844" s="98">
        <v>0.01</v>
      </c>
      <c r="F1844" s="53"/>
      <c r="G1844" s="59"/>
      <c r="H1844" s="104"/>
      <c r="I1844" s="57"/>
      <c r="J1844" s="57"/>
      <c r="K1844" s="57"/>
      <c r="L1844" s="57"/>
      <c r="M1844" s="57"/>
      <c r="N1844" s="57"/>
      <c r="O1844" s="57"/>
      <c r="P1844" s="57"/>
      <c r="Q1844" s="57"/>
      <c r="R1844" s="57"/>
      <c r="S1844" s="57"/>
      <c r="T1844" s="57"/>
      <c r="Z1844" s="108" t="str">
        <f>IF(LEN(INDEX($1:$1048576,ROW(),4))&gt;0,INDEX($1:$1048576,ROW(),4)," ")</f>
        <v xml:space="preserve"> </v>
      </c>
      <c r="AA1844" s="108">
        <f t="shared" si="210"/>
        <v>141</v>
      </c>
      <c r="AB1844" s="108">
        <f ca="1">COUNTBLANK(OFFSET(INDEX($1:$1048576,2,4),AA1844*WellsInPlate,0,WellsInPlate,1))</f>
        <v>86</v>
      </c>
      <c r="AC1844" s="108">
        <f t="shared" ca="1" si="211"/>
        <v>0</v>
      </c>
      <c r="AE1844" s="108" t="b">
        <f>IF(COUNTBLANK(D1844)=0,A1844)</f>
        <v>0</v>
      </c>
    </row>
    <row r="1845" spans="1:31" ht="12.75" x14ac:dyDescent="0.2">
      <c r="A1845" s="94" t="str">
        <f>IF(D1845="","",CONCATENATE('Address and samples info'!$B$8," #",'Samples 96'!C1845))</f>
        <v/>
      </c>
      <c r="B1845" s="95" t="s">
        <v>51</v>
      </c>
      <c r="C1845" s="150">
        <v>22</v>
      </c>
      <c r="D1845" s="5"/>
      <c r="E1845" s="98">
        <v>0.01</v>
      </c>
      <c r="F1845" s="53"/>
      <c r="G1845" s="59"/>
      <c r="H1845" s="104"/>
      <c r="I1845" s="57"/>
      <c r="J1845" s="57"/>
      <c r="K1845" s="57"/>
      <c r="L1845" s="57"/>
      <c r="M1845" s="57"/>
      <c r="N1845" s="57"/>
      <c r="O1845" s="57"/>
      <c r="P1845" s="57"/>
      <c r="Q1845" s="57"/>
      <c r="R1845" s="57"/>
      <c r="S1845" s="57"/>
      <c r="T1845" s="57"/>
      <c r="Z1845" s="108" t="str">
        <f>IF(LEN(INDEX($1:$1048576,ROW(),4))&gt;0,INDEX($1:$1048576,ROW(),4)," ")</f>
        <v xml:space="preserve"> </v>
      </c>
      <c r="AA1845" s="108">
        <f t="shared" si="210"/>
        <v>141</v>
      </c>
      <c r="AB1845" s="108">
        <f ca="1">COUNTBLANK(OFFSET(INDEX($1:$1048576,2,4),AA1845*WellsInPlate,0,WellsInPlate,1))</f>
        <v>86</v>
      </c>
      <c r="AC1845" s="108">
        <f t="shared" ca="1" si="211"/>
        <v>0</v>
      </c>
      <c r="AE1845" s="108" t="b">
        <f>IF(COUNTBLANK(D1845)=0,A1845)</f>
        <v>0</v>
      </c>
    </row>
    <row r="1846" spans="1:31" ht="12.75" x14ac:dyDescent="0.2">
      <c r="A1846" s="94" t="str">
        <f>IF(D1846="","",CONCATENATE('Address and samples info'!$B$8," #",'Samples 96'!C1846))</f>
        <v/>
      </c>
      <c r="B1846" s="95" t="s">
        <v>62</v>
      </c>
      <c r="C1846" s="150">
        <v>22</v>
      </c>
      <c r="D1846" s="5"/>
      <c r="E1846" s="98">
        <v>0.01</v>
      </c>
      <c r="F1846" s="53"/>
      <c r="G1846" s="59"/>
      <c r="Z1846" s="108" t="str">
        <f>IF(LEN(INDEX($1:$1048576,ROW(),4))&gt;0,INDEX($1:$1048576,ROW(),4)," ")</f>
        <v xml:space="preserve"> </v>
      </c>
      <c r="AA1846" s="108">
        <f t="shared" si="210"/>
        <v>141</v>
      </c>
      <c r="AB1846" s="108">
        <f ca="1">COUNTBLANK(OFFSET(INDEX($1:$1048576,2,4),AA1846*WellsInPlate,0,WellsInPlate,1))</f>
        <v>86</v>
      </c>
      <c r="AC1846" s="108">
        <f t="shared" ca="1" si="211"/>
        <v>0</v>
      </c>
      <c r="AE1846" s="108" t="b">
        <f>IF(COUNTBLANK(D1846)=0,A1846)</f>
        <v>0</v>
      </c>
    </row>
    <row r="1847" spans="1:31" ht="12.75" x14ac:dyDescent="0.2">
      <c r="A1847" s="94" t="str">
        <f>IF(D1847="","",CONCATENATE('Address and samples info'!$B$8," #",'Samples 96'!C1847))</f>
        <v/>
      </c>
      <c r="B1847" s="95" t="s">
        <v>73</v>
      </c>
      <c r="C1847" s="150">
        <v>22</v>
      </c>
      <c r="D1847" s="5"/>
      <c r="E1847" s="98">
        <v>0.01</v>
      </c>
      <c r="F1847" s="53"/>
      <c r="G1847" s="59"/>
      <c r="Z1847" s="108" t="str">
        <f>IF(LEN(INDEX($1:$1048576,ROW(),4))&gt;0,INDEX($1:$1048576,ROW(),4)," ")</f>
        <v xml:space="preserve"> </v>
      </c>
      <c r="AA1847" s="108">
        <f t="shared" si="210"/>
        <v>141</v>
      </c>
      <c r="AB1847" s="108">
        <f ca="1">COUNTBLANK(OFFSET(INDEX($1:$1048576,2,4),AA1847*WellsInPlate,0,WellsInPlate,1))</f>
        <v>86</v>
      </c>
      <c r="AC1847" s="108">
        <f t="shared" ca="1" si="211"/>
        <v>0</v>
      </c>
      <c r="AE1847" s="108" t="b">
        <f>IF(COUNTBLANK(D1847)=0,A1847)</f>
        <v>0</v>
      </c>
    </row>
    <row r="1848" spans="1:31" ht="12.75" x14ac:dyDescent="0.2">
      <c r="A1848" s="94" t="str">
        <f>IF(D1848="","",CONCATENATE('Address and samples info'!$B$8," #",'Samples 96'!C1848))</f>
        <v/>
      </c>
      <c r="B1848" s="95" t="s">
        <v>83</v>
      </c>
      <c r="C1848" s="150">
        <v>22</v>
      </c>
      <c r="D1848" s="5"/>
      <c r="E1848" s="98">
        <v>0.01</v>
      </c>
      <c r="F1848" s="53"/>
      <c r="G1848" s="59"/>
      <c r="Z1848" s="108" t="str">
        <f>IF(LEN(INDEX($1:$1048576,ROW(),4))&gt;0,INDEX($1:$1048576,ROW(),4)," ")</f>
        <v xml:space="preserve"> </v>
      </c>
      <c r="AA1848" s="108">
        <f t="shared" si="210"/>
        <v>141</v>
      </c>
      <c r="AB1848" s="108">
        <f ca="1">COUNTBLANK(OFFSET(INDEX($1:$1048576,2,4),AA1848*WellsInPlate,0,WellsInPlate,1))</f>
        <v>86</v>
      </c>
      <c r="AC1848" s="108">
        <f t="shared" ca="1" si="211"/>
        <v>0</v>
      </c>
      <c r="AE1848" s="108" t="b">
        <f>IF(COUNTBLANK(D1848)=0,A1848)</f>
        <v>0</v>
      </c>
    </row>
    <row r="1849" spans="1:31" ht="12.75" x14ac:dyDescent="0.2">
      <c r="A1849" s="94" t="str">
        <f>IF(D1849="","",CONCATENATE('Address and samples info'!$B$8," #",'Samples 96'!C1849))</f>
        <v/>
      </c>
      <c r="B1849" s="95" t="s">
        <v>8</v>
      </c>
      <c r="C1849" s="150">
        <v>22</v>
      </c>
      <c r="D1849" s="5"/>
      <c r="E1849" s="98">
        <v>0.01</v>
      </c>
      <c r="F1849" s="53"/>
      <c r="G1849" s="59"/>
      <c r="I1849" s="55"/>
      <c r="Z1849" s="108" t="str">
        <f>IF(LEN(INDEX($1:$1048576,ROW(),4))&gt;0,INDEX($1:$1048576,ROW(),4)," ")</f>
        <v xml:space="preserve"> </v>
      </c>
      <c r="AA1849" s="108">
        <f t="shared" si="210"/>
        <v>141</v>
      </c>
      <c r="AB1849" s="108">
        <f ca="1">COUNTBLANK(OFFSET(INDEX($1:$1048576,2,4),AA1849*WellsInPlate,0,WellsInPlate,1))</f>
        <v>86</v>
      </c>
      <c r="AC1849" s="108">
        <f t="shared" ca="1" si="211"/>
        <v>0</v>
      </c>
      <c r="AE1849" s="108" t="b">
        <f>IF(COUNTBLANK(D1849)=0,A1849)</f>
        <v>0</v>
      </c>
    </row>
    <row r="1850" spans="1:31" ht="12.75" x14ac:dyDescent="0.2">
      <c r="A1850" s="94" t="str">
        <f>IF(D1850="","",CONCATENATE('Address and samples info'!$B$8," #",'Samples 96'!C1850))</f>
        <v/>
      </c>
      <c r="B1850" s="95" t="s">
        <v>19</v>
      </c>
      <c r="C1850" s="150">
        <v>22</v>
      </c>
      <c r="D1850" s="5"/>
      <c r="E1850" s="98">
        <v>0.01</v>
      </c>
      <c r="F1850" s="53"/>
      <c r="G1850" s="59"/>
      <c r="H1850" s="106"/>
      <c r="I1850" s="56"/>
      <c r="J1850" s="56"/>
      <c r="K1850" s="56"/>
      <c r="L1850" s="56"/>
      <c r="M1850" s="56"/>
      <c r="N1850" s="56"/>
      <c r="O1850" s="56"/>
      <c r="P1850" s="56"/>
      <c r="Q1850" s="56"/>
      <c r="R1850" s="56"/>
      <c r="S1850" s="56"/>
      <c r="T1850" s="56"/>
      <c r="Z1850" s="108" t="str">
        <f>IF(LEN(INDEX($1:$1048576,ROW(),4))&gt;0,INDEX($1:$1048576,ROW(),4)," ")</f>
        <v xml:space="preserve"> </v>
      </c>
      <c r="AA1850" s="108">
        <f t="shared" si="210"/>
        <v>142</v>
      </c>
      <c r="AB1850" s="108">
        <f ca="1">COUNTBLANK(OFFSET(INDEX($1:$1048576,2,4),AA1850*WellsInPlate,0,WellsInPlate,1))</f>
        <v>86</v>
      </c>
      <c r="AC1850" s="108">
        <f t="shared" ca="1" si="211"/>
        <v>0</v>
      </c>
      <c r="AE1850" s="108" t="b">
        <f>IF(COUNTBLANK(D1850)=0,A1850)</f>
        <v>0</v>
      </c>
    </row>
    <row r="1851" spans="1:31" ht="12.75" x14ac:dyDescent="0.2">
      <c r="A1851" s="94" t="str">
        <f>IF(D1851="","",CONCATENATE('Address and samples info'!$B$8," #",'Samples 96'!C1851))</f>
        <v/>
      </c>
      <c r="B1851" s="95" t="s">
        <v>30</v>
      </c>
      <c r="C1851" s="150">
        <v>22</v>
      </c>
      <c r="D1851" s="5"/>
      <c r="E1851" s="98">
        <v>0.01</v>
      </c>
      <c r="F1851" s="53"/>
      <c r="G1851" s="59"/>
      <c r="H1851" s="104"/>
      <c r="I1851" s="57"/>
      <c r="J1851" s="57"/>
      <c r="K1851" s="57"/>
      <c r="L1851" s="57"/>
      <c r="M1851" s="57"/>
      <c r="N1851" s="57"/>
      <c r="O1851" s="57"/>
      <c r="P1851" s="57"/>
      <c r="Q1851" s="57"/>
      <c r="R1851" s="57"/>
      <c r="S1851" s="57"/>
      <c r="T1851" s="58"/>
      <c r="Z1851" s="108" t="str">
        <f>IF(LEN(INDEX($1:$1048576,ROW(),4))&gt;0,INDEX($1:$1048576,ROW(),4)," ")</f>
        <v xml:space="preserve"> </v>
      </c>
      <c r="AA1851" s="108">
        <f t="shared" si="210"/>
        <v>142</v>
      </c>
      <c r="AB1851" s="108">
        <f ca="1">COUNTBLANK(OFFSET(INDEX($1:$1048576,2,4),AA1851*WellsInPlate,0,WellsInPlate,1))</f>
        <v>86</v>
      </c>
      <c r="AC1851" s="108">
        <f t="shared" ca="1" si="211"/>
        <v>0</v>
      </c>
      <c r="AE1851" s="108" t="b">
        <f>IF(COUNTBLANK(D1851)=0,A1851)</f>
        <v>0</v>
      </c>
    </row>
    <row r="1852" spans="1:31" ht="12.75" x14ac:dyDescent="0.2">
      <c r="A1852" s="94" t="str">
        <f>IF(D1852="","",CONCATENATE('Address and samples info'!$B$8," #",'Samples 96'!C1852))</f>
        <v/>
      </c>
      <c r="B1852" s="95" t="s">
        <v>41</v>
      </c>
      <c r="C1852" s="150">
        <v>22</v>
      </c>
      <c r="D1852" s="5"/>
      <c r="E1852" s="98">
        <v>0.01</v>
      </c>
      <c r="F1852" s="53"/>
      <c r="G1852" s="59"/>
      <c r="H1852" s="104"/>
      <c r="I1852" s="57"/>
      <c r="J1852" s="57"/>
      <c r="K1852" s="57"/>
      <c r="L1852" s="57"/>
      <c r="M1852" s="57"/>
      <c r="N1852" s="57"/>
      <c r="O1852" s="57"/>
      <c r="P1852" s="57"/>
      <c r="Q1852" s="57"/>
      <c r="R1852" s="57"/>
      <c r="S1852" s="57"/>
      <c r="T1852" s="57"/>
      <c r="Z1852" s="108" t="str">
        <f>IF(LEN(INDEX($1:$1048576,ROW(),4))&gt;0,INDEX($1:$1048576,ROW(),4)," ")</f>
        <v xml:space="preserve"> </v>
      </c>
      <c r="AA1852" s="108">
        <f t="shared" si="210"/>
        <v>142</v>
      </c>
      <c r="AB1852" s="108">
        <f ca="1">COUNTBLANK(OFFSET(INDEX($1:$1048576,2,4),AA1852*WellsInPlate,0,WellsInPlate,1))</f>
        <v>86</v>
      </c>
      <c r="AC1852" s="108">
        <f t="shared" ca="1" si="211"/>
        <v>0</v>
      </c>
      <c r="AE1852" s="108" t="b">
        <f>IF(COUNTBLANK(D1852)=0,A1852)</f>
        <v>0</v>
      </c>
    </row>
    <row r="1853" spans="1:31" ht="12.75" x14ac:dyDescent="0.2">
      <c r="A1853" s="94" t="str">
        <f>IF(D1853="","",CONCATENATE('Address and samples info'!$B$8," #",'Samples 96'!C1853))</f>
        <v/>
      </c>
      <c r="B1853" s="95" t="s">
        <v>52</v>
      </c>
      <c r="C1853" s="150">
        <v>22</v>
      </c>
      <c r="D1853" s="5"/>
      <c r="E1853" s="98">
        <v>0.01</v>
      </c>
      <c r="F1853" s="53"/>
      <c r="G1853" s="59"/>
      <c r="H1853" s="104"/>
      <c r="I1853" s="57"/>
      <c r="J1853" s="57"/>
      <c r="K1853" s="57"/>
      <c r="L1853" s="57"/>
      <c r="M1853" s="57"/>
      <c r="N1853" s="57"/>
      <c r="O1853" s="57"/>
      <c r="P1853" s="57"/>
      <c r="Q1853" s="57"/>
      <c r="R1853" s="57"/>
      <c r="S1853" s="57"/>
      <c r="T1853" s="57"/>
      <c r="Z1853" s="108" t="str">
        <f>IF(LEN(INDEX($1:$1048576,ROW(),4))&gt;0,INDEX($1:$1048576,ROW(),4)," ")</f>
        <v xml:space="preserve"> </v>
      </c>
      <c r="AA1853" s="108">
        <f t="shared" si="210"/>
        <v>142</v>
      </c>
      <c r="AB1853" s="108">
        <f ca="1">COUNTBLANK(OFFSET(INDEX($1:$1048576,2,4),AA1853*WellsInPlate,0,WellsInPlate,1))</f>
        <v>86</v>
      </c>
      <c r="AC1853" s="108">
        <f t="shared" ca="1" si="211"/>
        <v>0</v>
      </c>
      <c r="AE1853" s="108" t="b">
        <f>IF(COUNTBLANK(D1853)=0,A1853)</f>
        <v>0</v>
      </c>
    </row>
    <row r="1854" spans="1:31" ht="12.75" x14ac:dyDescent="0.2">
      <c r="A1854" s="94" t="str">
        <f>IF(D1854="","",CONCATENATE('Address and samples info'!$B$8," #",'Samples 96'!C1854))</f>
        <v/>
      </c>
      <c r="B1854" s="95" t="s">
        <v>63</v>
      </c>
      <c r="C1854" s="150">
        <v>22</v>
      </c>
      <c r="D1854" s="5"/>
      <c r="E1854" s="98">
        <v>0.01</v>
      </c>
      <c r="F1854" s="53"/>
      <c r="G1854" s="59"/>
      <c r="H1854" s="104"/>
      <c r="I1854" s="57"/>
      <c r="J1854" s="57"/>
      <c r="K1854" s="57"/>
      <c r="L1854" s="57"/>
      <c r="M1854" s="57"/>
      <c r="N1854" s="57"/>
      <c r="O1854" s="57"/>
      <c r="P1854" s="57"/>
      <c r="Q1854" s="57"/>
      <c r="R1854" s="57"/>
      <c r="S1854" s="57"/>
      <c r="T1854" s="57"/>
      <c r="Z1854" s="108" t="str">
        <f>IF(LEN(INDEX($1:$1048576,ROW(),4))&gt;0,INDEX($1:$1048576,ROW(),4)," ")</f>
        <v xml:space="preserve"> </v>
      </c>
      <c r="AA1854" s="108">
        <f t="shared" si="210"/>
        <v>142</v>
      </c>
      <c r="AB1854" s="108">
        <f ca="1">COUNTBLANK(OFFSET(INDEX($1:$1048576,2,4),AA1854*WellsInPlate,0,WellsInPlate,1))</f>
        <v>86</v>
      </c>
      <c r="AC1854" s="108">
        <f t="shared" ca="1" si="211"/>
        <v>0</v>
      </c>
      <c r="AE1854" s="108" t="b">
        <f>IF(COUNTBLANK(D1854)=0,A1854)</f>
        <v>0</v>
      </c>
    </row>
    <row r="1855" spans="1:31" ht="12.75" x14ac:dyDescent="0.2">
      <c r="A1855" s="94" t="str">
        <f>IF(D1855="","",CONCATENATE('Address and samples info'!$B$8," #",'Samples 96'!C1855))</f>
        <v/>
      </c>
      <c r="B1855" s="95" t="s">
        <v>74</v>
      </c>
      <c r="C1855" s="150">
        <v>22</v>
      </c>
      <c r="D1855" s="5"/>
      <c r="E1855" s="98">
        <v>0.01</v>
      </c>
      <c r="F1855" s="53"/>
      <c r="G1855" s="59"/>
      <c r="H1855" s="104"/>
      <c r="I1855" s="57"/>
      <c r="J1855" s="57"/>
      <c r="K1855" s="57"/>
      <c r="L1855" s="57"/>
      <c r="M1855" s="57"/>
      <c r="N1855" s="57"/>
      <c r="O1855" s="57"/>
      <c r="P1855" s="57"/>
      <c r="Q1855" s="57"/>
      <c r="R1855" s="57"/>
      <c r="S1855" s="57"/>
      <c r="T1855" s="57"/>
      <c r="Z1855" s="108" t="str">
        <f>IF(LEN(INDEX($1:$1048576,ROW(),4))&gt;0,INDEX($1:$1048576,ROW(),4)," ")</f>
        <v xml:space="preserve"> </v>
      </c>
      <c r="AA1855" s="108">
        <f t="shared" si="210"/>
        <v>142</v>
      </c>
      <c r="AB1855" s="108">
        <f ca="1">COUNTBLANK(OFFSET(INDEX($1:$1048576,2,4),AA1855*WellsInPlate,0,WellsInPlate,1))</f>
        <v>86</v>
      </c>
      <c r="AC1855" s="108">
        <f t="shared" ca="1" si="211"/>
        <v>0</v>
      </c>
      <c r="AE1855" s="108" t="b">
        <f>IF(COUNTBLANK(D1855)=0,A1855)</f>
        <v>0</v>
      </c>
    </row>
    <row r="1856" spans="1:31" ht="12.75" x14ac:dyDescent="0.2">
      <c r="A1856" s="94" t="str">
        <f>IF(D1856="","",CONCATENATE('Address and samples info'!$B$8," #",'Samples 96'!C1856))</f>
        <v/>
      </c>
      <c r="B1856" s="95" t="s">
        <v>84</v>
      </c>
      <c r="C1856" s="150">
        <v>22</v>
      </c>
      <c r="D1856" s="5"/>
      <c r="E1856" s="98">
        <v>0.01</v>
      </c>
      <c r="F1856" s="53"/>
      <c r="G1856" s="59"/>
      <c r="H1856" s="104"/>
      <c r="I1856" s="57"/>
      <c r="J1856" s="57"/>
      <c r="K1856" s="57"/>
      <c r="L1856" s="57"/>
      <c r="M1856" s="57"/>
      <c r="N1856" s="57"/>
      <c r="O1856" s="57"/>
      <c r="P1856" s="57"/>
      <c r="Q1856" s="57"/>
      <c r="R1856" s="57"/>
      <c r="S1856" s="57"/>
      <c r="T1856" s="57"/>
      <c r="Z1856" s="108" t="str">
        <f>IF(LEN(INDEX($1:$1048576,ROW(),4))&gt;0,INDEX($1:$1048576,ROW(),4)," ")</f>
        <v xml:space="preserve"> </v>
      </c>
      <c r="AA1856" s="108">
        <f t="shared" si="210"/>
        <v>142</v>
      </c>
      <c r="AB1856" s="108">
        <f ca="1">COUNTBLANK(OFFSET(INDEX($1:$1048576,2,4),AA1856*WellsInPlate,0,WellsInPlate,1))</f>
        <v>86</v>
      </c>
      <c r="AC1856" s="108">
        <f t="shared" ca="1" si="211"/>
        <v>0</v>
      </c>
      <c r="AE1856" s="108" t="b">
        <f>IF(COUNTBLANK(D1856)=0,A1856)</f>
        <v>0</v>
      </c>
    </row>
    <row r="1857" spans="1:31" ht="12.75" x14ac:dyDescent="0.2">
      <c r="A1857" s="94" t="str">
        <f>IF(D1857="","",CONCATENATE('Address and samples info'!$B$8," #",'Samples 96'!C1857))</f>
        <v/>
      </c>
      <c r="B1857" s="95" t="s">
        <v>9</v>
      </c>
      <c r="C1857" s="150">
        <v>22</v>
      </c>
      <c r="D1857" s="5"/>
      <c r="E1857" s="98">
        <v>0.01</v>
      </c>
      <c r="F1857" s="53"/>
      <c r="G1857" s="59"/>
      <c r="H1857" s="104"/>
      <c r="I1857" s="57"/>
      <c r="J1857" s="57"/>
      <c r="K1857" s="57"/>
      <c r="L1857" s="57"/>
      <c r="M1857" s="57"/>
      <c r="N1857" s="57"/>
      <c r="O1857" s="57"/>
      <c r="P1857" s="57"/>
      <c r="Q1857" s="57"/>
      <c r="R1857" s="57"/>
      <c r="S1857" s="57"/>
      <c r="T1857" s="57"/>
      <c r="Z1857" s="108" t="str">
        <f>IF(LEN(INDEX($1:$1048576,ROW(),4))&gt;0,INDEX($1:$1048576,ROW(),4)," ")</f>
        <v xml:space="preserve"> </v>
      </c>
      <c r="AA1857" s="108">
        <f t="shared" si="210"/>
        <v>142</v>
      </c>
      <c r="AB1857" s="108">
        <f ca="1">COUNTBLANK(OFFSET(INDEX($1:$1048576,2,4),AA1857*WellsInPlate,0,WellsInPlate,1))</f>
        <v>86</v>
      </c>
      <c r="AC1857" s="108">
        <f t="shared" ca="1" si="211"/>
        <v>0</v>
      </c>
      <c r="AE1857" s="108" t="b">
        <f>IF(COUNTBLANK(D1857)=0,A1857)</f>
        <v>0</v>
      </c>
    </row>
    <row r="1858" spans="1:31" ht="12.75" x14ac:dyDescent="0.2">
      <c r="A1858" s="94" t="str">
        <f>IF(D1858="","",CONCATENATE('Address and samples info'!$B$8," #",'Samples 96'!C1858))</f>
        <v/>
      </c>
      <c r="B1858" s="95" t="s">
        <v>20</v>
      </c>
      <c r="C1858" s="150">
        <v>22</v>
      </c>
      <c r="D1858" s="5"/>
      <c r="E1858" s="98">
        <v>0.01</v>
      </c>
      <c r="F1858" s="53"/>
      <c r="G1858" s="59"/>
      <c r="H1858" s="104"/>
      <c r="I1858" s="57"/>
      <c r="J1858" s="57"/>
      <c r="K1858" s="57"/>
      <c r="L1858" s="57"/>
      <c r="M1858" s="57"/>
      <c r="N1858" s="57"/>
      <c r="O1858" s="57"/>
      <c r="P1858" s="57"/>
      <c r="Q1858" s="57"/>
      <c r="R1858" s="57"/>
      <c r="S1858" s="57"/>
      <c r="T1858" s="57"/>
      <c r="Z1858" s="108" t="str">
        <f>IF(LEN(INDEX($1:$1048576,ROW(),4))&gt;0,INDEX($1:$1048576,ROW(),4)," ")</f>
        <v xml:space="preserve"> </v>
      </c>
      <c r="AA1858" s="108">
        <f t="shared" si="210"/>
        <v>142</v>
      </c>
      <c r="AB1858" s="108">
        <f ca="1">COUNTBLANK(OFFSET(INDEX($1:$1048576,2,4),AA1858*WellsInPlate,0,WellsInPlate,1))</f>
        <v>86</v>
      </c>
      <c r="AC1858" s="108">
        <f t="shared" ca="1" si="211"/>
        <v>0</v>
      </c>
      <c r="AE1858" s="108" t="b">
        <f>IF(COUNTBLANK(D1858)=0,A1858)</f>
        <v>0</v>
      </c>
    </row>
    <row r="1859" spans="1:31" ht="12.75" x14ac:dyDescent="0.2">
      <c r="A1859" s="94" t="str">
        <f>IF(D1859="","",CONCATENATE('Address and samples info'!$B$8," #",'Samples 96'!C1859))</f>
        <v/>
      </c>
      <c r="B1859" s="95" t="s">
        <v>31</v>
      </c>
      <c r="C1859" s="150">
        <v>22</v>
      </c>
      <c r="D1859" s="5"/>
      <c r="E1859" s="98">
        <v>0.01</v>
      </c>
      <c r="F1859" s="53"/>
      <c r="G1859" s="59"/>
      <c r="Z1859" s="108" t="str">
        <f>IF(LEN(INDEX($1:$1048576,ROW(),4))&gt;0,INDEX($1:$1048576,ROW(),4)," ")</f>
        <v xml:space="preserve"> </v>
      </c>
      <c r="AA1859" s="108">
        <f t="shared" si="210"/>
        <v>142</v>
      </c>
      <c r="AB1859" s="108">
        <f ca="1">COUNTBLANK(OFFSET(INDEX($1:$1048576,2,4),AA1859*WellsInPlate,0,WellsInPlate,1))</f>
        <v>86</v>
      </c>
      <c r="AC1859" s="108">
        <f t="shared" ca="1" si="211"/>
        <v>0</v>
      </c>
      <c r="AE1859" s="108" t="b">
        <f>IF(COUNTBLANK(D1859)=0,A1859)</f>
        <v>0</v>
      </c>
    </row>
    <row r="1860" spans="1:31" ht="12.75" x14ac:dyDescent="0.2">
      <c r="A1860" s="94" t="str">
        <f>IF(D1860="","",CONCATENATE('Address and samples info'!$B$8," #",'Samples 96'!C1860))</f>
        <v/>
      </c>
      <c r="B1860" s="95" t="s">
        <v>42</v>
      </c>
      <c r="C1860" s="150">
        <v>22</v>
      </c>
      <c r="D1860" s="5"/>
      <c r="E1860" s="98">
        <v>0.01</v>
      </c>
      <c r="F1860" s="53"/>
      <c r="G1860" s="59"/>
      <c r="Z1860" s="108" t="str">
        <f>IF(LEN(INDEX($1:$1048576,ROW(),4))&gt;0,INDEX($1:$1048576,ROW(),4)," ")</f>
        <v xml:space="preserve"> </v>
      </c>
      <c r="AA1860" s="108">
        <f t="shared" si="210"/>
        <v>142</v>
      </c>
      <c r="AB1860" s="108">
        <f ca="1">COUNTBLANK(OFFSET(INDEX($1:$1048576,2,4),AA1860*WellsInPlate,0,WellsInPlate,1))</f>
        <v>86</v>
      </c>
      <c r="AC1860" s="108">
        <f t="shared" ca="1" si="211"/>
        <v>0</v>
      </c>
      <c r="AE1860" s="108" t="b">
        <f>IF(COUNTBLANK(D1860)=0,A1860)</f>
        <v>0</v>
      </c>
    </row>
    <row r="1861" spans="1:31" ht="12.75" x14ac:dyDescent="0.2">
      <c r="A1861" s="94" t="str">
        <f>IF(D1861="","",CONCATENATE('Address and samples info'!$B$8," #",'Samples 96'!C1861))</f>
        <v/>
      </c>
      <c r="B1861" s="95" t="s">
        <v>53</v>
      </c>
      <c r="C1861" s="150">
        <v>22</v>
      </c>
      <c r="D1861" s="5"/>
      <c r="E1861" s="98">
        <v>0.01</v>
      </c>
      <c r="F1861" s="53"/>
      <c r="G1861" s="59"/>
      <c r="Z1861" s="108" t="str">
        <f>IF(LEN(INDEX($1:$1048576,ROW(),4))&gt;0,INDEX($1:$1048576,ROW(),4)," ")</f>
        <v xml:space="preserve"> </v>
      </c>
      <c r="AA1861" s="108">
        <f t="shared" ref="AA1861" si="212">CEILING((ROW()-StartRow+1)/PanelHeight,1)-1</f>
        <v>142</v>
      </c>
      <c r="AB1861" s="108">
        <f ca="1">COUNTBLANK(OFFSET(INDEX($1:$1048576,2,4),AA1861*WellsInPlate,0,WellsInPlate,1))</f>
        <v>86</v>
      </c>
      <c r="AC1861" s="108">
        <f t="shared" ref="AC1861" ca="1" si="213">IF(AB1861=WellsInPlate,0,1)</f>
        <v>0</v>
      </c>
      <c r="AE1861" s="108" t="b">
        <f>IF(COUNTBLANK(D1861)=0,A1861)</f>
        <v>0</v>
      </c>
    </row>
    <row r="1862" spans="1:31" ht="12.75" x14ac:dyDescent="0.2">
      <c r="A1862" s="94" t="str">
        <f>IF(D1862="","",CONCATENATE('Address and samples info'!$B$8," #",'Samples 96'!C1862))</f>
        <v/>
      </c>
      <c r="B1862" s="95" t="s">
        <v>64</v>
      </c>
      <c r="C1862" s="150">
        <v>22</v>
      </c>
      <c r="D1862" s="5"/>
      <c r="E1862" s="98">
        <v>0.01</v>
      </c>
      <c r="F1862" s="53"/>
      <c r="G1862" s="59"/>
      <c r="Z1862" s="108" t="str">
        <f>IF(LEN(INDEX($1:$1048576,ROW(),4))&gt;0,INDEX($1:$1048576,ROW(),4)," ")</f>
        <v xml:space="preserve"> </v>
      </c>
      <c r="AA1862" s="108">
        <f t="shared" ref="AA1862:AA1893" si="214">CEILING((ROW()-StartRow+1)/PanelHeight,1)-1</f>
        <v>142</v>
      </c>
      <c r="AB1862" s="108">
        <f ca="1">COUNTBLANK(OFFSET(INDEX($1:$1048576,2,4),AA1862*WellsInPlate,0,WellsInPlate,1))</f>
        <v>86</v>
      </c>
      <c r="AC1862" s="108">
        <f t="shared" ref="AC1862:AC1893" ca="1" si="215">IF(AB1862=WellsInPlate,0,1)</f>
        <v>0</v>
      </c>
      <c r="AE1862" s="108" t="b">
        <f>IF(COUNTBLANK(D1862)=0,A1862)</f>
        <v>0</v>
      </c>
    </row>
    <row r="1863" spans="1:31" ht="12.75" x14ac:dyDescent="0.2">
      <c r="A1863" s="94" t="str">
        <f>IF(D1863="","",CONCATENATE('Address and samples info'!$B$8," #",'Samples 96'!C1863))</f>
        <v/>
      </c>
      <c r="B1863" s="95" t="s">
        <v>75</v>
      </c>
      <c r="C1863" s="150">
        <v>22</v>
      </c>
      <c r="D1863" s="5"/>
      <c r="E1863" s="98">
        <v>0.01</v>
      </c>
      <c r="F1863" s="53"/>
      <c r="G1863" s="59"/>
      <c r="Z1863" s="108" t="str">
        <f>IF(LEN(INDEX($1:$1048576,ROW(),4))&gt;0,INDEX($1:$1048576,ROW(),4)," ")</f>
        <v xml:space="preserve"> </v>
      </c>
      <c r="AA1863" s="108">
        <f t="shared" si="214"/>
        <v>143</v>
      </c>
      <c r="AB1863" s="108">
        <f ca="1">COUNTBLANK(OFFSET(INDEX($1:$1048576,2,4),AA1863*WellsInPlate,0,WellsInPlate,1))</f>
        <v>86</v>
      </c>
      <c r="AC1863" s="108">
        <f t="shared" ca="1" si="215"/>
        <v>0</v>
      </c>
      <c r="AE1863" s="108" t="b">
        <f>IF(COUNTBLANK(D1863)=0,A1863)</f>
        <v>0</v>
      </c>
    </row>
    <row r="1864" spans="1:31" ht="12.75" x14ac:dyDescent="0.2">
      <c r="A1864" s="94" t="str">
        <f>IF(D1864="","",CONCATENATE('Address and samples info'!$B$8," #",'Samples 96'!C1864))</f>
        <v/>
      </c>
      <c r="B1864" s="95" t="s">
        <v>85</v>
      </c>
      <c r="C1864" s="150">
        <v>22</v>
      </c>
      <c r="D1864" s="5"/>
      <c r="E1864" s="98">
        <v>0.01</v>
      </c>
      <c r="F1864" s="53"/>
      <c r="G1864" s="59"/>
      <c r="Z1864" s="108" t="str">
        <f>IF(LEN(INDEX($1:$1048576,ROW(),4))&gt;0,INDEX($1:$1048576,ROW(),4)," ")</f>
        <v xml:space="preserve"> </v>
      </c>
      <c r="AA1864" s="108">
        <f t="shared" si="214"/>
        <v>143</v>
      </c>
      <c r="AB1864" s="108">
        <f ca="1">COUNTBLANK(OFFSET(INDEX($1:$1048576,2,4),AA1864*WellsInPlate,0,WellsInPlate,1))</f>
        <v>86</v>
      </c>
      <c r="AC1864" s="108">
        <f t="shared" ca="1" si="215"/>
        <v>0</v>
      </c>
      <c r="AE1864" s="108" t="b">
        <f>IF(COUNTBLANK(D1864)=0,A1864)</f>
        <v>0</v>
      </c>
    </row>
    <row r="1865" spans="1:31" ht="12.75" x14ac:dyDescent="0.2">
      <c r="A1865" s="94" t="str">
        <f>IF(D1865="","",CONCATENATE('Address and samples info'!$B$8," #",'Samples 96'!C1865))</f>
        <v/>
      </c>
      <c r="B1865" s="95" t="s">
        <v>10</v>
      </c>
      <c r="C1865" s="150">
        <v>22</v>
      </c>
      <c r="D1865" s="5"/>
      <c r="E1865" s="98">
        <v>0.01</v>
      </c>
      <c r="F1865" s="53"/>
      <c r="G1865" s="59"/>
      <c r="Z1865" s="108" t="str">
        <f>IF(LEN(INDEX($1:$1048576,ROW(),4))&gt;0,INDEX($1:$1048576,ROW(),4)," ")</f>
        <v xml:space="preserve"> </v>
      </c>
      <c r="AA1865" s="108">
        <f t="shared" si="214"/>
        <v>143</v>
      </c>
      <c r="AB1865" s="108">
        <f ca="1">COUNTBLANK(OFFSET(INDEX($1:$1048576,2,4),AA1865*WellsInPlate,0,WellsInPlate,1))</f>
        <v>86</v>
      </c>
      <c r="AC1865" s="108">
        <f t="shared" ca="1" si="215"/>
        <v>0</v>
      </c>
      <c r="AE1865" s="108" t="b">
        <f>IF(COUNTBLANK(D1865)=0,A1865)</f>
        <v>0</v>
      </c>
    </row>
    <row r="1866" spans="1:31" ht="12.75" x14ac:dyDescent="0.2">
      <c r="A1866" s="94" t="str">
        <f>IF(D1866="","",CONCATENATE('Address and samples info'!$B$8," #",'Samples 96'!C1866))</f>
        <v/>
      </c>
      <c r="B1866" s="95" t="s">
        <v>21</v>
      </c>
      <c r="C1866" s="150">
        <v>22</v>
      </c>
      <c r="D1866" s="5"/>
      <c r="E1866" s="98">
        <v>0.01</v>
      </c>
      <c r="F1866" s="53"/>
      <c r="G1866" s="59"/>
      <c r="Z1866" s="108" t="str">
        <f>IF(LEN(INDEX($1:$1048576,ROW(),4))&gt;0,INDEX($1:$1048576,ROW(),4)," ")</f>
        <v xml:space="preserve"> </v>
      </c>
      <c r="AA1866" s="108">
        <f t="shared" si="214"/>
        <v>143</v>
      </c>
      <c r="AB1866" s="108">
        <f ca="1">COUNTBLANK(OFFSET(INDEX($1:$1048576,2,4),AA1866*WellsInPlate,0,WellsInPlate,1))</f>
        <v>86</v>
      </c>
      <c r="AC1866" s="108">
        <f t="shared" ca="1" si="215"/>
        <v>0</v>
      </c>
      <c r="AE1866" s="108" t="b">
        <f>IF(COUNTBLANK(D1866)=0,A1866)</f>
        <v>0</v>
      </c>
    </row>
    <row r="1867" spans="1:31" ht="12.75" x14ac:dyDescent="0.2">
      <c r="A1867" s="94" t="str">
        <f>IF(D1867="","",CONCATENATE('Address and samples info'!$B$8," #",'Samples 96'!C1867))</f>
        <v/>
      </c>
      <c r="B1867" s="95" t="s">
        <v>32</v>
      </c>
      <c r="C1867" s="150">
        <v>22</v>
      </c>
      <c r="D1867" s="5"/>
      <c r="E1867" s="98">
        <v>0.01</v>
      </c>
      <c r="F1867" s="53"/>
      <c r="G1867" s="59"/>
      <c r="Z1867" s="108" t="str">
        <f>IF(LEN(INDEX($1:$1048576,ROW(),4))&gt;0,INDEX($1:$1048576,ROW(),4)," ")</f>
        <v xml:space="preserve"> </v>
      </c>
      <c r="AA1867" s="108">
        <f t="shared" si="214"/>
        <v>143</v>
      </c>
      <c r="AB1867" s="108">
        <f ca="1">COUNTBLANK(OFFSET(INDEX($1:$1048576,2,4),AA1867*WellsInPlate,0,WellsInPlate,1))</f>
        <v>86</v>
      </c>
      <c r="AC1867" s="108">
        <f t="shared" ca="1" si="215"/>
        <v>0</v>
      </c>
      <c r="AE1867" s="108" t="b">
        <f>IF(COUNTBLANK(D1867)=0,A1867)</f>
        <v>0</v>
      </c>
    </row>
    <row r="1868" spans="1:31" ht="12.75" x14ac:dyDescent="0.2">
      <c r="A1868" s="94" t="str">
        <f>IF(D1868="","",CONCATENATE('Address and samples info'!$B$8," #",'Samples 96'!C1868))</f>
        <v/>
      </c>
      <c r="B1868" s="95" t="s">
        <v>43</v>
      </c>
      <c r="C1868" s="150">
        <v>22</v>
      </c>
      <c r="D1868" s="5"/>
      <c r="E1868" s="98">
        <v>0.01</v>
      </c>
      <c r="F1868" s="53"/>
      <c r="G1868" s="59"/>
      <c r="Z1868" s="108" t="str">
        <f>IF(LEN(INDEX($1:$1048576,ROW(),4))&gt;0,INDEX($1:$1048576,ROW(),4)," ")</f>
        <v xml:space="preserve"> </v>
      </c>
      <c r="AA1868" s="108">
        <f t="shared" si="214"/>
        <v>143</v>
      </c>
      <c r="AB1868" s="108">
        <f ca="1">COUNTBLANK(OFFSET(INDEX($1:$1048576,2,4),AA1868*WellsInPlate,0,WellsInPlate,1))</f>
        <v>86</v>
      </c>
      <c r="AC1868" s="108">
        <f t="shared" ca="1" si="215"/>
        <v>0</v>
      </c>
      <c r="AE1868" s="108" t="b">
        <f>IF(COUNTBLANK(D1868)=0,A1868)</f>
        <v>0</v>
      </c>
    </row>
    <row r="1869" spans="1:31" ht="12.75" x14ac:dyDescent="0.2">
      <c r="A1869" s="94" t="str">
        <f>IF(D1869="","",CONCATENATE('Address and samples info'!$B$8," #",'Samples 96'!C1869))</f>
        <v/>
      </c>
      <c r="B1869" s="95" t="s">
        <v>54</v>
      </c>
      <c r="C1869" s="150">
        <v>22</v>
      </c>
      <c r="D1869" s="5"/>
      <c r="E1869" s="98">
        <v>0.01</v>
      </c>
      <c r="F1869" s="53"/>
      <c r="G1869" s="59"/>
      <c r="Z1869" s="108" t="str">
        <f>IF(LEN(INDEX($1:$1048576,ROW(),4))&gt;0,INDEX($1:$1048576,ROW(),4)," ")</f>
        <v xml:space="preserve"> </v>
      </c>
      <c r="AA1869" s="108">
        <f t="shared" si="214"/>
        <v>143</v>
      </c>
      <c r="AB1869" s="108">
        <f ca="1">COUNTBLANK(OFFSET(INDEX($1:$1048576,2,4),AA1869*WellsInPlate,0,WellsInPlate,1))</f>
        <v>86</v>
      </c>
      <c r="AC1869" s="108">
        <f t="shared" ca="1" si="215"/>
        <v>0</v>
      </c>
      <c r="AE1869" s="108" t="b">
        <f>IF(COUNTBLANK(D1869)=0,A1869)</f>
        <v>0</v>
      </c>
    </row>
    <row r="1870" spans="1:31" ht="12.75" x14ac:dyDescent="0.2">
      <c r="A1870" s="94" t="str">
        <f>IF(D1870="","",CONCATENATE('Address and samples info'!$B$8," #",'Samples 96'!C1870))</f>
        <v/>
      </c>
      <c r="B1870" s="95" t="s">
        <v>65</v>
      </c>
      <c r="C1870" s="150">
        <v>22</v>
      </c>
      <c r="D1870" s="5"/>
      <c r="E1870" s="98">
        <v>0.01</v>
      </c>
      <c r="F1870" s="53"/>
      <c r="G1870" s="59"/>
      <c r="Z1870" s="108" t="str">
        <f>IF(LEN(INDEX($1:$1048576,ROW(),4))&gt;0,INDEX($1:$1048576,ROW(),4)," ")</f>
        <v xml:space="preserve"> </v>
      </c>
      <c r="AA1870" s="108">
        <f t="shared" si="214"/>
        <v>143</v>
      </c>
      <c r="AB1870" s="108">
        <f ca="1">COUNTBLANK(OFFSET(INDEX($1:$1048576,2,4),AA1870*WellsInPlate,0,WellsInPlate,1))</f>
        <v>86</v>
      </c>
      <c r="AC1870" s="108">
        <f t="shared" ca="1" si="215"/>
        <v>0</v>
      </c>
      <c r="AE1870" s="108" t="b">
        <f>IF(COUNTBLANK(D1870)=0,A1870)</f>
        <v>0</v>
      </c>
    </row>
    <row r="1871" spans="1:31" ht="12.75" x14ac:dyDescent="0.2">
      <c r="A1871" s="94" t="str">
        <f>IF(D1871="","",CONCATENATE('Address and samples info'!$B$8," #",'Samples 96'!C1871))</f>
        <v/>
      </c>
      <c r="B1871" s="95" t="s">
        <v>76</v>
      </c>
      <c r="C1871" s="150">
        <v>22</v>
      </c>
      <c r="D1871" s="5"/>
      <c r="E1871" s="98">
        <v>0.01</v>
      </c>
      <c r="F1871" s="53"/>
      <c r="G1871" s="59"/>
      <c r="Z1871" s="108" t="str">
        <f>IF(LEN(INDEX($1:$1048576,ROW(),4))&gt;0,INDEX($1:$1048576,ROW(),4)," ")</f>
        <v xml:space="preserve"> </v>
      </c>
      <c r="AA1871" s="108">
        <f t="shared" si="214"/>
        <v>143</v>
      </c>
      <c r="AB1871" s="108">
        <f ca="1">COUNTBLANK(OFFSET(INDEX($1:$1048576,2,4),AA1871*WellsInPlate,0,WellsInPlate,1))</f>
        <v>86</v>
      </c>
      <c r="AC1871" s="108">
        <f t="shared" ca="1" si="215"/>
        <v>0</v>
      </c>
      <c r="AE1871" s="108" t="b">
        <f>IF(COUNTBLANK(D1871)=0,A1871)</f>
        <v>0</v>
      </c>
    </row>
    <row r="1872" spans="1:31" ht="12.75" x14ac:dyDescent="0.2">
      <c r="A1872" s="94" t="str">
        <f>IF(D1872="","",CONCATENATE('Address and samples info'!$B$8," #",'Samples 96'!C1872))</f>
        <v/>
      </c>
      <c r="B1872" s="95" t="s">
        <v>86</v>
      </c>
      <c r="C1872" s="150">
        <v>22</v>
      </c>
      <c r="D1872" s="5"/>
      <c r="E1872" s="98">
        <v>0.01</v>
      </c>
      <c r="F1872" s="53"/>
      <c r="G1872" s="59"/>
      <c r="Z1872" s="108" t="str">
        <f>IF(LEN(INDEX($1:$1048576,ROW(),4))&gt;0,INDEX($1:$1048576,ROW(),4)," ")</f>
        <v xml:space="preserve"> </v>
      </c>
      <c r="AA1872" s="108">
        <f t="shared" si="214"/>
        <v>143</v>
      </c>
      <c r="AB1872" s="108">
        <f ca="1">COUNTBLANK(OFFSET(INDEX($1:$1048576,2,4),AA1872*WellsInPlate,0,WellsInPlate,1))</f>
        <v>86</v>
      </c>
      <c r="AC1872" s="108">
        <f t="shared" ca="1" si="215"/>
        <v>0</v>
      </c>
      <c r="AE1872" s="108" t="b">
        <f>IF(COUNTBLANK(D1872)=0,A1872)</f>
        <v>0</v>
      </c>
    </row>
    <row r="1873" spans="1:31" ht="12.75" x14ac:dyDescent="0.2">
      <c r="A1873" s="94" t="str">
        <f>IF(D1873="","",CONCATENATE('Address and samples info'!$B$8," #",'Samples 96'!C1873))</f>
        <v/>
      </c>
      <c r="B1873" s="95" t="s">
        <v>11</v>
      </c>
      <c r="C1873" s="150">
        <v>22</v>
      </c>
      <c r="D1873" s="5"/>
      <c r="E1873" s="98">
        <v>0.01</v>
      </c>
      <c r="F1873" s="53"/>
      <c r="G1873" s="59"/>
      <c r="Z1873" s="108" t="str">
        <f>IF(LEN(INDEX($1:$1048576,ROW(),4))&gt;0,INDEX($1:$1048576,ROW(),4)," ")</f>
        <v xml:space="preserve"> </v>
      </c>
      <c r="AA1873" s="108">
        <f t="shared" si="214"/>
        <v>143</v>
      </c>
      <c r="AB1873" s="108">
        <f ca="1">COUNTBLANK(OFFSET(INDEX($1:$1048576,2,4),AA1873*WellsInPlate,0,WellsInPlate,1))</f>
        <v>86</v>
      </c>
      <c r="AC1873" s="108">
        <f t="shared" ca="1" si="215"/>
        <v>0</v>
      </c>
      <c r="AE1873" s="108" t="b">
        <f>IF(COUNTBLANK(D1873)=0,A1873)</f>
        <v>0</v>
      </c>
    </row>
    <row r="1874" spans="1:31" ht="12.75" x14ac:dyDescent="0.2">
      <c r="A1874" s="94" t="str">
        <f>IF(D1874="","",CONCATENATE('Address and samples info'!$B$8," #",'Samples 96'!C1874))</f>
        <v/>
      </c>
      <c r="B1874" s="95" t="s">
        <v>22</v>
      </c>
      <c r="C1874" s="150">
        <v>22</v>
      </c>
      <c r="D1874" s="5"/>
      <c r="E1874" s="98">
        <v>0.01</v>
      </c>
      <c r="F1874" s="53"/>
      <c r="G1874" s="59"/>
      <c r="Z1874" s="108" t="str">
        <f>IF(LEN(INDEX($1:$1048576,ROW(),4))&gt;0,INDEX($1:$1048576,ROW(),4)," ")</f>
        <v xml:space="preserve"> </v>
      </c>
      <c r="AA1874" s="108">
        <f t="shared" si="214"/>
        <v>143</v>
      </c>
      <c r="AB1874" s="108">
        <f ca="1">COUNTBLANK(OFFSET(INDEX($1:$1048576,2,4),AA1874*WellsInPlate,0,WellsInPlate,1))</f>
        <v>86</v>
      </c>
      <c r="AC1874" s="108">
        <f t="shared" ca="1" si="215"/>
        <v>0</v>
      </c>
      <c r="AE1874" s="108" t="b">
        <f>IF(COUNTBLANK(D1874)=0,A1874)</f>
        <v>0</v>
      </c>
    </row>
    <row r="1875" spans="1:31" ht="12.75" x14ac:dyDescent="0.2">
      <c r="A1875" s="94" t="str">
        <f>IF(D1875="","",CONCATENATE('Address and samples info'!$B$8," #",'Samples 96'!C1875))</f>
        <v/>
      </c>
      <c r="B1875" s="95" t="s">
        <v>33</v>
      </c>
      <c r="C1875" s="150">
        <v>22</v>
      </c>
      <c r="D1875" s="5"/>
      <c r="E1875" s="98">
        <v>0.01</v>
      </c>
      <c r="F1875" s="53"/>
      <c r="G1875" s="59"/>
      <c r="Z1875" s="108" t="str">
        <f>IF(LEN(INDEX($1:$1048576,ROW(),4))&gt;0,INDEX($1:$1048576,ROW(),4)," ")</f>
        <v xml:space="preserve"> </v>
      </c>
      <c r="AA1875" s="108">
        <f t="shared" si="214"/>
        <v>143</v>
      </c>
      <c r="AB1875" s="108">
        <f ca="1">COUNTBLANK(OFFSET(INDEX($1:$1048576,2,4),AA1875*WellsInPlate,0,WellsInPlate,1))</f>
        <v>86</v>
      </c>
      <c r="AC1875" s="108">
        <f t="shared" ca="1" si="215"/>
        <v>0</v>
      </c>
      <c r="AE1875" s="108" t="b">
        <f>IF(COUNTBLANK(D1875)=0,A1875)</f>
        <v>0</v>
      </c>
    </row>
    <row r="1876" spans="1:31" ht="12.75" x14ac:dyDescent="0.2">
      <c r="A1876" s="94" t="str">
        <f>IF(D1876="","",CONCATENATE('Address and samples info'!$B$8," #",'Samples 96'!C1876))</f>
        <v/>
      </c>
      <c r="B1876" s="95" t="s">
        <v>44</v>
      </c>
      <c r="C1876" s="150">
        <v>22</v>
      </c>
      <c r="D1876" s="5"/>
      <c r="E1876" s="98">
        <v>0.01</v>
      </c>
      <c r="F1876" s="53"/>
      <c r="G1876" s="59"/>
      <c r="Z1876" s="108" t="str">
        <f>IF(LEN(INDEX($1:$1048576,ROW(),4))&gt;0,INDEX($1:$1048576,ROW(),4)," ")</f>
        <v xml:space="preserve"> </v>
      </c>
      <c r="AA1876" s="108">
        <f t="shared" si="214"/>
        <v>144</v>
      </c>
      <c r="AB1876" s="108">
        <f ca="1">COUNTBLANK(OFFSET(INDEX($1:$1048576,2,4),AA1876*WellsInPlate,0,WellsInPlate,1))</f>
        <v>86</v>
      </c>
      <c r="AC1876" s="108">
        <f t="shared" ca="1" si="215"/>
        <v>0</v>
      </c>
      <c r="AE1876" s="108" t="b">
        <f>IF(COUNTBLANK(D1876)=0,A1876)</f>
        <v>0</v>
      </c>
    </row>
    <row r="1877" spans="1:31" ht="12.75" x14ac:dyDescent="0.2">
      <c r="A1877" s="94" t="str">
        <f>IF(D1877="","",CONCATENATE('Address and samples info'!$B$8," #",'Samples 96'!C1877))</f>
        <v/>
      </c>
      <c r="B1877" s="95" t="s">
        <v>55</v>
      </c>
      <c r="C1877" s="150">
        <v>22</v>
      </c>
      <c r="D1877" s="5"/>
      <c r="E1877" s="98">
        <v>0.01</v>
      </c>
      <c r="F1877" s="53"/>
      <c r="G1877" s="59"/>
      <c r="Z1877" s="108" t="str">
        <f>IF(LEN(INDEX($1:$1048576,ROW(),4))&gt;0,INDEX($1:$1048576,ROW(),4)," ")</f>
        <v xml:space="preserve"> </v>
      </c>
      <c r="AA1877" s="108">
        <f t="shared" si="214"/>
        <v>144</v>
      </c>
      <c r="AB1877" s="108">
        <f ca="1">COUNTBLANK(OFFSET(INDEX($1:$1048576,2,4),AA1877*WellsInPlate,0,WellsInPlate,1))</f>
        <v>86</v>
      </c>
      <c r="AC1877" s="108">
        <f t="shared" ca="1" si="215"/>
        <v>0</v>
      </c>
      <c r="AE1877" s="108" t="b">
        <f>IF(COUNTBLANK(D1877)=0,A1877)</f>
        <v>0</v>
      </c>
    </row>
    <row r="1878" spans="1:31" ht="12.75" x14ac:dyDescent="0.2">
      <c r="A1878" s="94" t="str">
        <f>IF(D1878="","",CONCATENATE('Address and samples info'!$B$8," #",'Samples 96'!C1878))</f>
        <v/>
      </c>
      <c r="B1878" s="95" t="s">
        <v>66</v>
      </c>
      <c r="C1878" s="150">
        <v>22</v>
      </c>
      <c r="D1878" s="5"/>
      <c r="E1878" s="98">
        <v>0.01</v>
      </c>
      <c r="F1878" s="53"/>
      <c r="G1878" s="59"/>
      <c r="Z1878" s="108" t="str">
        <f>IF(LEN(INDEX($1:$1048576,ROW(),4))&gt;0,INDEX($1:$1048576,ROW(),4)," ")</f>
        <v xml:space="preserve"> </v>
      </c>
      <c r="AA1878" s="108">
        <f t="shared" si="214"/>
        <v>144</v>
      </c>
      <c r="AB1878" s="108">
        <f ca="1">COUNTBLANK(OFFSET(INDEX($1:$1048576,2,4),AA1878*WellsInPlate,0,WellsInPlate,1))</f>
        <v>86</v>
      </c>
      <c r="AC1878" s="108">
        <f t="shared" ca="1" si="215"/>
        <v>0</v>
      </c>
      <c r="AE1878" s="108" t="b">
        <f>IF(COUNTBLANK(D1878)=0,A1878)</f>
        <v>0</v>
      </c>
    </row>
    <row r="1879" spans="1:31" ht="12.75" x14ac:dyDescent="0.2">
      <c r="A1879" s="94" t="str">
        <f>IF(D1879="","",CONCATENATE('Address and samples info'!$B$8," #",'Samples 96'!C1879))</f>
        <v/>
      </c>
      <c r="B1879" s="95" t="s">
        <v>77</v>
      </c>
      <c r="C1879" s="150">
        <v>22</v>
      </c>
      <c r="D1879" s="5"/>
      <c r="E1879" s="98">
        <v>0.01</v>
      </c>
      <c r="F1879" s="53"/>
      <c r="G1879" s="59"/>
      <c r="Z1879" s="108" t="str">
        <f>IF(LEN(INDEX($1:$1048576,ROW(),4))&gt;0,INDEX($1:$1048576,ROW(),4)," ")</f>
        <v xml:space="preserve"> </v>
      </c>
      <c r="AA1879" s="108">
        <f t="shared" si="214"/>
        <v>144</v>
      </c>
      <c r="AB1879" s="108">
        <f ca="1">COUNTBLANK(OFFSET(INDEX($1:$1048576,2,4),AA1879*WellsInPlate,0,WellsInPlate,1))</f>
        <v>86</v>
      </c>
      <c r="AC1879" s="108">
        <f t="shared" ca="1" si="215"/>
        <v>0</v>
      </c>
      <c r="AE1879" s="108" t="b">
        <f>IF(COUNTBLANK(D1879)=0,A1879)</f>
        <v>0</v>
      </c>
    </row>
    <row r="1880" spans="1:31" ht="12.75" x14ac:dyDescent="0.2">
      <c r="A1880" s="94" t="str">
        <f>IF(D1880="","",CONCATENATE('Address and samples info'!$B$8," #",'Samples 96'!C1880))</f>
        <v/>
      </c>
      <c r="B1880" s="95" t="s">
        <v>87</v>
      </c>
      <c r="C1880" s="150">
        <v>22</v>
      </c>
      <c r="D1880" s="5"/>
      <c r="E1880" s="98">
        <v>0.01</v>
      </c>
      <c r="F1880" s="53"/>
      <c r="G1880" s="59"/>
      <c r="Z1880" s="108" t="str">
        <f>IF(LEN(INDEX($1:$1048576,ROW(),4))&gt;0,INDEX($1:$1048576,ROW(),4)," ")</f>
        <v xml:space="preserve"> </v>
      </c>
      <c r="AA1880" s="108">
        <f t="shared" si="214"/>
        <v>144</v>
      </c>
      <c r="AB1880" s="108">
        <f ca="1">COUNTBLANK(OFFSET(INDEX($1:$1048576,2,4),AA1880*WellsInPlate,0,WellsInPlate,1))</f>
        <v>86</v>
      </c>
      <c r="AC1880" s="108">
        <f t="shared" ca="1" si="215"/>
        <v>0</v>
      </c>
      <c r="AE1880" s="108" t="b">
        <f>IF(COUNTBLANK(D1880)=0,A1880)</f>
        <v>0</v>
      </c>
    </row>
    <row r="1881" spans="1:31" ht="12.75" x14ac:dyDescent="0.2">
      <c r="A1881" s="94" t="str">
        <f>IF(D1881="","",CONCATENATE('Address and samples info'!$B$8," #",'Samples 96'!C1881))</f>
        <v/>
      </c>
      <c r="B1881" s="95" t="s">
        <v>12</v>
      </c>
      <c r="C1881" s="150">
        <v>22</v>
      </c>
      <c r="D1881" s="5"/>
      <c r="E1881" s="98">
        <v>0.01</v>
      </c>
      <c r="F1881" s="53"/>
      <c r="G1881" s="59"/>
      <c r="Z1881" s="108" t="str">
        <f>IF(LEN(INDEX($1:$1048576,ROW(),4))&gt;0,INDEX($1:$1048576,ROW(),4)," ")</f>
        <v xml:space="preserve"> </v>
      </c>
      <c r="AA1881" s="108">
        <f t="shared" si="214"/>
        <v>144</v>
      </c>
      <c r="AB1881" s="108">
        <f ca="1">COUNTBLANK(OFFSET(INDEX($1:$1048576,2,4),AA1881*WellsInPlate,0,WellsInPlate,1))</f>
        <v>86</v>
      </c>
      <c r="AC1881" s="108">
        <f t="shared" ca="1" si="215"/>
        <v>0</v>
      </c>
      <c r="AE1881" s="108" t="b">
        <f>IF(COUNTBLANK(D1881)=0,A1881)</f>
        <v>0</v>
      </c>
    </row>
    <row r="1882" spans="1:31" ht="12.75" x14ac:dyDescent="0.2">
      <c r="A1882" s="94" t="str">
        <f>IF(D1882="","",CONCATENATE('Address and samples info'!$B$8," #",'Samples 96'!C1882))</f>
        <v/>
      </c>
      <c r="B1882" s="95" t="s">
        <v>23</v>
      </c>
      <c r="C1882" s="150">
        <v>22</v>
      </c>
      <c r="D1882" s="5"/>
      <c r="E1882" s="98">
        <v>0.01</v>
      </c>
      <c r="F1882" s="53"/>
      <c r="G1882" s="59"/>
      <c r="Z1882" s="108" t="str">
        <f>IF(LEN(INDEX($1:$1048576,ROW(),4))&gt;0,INDEX($1:$1048576,ROW(),4)," ")</f>
        <v xml:space="preserve"> </v>
      </c>
      <c r="AA1882" s="108">
        <f t="shared" si="214"/>
        <v>144</v>
      </c>
      <c r="AB1882" s="108">
        <f ca="1">COUNTBLANK(OFFSET(INDEX($1:$1048576,2,4),AA1882*WellsInPlate,0,WellsInPlate,1))</f>
        <v>86</v>
      </c>
      <c r="AC1882" s="108">
        <f t="shared" ca="1" si="215"/>
        <v>0</v>
      </c>
      <c r="AE1882" s="108" t="b">
        <f>IF(COUNTBLANK(D1882)=0,A1882)</f>
        <v>0</v>
      </c>
    </row>
    <row r="1883" spans="1:31" ht="12.75" x14ac:dyDescent="0.2">
      <c r="A1883" s="94" t="str">
        <f>IF(D1883="","",CONCATENATE('Address and samples info'!$B$8," #",'Samples 96'!C1883))</f>
        <v/>
      </c>
      <c r="B1883" s="95" t="s">
        <v>34</v>
      </c>
      <c r="C1883" s="150">
        <v>22</v>
      </c>
      <c r="D1883" s="5"/>
      <c r="E1883" s="98">
        <v>0.01</v>
      </c>
      <c r="F1883" s="53"/>
      <c r="G1883" s="59"/>
      <c r="Z1883" s="108" t="str">
        <f>IF(LEN(INDEX($1:$1048576,ROW(),4))&gt;0,INDEX($1:$1048576,ROW(),4)," ")</f>
        <v xml:space="preserve"> </v>
      </c>
      <c r="AA1883" s="108">
        <f t="shared" si="214"/>
        <v>144</v>
      </c>
      <c r="AB1883" s="108">
        <f ca="1">COUNTBLANK(OFFSET(INDEX($1:$1048576,2,4),AA1883*WellsInPlate,0,WellsInPlate,1))</f>
        <v>86</v>
      </c>
      <c r="AC1883" s="108">
        <f t="shared" ca="1" si="215"/>
        <v>0</v>
      </c>
      <c r="AE1883" s="108" t="b">
        <f>IF(COUNTBLANK(D1883)=0,A1883)</f>
        <v>0</v>
      </c>
    </row>
    <row r="1884" spans="1:31" ht="12.75" x14ac:dyDescent="0.2">
      <c r="A1884" s="94" t="str">
        <f>IF(D1884="","",CONCATENATE('Address and samples info'!$B$8," #",'Samples 96'!C1884))</f>
        <v/>
      </c>
      <c r="B1884" s="95" t="s">
        <v>45</v>
      </c>
      <c r="C1884" s="150">
        <v>22</v>
      </c>
      <c r="D1884" s="5"/>
      <c r="E1884" s="98">
        <v>0.01</v>
      </c>
      <c r="F1884" s="53"/>
      <c r="G1884" s="59"/>
      <c r="Z1884" s="108" t="str">
        <f>IF(LEN(INDEX($1:$1048576,ROW(),4))&gt;0,INDEX($1:$1048576,ROW(),4)," ")</f>
        <v xml:space="preserve"> </v>
      </c>
      <c r="AA1884" s="108">
        <f t="shared" si="214"/>
        <v>144</v>
      </c>
      <c r="AB1884" s="108">
        <f ca="1">COUNTBLANK(OFFSET(INDEX($1:$1048576,2,4),AA1884*WellsInPlate,0,WellsInPlate,1))</f>
        <v>86</v>
      </c>
      <c r="AC1884" s="108">
        <f t="shared" ca="1" si="215"/>
        <v>0</v>
      </c>
      <c r="AE1884" s="108" t="b">
        <f>IF(COUNTBLANK(D1884)=0,A1884)</f>
        <v>0</v>
      </c>
    </row>
    <row r="1885" spans="1:31" ht="12.75" x14ac:dyDescent="0.2">
      <c r="A1885" s="94" t="str">
        <f>IF(D1885="","",CONCATENATE('Address and samples info'!$B$8," #",'Samples 96'!C1885))</f>
        <v/>
      </c>
      <c r="B1885" s="95" t="s">
        <v>56</v>
      </c>
      <c r="C1885" s="150">
        <v>22</v>
      </c>
      <c r="D1885" s="5"/>
      <c r="E1885" s="98">
        <v>0.01</v>
      </c>
      <c r="F1885" s="53"/>
      <c r="G1885" s="59"/>
      <c r="Z1885" s="108" t="str">
        <f>IF(LEN(INDEX($1:$1048576,ROW(),4))&gt;0,INDEX($1:$1048576,ROW(),4)," ")</f>
        <v xml:space="preserve"> </v>
      </c>
      <c r="AA1885" s="108">
        <f t="shared" si="214"/>
        <v>144</v>
      </c>
      <c r="AB1885" s="108">
        <f ca="1">COUNTBLANK(OFFSET(INDEX($1:$1048576,2,4),AA1885*WellsInPlate,0,WellsInPlate,1))</f>
        <v>86</v>
      </c>
      <c r="AC1885" s="108">
        <f t="shared" ca="1" si="215"/>
        <v>0</v>
      </c>
      <c r="AE1885" s="108" t="b">
        <f>IF(COUNTBLANK(D1885)=0,A1885)</f>
        <v>0</v>
      </c>
    </row>
    <row r="1886" spans="1:31" ht="12.75" x14ac:dyDescent="0.2">
      <c r="A1886" s="94" t="str">
        <f>IF(D1886="","",CONCATENATE('Address and samples info'!$B$8," #",'Samples 96'!C1886))</f>
        <v/>
      </c>
      <c r="B1886" s="95" t="s">
        <v>67</v>
      </c>
      <c r="C1886" s="150">
        <v>22</v>
      </c>
      <c r="D1886" s="5"/>
      <c r="E1886" s="98">
        <v>0.01</v>
      </c>
      <c r="F1886" s="53"/>
      <c r="G1886" s="59"/>
      <c r="Z1886" s="108" t="str">
        <f>IF(LEN(INDEX($1:$1048576,ROW(),4))&gt;0,INDEX($1:$1048576,ROW(),4)," ")</f>
        <v xml:space="preserve"> </v>
      </c>
      <c r="AA1886" s="108">
        <f t="shared" si="214"/>
        <v>144</v>
      </c>
      <c r="AB1886" s="108">
        <f ca="1">COUNTBLANK(OFFSET(INDEX($1:$1048576,2,4),AA1886*WellsInPlate,0,WellsInPlate,1))</f>
        <v>86</v>
      </c>
      <c r="AC1886" s="108">
        <f t="shared" ca="1" si="215"/>
        <v>0</v>
      </c>
      <c r="AE1886" s="108" t="b">
        <f>IF(COUNTBLANK(D1886)=0,A1886)</f>
        <v>0</v>
      </c>
    </row>
    <row r="1887" spans="1:31" ht="12.75" x14ac:dyDescent="0.2">
      <c r="A1887" s="94" t="str">
        <f>IF(D1887="","",CONCATENATE('Address and samples info'!$B$8," #",'Samples 96'!C1887))</f>
        <v/>
      </c>
      <c r="B1887" s="95" t="s">
        <v>78</v>
      </c>
      <c r="C1887" s="150">
        <v>22</v>
      </c>
      <c r="D1887" s="5"/>
      <c r="E1887" s="98">
        <v>0.01</v>
      </c>
      <c r="F1887" s="53"/>
      <c r="G1887" s="59"/>
      <c r="Z1887" s="108" t="str">
        <f>IF(LEN(INDEX($1:$1048576,ROW(),4))&gt;0,INDEX($1:$1048576,ROW(),4)," ")</f>
        <v xml:space="preserve"> </v>
      </c>
      <c r="AA1887" s="108">
        <f t="shared" si="214"/>
        <v>144</v>
      </c>
      <c r="AB1887" s="108">
        <f ca="1">COUNTBLANK(OFFSET(INDEX($1:$1048576,2,4),AA1887*WellsInPlate,0,WellsInPlate,1))</f>
        <v>86</v>
      </c>
      <c r="AC1887" s="108">
        <f t="shared" ca="1" si="215"/>
        <v>0</v>
      </c>
      <c r="AE1887" s="108" t="b">
        <f>IF(COUNTBLANK(D1887)=0,A1887)</f>
        <v>0</v>
      </c>
    </row>
    <row r="1888" spans="1:31" ht="12.75" x14ac:dyDescent="0.2">
      <c r="A1888" s="94" t="str">
        <f>IF(D1888="","",CONCATENATE('Address and samples info'!$B$8," #",'Samples 96'!C1888))</f>
        <v/>
      </c>
      <c r="B1888" s="95" t="s">
        <v>88</v>
      </c>
      <c r="C1888" s="150">
        <v>22</v>
      </c>
      <c r="D1888" s="5"/>
      <c r="E1888" s="98">
        <v>0.01</v>
      </c>
      <c r="F1888" s="53"/>
      <c r="G1888" s="59"/>
      <c r="Z1888" s="108" t="str">
        <f>IF(LEN(INDEX($1:$1048576,ROW(),4))&gt;0,INDEX($1:$1048576,ROW(),4)," ")</f>
        <v xml:space="preserve"> </v>
      </c>
      <c r="AA1888" s="108">
        <f t="shared" si="214"/>
        <v>144</v>
      </c>
      <c r="AB1888" s="108">
        <f ca="1">COUNTBLANK(OFFSET(INDEX($1:$1048576,2,4),AA1888*WellsInPlate,0,WellsInPlate,1))</f>
        <v>86</v>
      </c>
      <c r="AC1888" s="108">
        <f t="shared" ca="1" si="215"/>
        <v>0</v>
      </c>
      <c r="AE1888" s="108" t="b">
        <f>IF(COUNTBLANK(D1888)=0,A1888)</f>
        <v>0</v>
      </c>
    </row>
    <row r="1889" spans="1:31" ht="12.75" x14ac:dyDescent="0.2">
      <c r="A1889" s="94" t="str">
        <f>IF(D1889="","",CONCATENATE('Address and samples info'!$B$8," #",'Samples 96'!C1889))</f>
        <v/>
      </c>
      <c r="B1889" s="95" t="s">
        <v>13</v>
      </c>
      <c r="C1889" s="150">
        <v>22</v>
      </c>
      <c r="D1889" s="5"/>
      <c r="E1889" s="98">
        <v>0.01</v>
      </c>
      <c r="F1889" s="53"/>
      <c r="G1889" s="59"/>
      <c r="Z1889" s="108" t="str">
        <f>IF(LEN(INDEX($1:$1048576,ROW(),4))&gt;0,INDEX($1:$1048576,ROW(),4)," ")</f>
        <v xml:space="preserve"> </v>
      </c>
      <c r="AA1889" s="108">
        <f t="shared" si="214"/>
        <v>145</v>
      </c>
      <c r="AB1889" s="108">
        <f ca="1">COUNTBLANK(OFFSET(INDEX($1:$1048576,2,4),AA1889*WellsInPlate,0,WellsInPlate,1))</f>
        <v>86</v>
      </c>
      <c r="AC1889" s="108">
        <f t="shared" ca="1" si="215"/>
        <v>0</v>
      </c>
      <c r="AE1889" s="108" t="b">
        <f>IF(COUNTBLANK(D1889)=0,A1889)</f>
        <v>0</v>
      </c>
    </row>
    <row r="1890" spans="1:31" ht="12.75" x14ac:dyDescent="0.2">
      <c r="A1890" s="94" t="str">
        <f>IF(D1890="","",CONCATENATE('Address and samples info'!$B$8," #",'Samples 96'!C1890))</f>
        <v/>
      </c>
      <c r="B1890" s="95" t="s">
        <v>24</v>
      </c>
      <c r="C1890" s="150">
        <v>22</v>
      </c>
      <c r="D1890" s="5"/>
      <c r="E1890" s="98">
        <v>0.01</v>
      </c>
      <c r="F1890" s="53"/>
      <c r="G1890" s="59"/>
      <c r="Z1890" s="108" t="str">
        <f>IF(LEN(INDEX($1:$1048576,ROW(),4))&gt;0,INDEX($1:$1048576,ROW(),4)," ")</f>
        <v xml:space="preserve"> </v>
      </c>
      <c r="AA1890" s="108">
        <f t="shared" si="214"/>
        <v>145</v>
      </c>
      <c r="AB1890" s="108">
        <f ca="1">COUNTBLANK(OFFSET(INDEX($1:$1048576,2,4),AA1890*WellsInPlate,0,WellsInPlate,1))</f>
        <v>86</v>
      </c>
      <c r="AC1890" s="108">
        <f t="shared" ca="1" si="215"/>
        <v>0</v>
      </c>
      <c r="AE1890" s="108" t="b">
        <f>IF(COUNTBLANK(D1890)=0,A1890)</f>
        <v>0</v>
      </c>
    </row>
    <row r="1891" spans="1:31" ht="12.75" x14ac:dyDescent="0.2">
      <c r="A1891" s="94" t="str">
        <f>IF(D1891="","",CONCATENATE('Address and samples info'!$B$8," #",'Samples 96'!C1891))</f>
        <v/>
      </c>
      <c r="B1891" s="95" t="s">
        <v>35</v>
      </c>
      <c r="C1891" s="150">
        <v>22</v>
      </c>
      <c r="D1891" s="5"/>
      <c r="E1891" s="98">
        <v>0.01</v>
      </c>
      <c r="F1891" s="53"/>
      <c r="G1891" s="59"/>
      <c r="Z1891" s="108" t="str">
        <f>IF(LEN(INDEX($1:$1048576,ROW(),4))&gt;0,INDEX($1:$1048576,ROW(),4)," ")</f>
        <v xml:space="preserve"> </v>
      </c>
      <c r="AA1891" s="108">
        <f t="shared" si="214"/>
        <v>145</v>
      </c>
      <c r="AB1891" s="108">
        <f ca="1">COUNTBLANK(OFFSET(INDEX($1:$1048576,2,4),AA1891*WellsInPlate,0,WellsInPlate,1))</f>
        <v>86</v>
      </c>
      <c r="AC1891" s="108">
        <f t="shared" ca="1" si="215"/>
        <v>0</v>
      </c>
      <c r="AE1891" s="108" t="b">
        <f>IF(COUNTBLANK(D1891)=0,A1891)</f>
        <v>0</v>
      </c>
    </row>
    <row r="1892" spans="1:31" ht="12.75" x14ac:dyDescent="0.2">
      <c r="A1892" s="94" t="str">
        <f>IF(D1892="","",CONCATENATE('Address and samples info'!$B$8," #",'Samples 96'!C1892))</f>
        <v/>
      </c>
      <c r="B1892" s="95" t="s">
        <v>46</v>
      </c>
      <c r="C1892" s="150">
        <v>22</v>
      </c>
      <c r="D1892" s="5"/>
      <c r="E1892" s="98">
        <v>0.01</v>
      </c>
      <c r="F1892" s="53"/>
      <c r="G1892" s="59"/>
      <c r="Z1892" s="108" t="str">
        <f>IF(LEN(INDEX($1:$1048576,ROW(),4))&gt;0,INDEX($1:$1048576,ROW(),4)," ")</f>
        <v xml:space="preserve"> </v>
      </c>
      <c r="AA1892" s="108">
        <f t="shared" si="214"/>
        <v>145</v>
      </c>
      <c r="AB1892" s="108">
        <f ca="1">COUNTBLANK(OFFSET(INDEX($1:$1048576,2,4),AA1892*WellsInPlate,0,WellsInPlate,1))</f>
        <v>86</v>
      </c>
      <c r="AC1892" s="108">
        <f t="shared" ca="1" si="215"/>
        <v>0</v>
      </c>
      <c r="AE1892" s="108" t="b">
        <f>IF(COUNTBLANK(D1892)=0,A1892)</f>
        <v>0</v>
      </c>
    </row>
    <row r="1893" spans="1:31" ht="12.75" x14ac:dyDescent="0.2">
      <c r="A1893" s="94" t="str">
        <f>IF(D1893="","",CONCATENATE('Address and samples info'!$B$8," #",'Samples 96'!C1893))</f>
        <v/>
      </c>
      <c r="B1893" s="95" t="s">
        <v>57</v>
      </c>
      <c r="C1893" s="150">
        <v>22</v>
      </c>
      <c r="D1893" s="5"/>
      <c r="E1893" s="98">
        <v>0.01</v>
      </c>
      <c r="F1893" s="53"/>
      <c r="G1893" s="59"/>
      <c r="Z1893" s="108" t="str">
        <f>IF(LEN(INDEX($1:$1048576,ROW(),4))&gt;0,INDEX($1:$1048576,ROW(),4)," ")</f>
        <v xml:space="preserve"> </v>
      </c>
      <c r="AA1893" s="108">
        <f t="shared" si="214"/>
        <v>145</v>
      </c>
      <c r="AB1893" s="108">
        <f ca="1">COUNTBLANK(OFFSET(INDEX($1:$1048576,2,4),AA1893*WellsInPlate,0,WellsInPlate,1))</f>
        <v>86</v>
      </c>
      <c r="AC1893" s="108">
        <f t="shared" ca="1" si="215"/>
        <v>0</v>
      </c>
      <c r="AE1893" s="108" t="b">
        <f>IF(COUNTBLANK(D1893)=0,A1893)</f>
        <v>0</v>
      </c>
    </row>
    <row r="1894" spans="1:31" ht="12.75" x14ac:dyDescent="0.2">
      <c r="A1894" s="94" t="str">
        <f>IF(D1894="","",CONCATENATE('Address and samples info'!$B$8," #",'Samples 96'!C1894))</f>
        <v/>
      </c>
      <c r="B1894" s="95" t="s">
        <v>68</v>
      </c>
      <c r="C1894" s="150">
        <v>22</v>
      </c>
      <c r="D1894" s="5"/>
      <c r="E1894" s="98">
        <v>0.01</v>
      </c>
      <c r="F1894" s="53"/>
      <c r="G1894" s="59"/>
      <c r="Z1894" s="108" t="str">
        <f>IF(LEN(INDEX($1:$1048576,ROW(),4))&gt;0,INDEX($1:$1048576,ROW(),4)," ")</f>
        <v xml:space="preserve"> </v>
      </c>
      <c r="AA1894" s="108">
        <f t="shared" ref="AA1894:AA1924" si="216">CEILING((ROW()-StartRow+1)/PanelHeight,1)-1</f>
        <v>145</v>
      </c>
      <c r="AB1894" s="108">
        <f ca="1">COUNTBLANK(OFFSET(INDEX($1:$1048576,2,4),AA1894*WellsInPlate,0,WellsInPlate,1))</f>
        <v>86</v>
      </c>
      <c r="AC1894" s="108">
        <f t="shared" ref="AC1894:AC1924" ca="1" si="217">IF(AB1894=WellsInPlate,0,1)</f>
        <v>0</v>
      </c>
      <c r="AE1894" s="108" t="b">
        <f>IF(COUNTBLANK(D1894)=0,A1894)</f>
        <v>0</v>
      </c>
    </row>
    <row r="1895" spans="1:31" ht="12.75" x14ac:dyDescent="0.2">
      <c r="A1895" s="94" t="str">
        <f>IF(D1895="","",CONCATENATE('Address and samples info'!$B$8," #",'Samples 96'!C1895))</f>
        <v/>
      </c>
      <c r="B1895" s="95" t="s">
        <v>3</v>
      </c>
      <c r="C1895" s="150">
        <v>23</v>
      </c>
      <c r="D1895" s="5"/>
      <c r="E1895" s="98">
        <v>0.01</v>
      </c>
      <c r="F1895" s="53"/>
      <c r="G1895" s="59"/>
      <c r="Z1895" s="108" t="str">
        <f>IF(LEN(INDEX($1:$1048576,ROW(),4))&gt;0,INDEX($1:$1048576,ROW(),4)," ")</f>
        <v xml:space="preserve"> </v>
      </c>
      <c r="AA1895" s="108">
        <f t="shared" si="216"/>
        <v>145</v>
      </c>
      <c r="AB1895" s="108">
        <f ca="1">COUNTBLANK(OFFSET(INDEX($1:$1048576,2,4),AA1895*WellsInPlate,0,WellsInPlate,1))</f>
        <v>86</v>
      </c>
      <c r="AC1895" s="108">
        <f t="shared" ca="1" si="217"/>
        <v>0</v>
      </c>
      <c r="AE1895" s="108" t="b">
        <f>IF(COUNTBLANK(D1895)=0,A1895)</f>
        <v>0</v>
      </c>
    </row>
    <row r="1896" spans="1:31" ht="12.75" x14ac:dyDescent="0.2">
      <c r="A1896" s="94" t="str">
        <f>IF(D1896="","",CONCATENATE('Address and samples info'!$B$8," #",'Samples 96'!C1896))</f>
        <v/>
      </c>
      <c r="B1896" s="95" t="s">
        <v>14</v>
      </c>
      <c r="C1896" s="150">
        <v>23</v>
      </c>
      <c r="D1896" s="5"/>
      <c r="E1896" s="98">
        <v>0.01</v>
      </c>
      <c r="F1896" s="53"/>
      <c r="G1896" s="59"/>
      <c r="Z1896" s="108" t="str">
        <f>IF(LEN(INDEX($1:$1048576,ROW(),4))&gt;0,INDEX($1:$1048576,ROW(),4)," ")</f>
        <v xml:space="preserve"> </v>
      </c>
      <c r="AA1896" s="108">
        <f t="shared" si="216"/>
        <v>145</v>
      </c>
      <c r="AB1896" s="108">
        <f ca="1">COUNTBLANK(OFFSET(INDEX($1:$1048576,2,4),AA1896*WellsInPlate,0,WellsInPlate,1))</f>
        <v>86</v>
      </c>
      <c r="AC1896" s="108">
        <f t="shared" ca="1" si="217"/>
        <v>0</v>
      </c>
      <c r="AE1896" s="108" t="b">
        <f>IF(COUNTBLANK(D1896)=0,A1896)</f>
        <v>0</v>
      </c>
    </row>
    <row r="1897" spans="1:31" ht="12.75" x14ac:dyDescent="0.2">
      <c r="A1897" s="94" t="str">
        <f>IF(D1897="","",CONCATENATE('Address and samples info'!$B$8," #",'Samples 96'!C1897))</f>
        <v/>
      </c>
      <c r="B1897" s="95" t="s">
        <v>25</v>
      </c>
      <c r="C1897" s="150">
        <v>23</v>
      </c>
      <c r="D1897" s="5"/>
      <c r="E1897" s="98">
        <v>0.01</v>
      </c>
      <c r="F1897" s="53"/>
      <c r="G1897" s="59"/>
      <c r="Z1897" s="108" t="str">
        <f>IF(LEN(INDEX($1:$1048576,ROW(),4))&gt;0,INDEX($1:$1048576,ROW(),4)," ")</f>
        <v xml:space="preserve"> </v>
      </c>
      <c r="AA1897" s="108">
        <f t="shared" si="216"/>
        <v>145</v>
      </c>
      <c r="AB1897" s="108">
        <f ca="1">COUNTBLANK(OFFSET(INDEX($1:$1048576,2,4),AA1897*WellsInPlate,0,WellsInPlate,1))</f>
        <v>86</v>
      </c>
      <c r="AC1897" s="108">
        <f t="shared" ca="1" si="217"/>
        <v>0</v>
      </c>
      <c r="AE1897" s="108" t="b">
        <f>IF(COUNTBLANK(D1897)=0,A1897)</f>
        <v>0</v>
      </c>
    </row>
    <row r="1898" spans="1:31" ht="12.75" x14ac:dyDescent="0.2">
      <c r="A1898" s="94" t="str">
        <f>IF(D1898="","",CONCATENATE('Address and samples info'!$B$8," #",'Samples 96'!C1898))</f>
        <v/>
      </c>
      <c r="B1898" s="95" t="s">
        <v>36</v>
      </c>
      <c r="C1898" s="150">
        <v>23</v>
      </c>
      <c r="D1898" s="5"/>
      <c r="E1898" s="98">
        <v>0.01</v>
      </c>
      <c r="F1898" s="53"/>
      <c r="G1898" s="59"/>
      <c r="Z1898" s="108" t="str">
        <f>IF(LEN(INDEX($1:$1048576,ROW(),4))&gt;0,INDEX($1:$1048576,ROW(),4)," ")</f>
        <v xml:space="preserve"> </v>
      </c>
      <c r="AA1898" s="108">
        <f t="shared" si="216"/>
        <v>145</v>
      </c>
      <c r="AB1898" s="108">
        <f ca="1">COUNTBLANK(OFFSET(INDEX($1:$1048576,2,4),AA1898*WellsInPlate,0,WellsInPlate,1))</f>
        <v>86</v>
      </c>
      <c r="AC1898" s="108">
        <f t="shared" ca="1" si="217"/>
        <v>0</v>
      </c>
      <c r="AE1898" s="108" t="b">
        <f>IF(COUNTBLANK(D1898)=0,A1898)</f>
        <v>0</v>
      </c>
    </row>
    <row r="1899" spans="1:31" ht="12.75" x14ac:dyDescent="0.2">
      <c r="A1899" s="94" t="str">
        <f>IF(D1899="","",CONCATENATE('Address and samples info'!$B$8," #",'Samples 96'!C1899))</f>
        <v/>
      </c>
      <c r="B1899" s="95" t="s">
        <v>47</v>
      </c>
      <c r="C1899" s="150">
        <v>23</v>
      </c>
      <c r="D1899" s="5"/>
      <c r="E1899" s="98">
        <v>0.01</v>
      </c>
      <c r="F1899" s="53"/>
      <c r="G1899" s="59"/>
      <c r="Z1899" s="108" t="str">
        <f>IF(LEN(INDEX($1:$1048576,ROW(),4))&gt;0,INDEX($1:$1048576,ROW(),4)," ")</f>
        <v xml:space="preserve"> </v>
      </c>
      <c r="AA1899" s="108">
        <f t="shared" si="216"/>
        <v>145</v>
      </c>
      <c r="AB1899" s="108">
        <f ca="1">COUNTBLANK(OFFSET(INDEX($1:$1048576,2,4),AA1899*WellsInPlate,0,WellsInPlate,1))</f>
        <v>86</v>
      </c>
      <c r="AC1899" s="108">
        <f t="shared" ca="1" si="217"/>
        <v>0</v>
      </c>
      <c r="AE1899" s="108" t="b">
        <f>IF(COUNTBLANK(D1899)=0,A1899)</f>
        <v>0</v>
      </c>
    </row>
    <row r="1900" spans="1:31" ht="12.75" x14ac:dyDescent="0.2">
      <c r="A1900" s="94" t="str">
        <f>IF(D1900="","",CONCATENATE('Address and samples info'!$B$8," #",'Samples 96'!C1900))</f>
        <v/>
      </c>
      <c r="B1900" s="95" t="s">
        <v>58</v>
      </c>
      <c r="C1900" s="150">
        <v>23</v>
      </c>
      <c r="D1900" s="5"/>
      <c r="E1900" s="98">
        <v>0.01</v>
      </c>
      <c r="F1900" s="53"/>
      <c r="G1900" s="59"/>
      <c r="Z1900" s="108" t="str">
        <f>IF(LEN(INDEX($1:$1048576,ROW(),4))&gt;0,INDEX($1:$1048576,ROW(),4)," ")</f>
        <v xml:space="preserve"> </v>
      </c>
      <c r="AA1900" s="108">
        <f t="shared" si="216"/>
        <v>145</v>
      </c>
      <c r="AB1900" s="108">
        <f ca="1">COUNTBLANK(OFFSET(INDEX($1:$1048576,2,4),AA1900*WellsInPlate,0,WellsInPlate,1))</f>
        <v>86</v>
      </c>
      <c r="AC1900" s="108">
        <f t="shared" ca="1" si="217"/>
        <v>0</v>
      </c>
      <c r="AE1900" s="108" t="b">
        <f>IF(COUNTBLANK(D1900)=0,A1900)</f>
        <v>0</v>
      </c>
    </row>
    <row r="1901" spans="1:31" ht="12.75" x14ac:dyDescent="0.2">
      <c r="A1901" s="94" t="str">
        <f>IF(D1901="","",CONCATENATE('Address and samples info'!$B$8," #",'Samples 96'!C1901))</f>
        <v/>
      </c>
      <c r="B1901" s="95" t="s">
        <v>69</v>
      </c>
      <c r="C1901" s="150">
        <v>23</v>
      </c>
      <c r="D1901" s="5"/>
      <c r="E1901" s="98">
        <v>0.01</v>
      </c>
      <c r="F1901" s="53"/>
      <c r="G1901" s="59"/>
      <c r="Z1901" s="108" t="str">
        <f>IF(LEN(INDEX($1:$1048576,ROW(),4))&gt;0,INDEX($1:$1048576,ROW(),4)," ")</f>
        <v xml:space="preserve"> </v>
      </c>
      <c r="AA1901" s="108">
        <f t="shared" si="216"/>
        <v>145</v>
      </c>
      <c r="AB1901" s="108">
        <f ca="1">COUNTBLANK(OFFSET(INDEX($1:$1048576,2,4),AA1901*WellsInPlate,0,WellsInPlate,1))</f>
        <v>86</v>
      </c>
      <c r="AC1901" s="108">
        <f t="shared" ca="1" si="217"/>
        <v>0</v>
      </c>
      <c r="AE1901" s="108" t="b">
        <f>IF(COUNTBLANK(D1901)=0,A1901)</f>
        <v>0</v>
      </c>
    </row>
    <row r="1902" spans="1:31" ht="12.75" x14ac:dyDescent="0.2">
      <c r="A1902" s="94" t="str">
        <f>IF(D1902="","",CONCATENATE('Address and samples info'!$B$8," #",'Samples 96'!C1902))</f>
        <v/>
      </c>
      <c r="B1902" s="95" t="s">
        <v>79</v>
      </c>
      <c r="C1902" s="150">
        <v>23</v>
      </c>
      <c r="D1902" s="5"/>
      <c r="E1902" s="98">
        <v>0.01</v>
      </c>
      <c r="F1902" s="53"/>
      <c r="G1902" s="59"/>
      <c r="Z1902" s="108" t="str">
        <f>IF(LEN(INDEX($1:$1048576,ROW(),4))&gt;0,INDEX($1:$1048576,ROW(),4)," ")</f>
        <v xml:space="preserve"> </v>
      </c>
      <c r="AA1902" s="108">
        <f t="shared" si="216"/>
        <v>146</v>
      </c>
      <c r="AB1902" s="108">
        <f ca="1">COUNTBLANK(OFFSET(INDEX($1:$1048576,2,4),AA1902*WellsInPlate,0,WellsInPlate,1))</f>
        <v>86</v>
      </c>
      <c r="AC1902" s="108">
        <f t="shared" ca="1" si="217"/>
        <v>0</v>
      </c>
      <c r="AE1902" s="108" t="b">
        <f>IF(COUNTBLANK(D1902)=0,A1902)</f>
        <v>0</v>
      </c>
    </row>
    <row r="1903" spans="1:31" ht="12.75" x14ac:dyDescent="0.2">
      <c r="A1903" s="94" t="str">
        <f>IF(D1903="","",CONCATENATE('Address and samples info'!$B$8," #",'Samples 96'!C1903))</f>
        <v/>
      </c>
      <c r="B1903" s="95" t="s">
        <v>4</v>
      </c>
      <c r="C1903" s="150">
        <v>23</v>
      </c>
      <c r="D1903" s="5"/>
      <c r="E1903" s="98">
        <v>0.01</v>
      </c>
      <c r="F1903" s="53"/>
      <c r="G1903" s="59"/>
      <c r="Z1903" s="108" t="str">
        <f>IF(LEN(INDEX($1:$1048576,ROW(),4))&gt;0,INDEX($1:$1048576,ROW(),4)," ")</f>
        <v xml:space="preserve"> </v>
      </c>
      <c r="AA1903" s="108">
        <f t="shared" si="216"/>
        <v>146</v>
      </c>
      <c r="AB1903" s="108">
        <f ca="1">COUNTBLANK(OFFSET(INDEX($1:$1048576,2,4),AA1903*WellsInPlate,0,WellsInPlate,1))</f>
        <v>86</v>
      </c>
      <c r="AC1903" s="108">
        <f t="shared" ca="1" si="217"/>
        <v>0</v>
      </c>
      <c r="AE1903" s="108" t="b">
        <f>IF(COUNTBLANK(D1903)=0,A1903)</f>
        <v>0</v>
      </c>
    </row>
    <row r="1904" spans="1:31" ht="12.75" x14ac:dyDescent="0.2">
      <c r="A1904" s="94" t="str">
        <f>IF(D1904="","",CONCATENATE('Address and samples info'!$B$8," #",'Samples 96'!C1904))</f>
        <v/>
      </c>
      <c r="B1904" s="95" t="s">
        <v>15</v>
      </c>
      <c r="C1904" s="150">
        <v>23</v>
      </c>
      <c r="D1904" s="5"/>
      <c r="E1904" s="98">
        <v>0.01</v>
      </c>
      <c r="F1904" s="53"/>
      <c r="G1904" s="59"/>
      <c r="Z1904" s="108" t="str">
        <f>IF(LEN(INDEX($1:$1048576,ROW(),4))&gt;0,INDEX($1:$1048576,ROW(),4)," ")</f>
        <v xml:space="preserve"> </v>
      </c>
      <c r="AA1904" s="108">
        <f t="shared" si="216"/>
        <v>146</v>
      </c>
      <c r="AB1904" s="108">
        <f ca="1">COUNTBLANK(OFFSET(INDEX($1:$1048576,2,4),AA1904*WellsInPlate,0,WellsInPlate,1))</f>
        <v>86</v>
      </c>
      <c r="AC1904" s="108">
        <f t="shared" ca="1" si="217"/>
        <v>0</v>
      </c>
      <c r="AE1904" s="108" t="b">
        <f>IF(COUNTBLANK(D1904)=0,A1904)</f>
        <v>0</v>
      </c>
    </row>
    <row r="1905" spans="1:31" ht="12.75" x14ac:dyDescent="0.2">
      <c r="A1905" s="94" t="str">
        <f>IF(D1905="","",CONCATENATE('Address and samples info'!$B$8," #",'Samples 96'!C1905))</f>
        <v/>
      </c>
      <c r="B1905" s="95" t="s">
        <v>26</v>
      </c>
      <c r="C1905" s="150">
        <v>23</v>
      </c>
      <c r="D1905" s="5"/>
      <c r="E1905" s="98">
        <v>0.01</v>
      </c>
      <c r="F1905" s="53"/>
      <c r="G1905" s="59"/>
      <c r="Z1905" s="108" t="str">
        <f>IF(LEN(INDEX($1:$1048576,ROW(),4))&gt;0,INDEX($1:$1048576,ROW(),4)," ")</f>
        <v xml:space="preserve"> </v>
      </c>
      <c r="AA1905" s="108">
        <f t="shared" si="216"/>
        <v>146</v>
      </c>
      <c r="AB1905" s="108">
        <f ca="1">COUNTBLANK(OFFSET(INDEX($1:$1048576,2,4),AA1905*WellsInPlate,0,WellsInPlate,1))</f>
        <v>86</v>
      </c>
      <c r="AC1905" s="108">
        <f t="shared" ca="1" si="217"/>
        <v>0</v>
      </c>
      <c r="AE1905" s="108" t="b">
        <f>IF(COUNTBLANK(D1905)=0,A1905)</f>
        <v>0</v>
      </c>
    </row>
    <row r="1906" spans="1:31" ht="12.75" x14ac:dyDescent="0.2">
      <c r="A1906" s="94" t="str">
        <f>IF(D1906="","",CONCATENATE('Address and samples info'!$B$8," #",'Samples 96'!C1906))</f>
        <v/>
      </c>
      <c r="B1906" s="95" t="s">
        <v>37</v>
      </c>
      <c r="C1906" s="150">
        <v>23</v>
      </c>
      <c r="D1906" s="5"/>
      <c r="E1906" s="98">
        <v>0.01</v>
      </c>
      <c r="F1906" s="53"/>
      <c r="G1906" s="59"/>
      <c r="Z1906" s="108" t="str">
        <f>IF(LEN(INDEX($1:$1048576,ROW(),4))&gt;0,INDEX($1:$1048576,ROW(),4)," ")</f>
        <v xml:space="preserve"> </v>
      </c>
      <c r="AA1906" s="108">
        <f t="shared" si="216"/>
        <v>146</v>
      </c>
      <c r="AB1906" s="108">
        <f ca="1">COUNTBLANK(OFFSET(INDEX($1:$1048576,2,4),AA1906*WellsInPlate,0,WellsInPlate,1))</f>
        <v>86</v>
      </c>
      <c r="AC1906" s="108">
        <f t="shared" ca="1" si="217"/>
        <v>0</v>
      </c>
      <c r="AE1906" s="108" t="b">
        <f>IF(COUNTBLANK(D1906)=0,A1906)</f>
        <v>0</v>
      </c>
    </row>
    <row r="1907" spans="1:31" ht="12.75" x14ac:dyDescent="0.2">
      <c r="A1907" s="94" t="str">
        <f>IF(D1907="","",CONCATENATE('Address and samples info'!$B$8," #",'Samples 96'!C1907))</f>
        <v/>
      </c>
      <c r="B1907" s="95" t="s">
        <v>48</v>
      </c>
      <c r="C1907" s="150">
        <v>23</v>
      </c>
      <c r="D1907" s="5"/>
      <c r="E1907" s="98">
        <v>0.01</v>
      </c>
      <c r="F1907" s="53"/>
      <c r="G1907" s="59"/>
      <c r="Z1907" s="108" t="str">
        <f>IF(LEN(INDEX($1:$1048576,ROW(),4))&gt;0,INDEX($1:$1048576,ROW(),4)," ")</f>
        <v xml:space="preserve"> </v>
      </c>
      <c r="AA1907" s="108">
        <f t="shared" si="216"/>
        <v>146</v>
      </c>
      <c r="AB1907" s="108">
        <f ca="1">COUNTBLANK(OFFSET(INDEX($1:$1048576,2,4),AA1907*WellsInPlate,0,WellsInPlate,1))</f>
        <v>86</v>
      </c>
      <c r="AC1907" s="108">
        <f t="shared" ca="1" si="217"/>
        <v>0</v>
      </c>
      <c r="AE1907" s="108" t="b">
        <f>IF(COUNTBLANK(D1907)=0,A1907)</f>
        <v>0</v>
      </c>
    </row>
    <row r="1908" spans="1:31" ht="12.75" x14ac:dyDescent="0.2">
      <c r="A1908" s="94" t="str">
        <f>IF(D1908="","",CONCATENATE('Address and samples info'!$B$8," #",'Samples 96'!C1908))</f>
        <v/>
      </c>
      <c r="B1908" s="95" t="s">
        <v>59</v>
      </c>
      <c r="C1908" s="150">
        <v>23</v>
      </c>
      <c r="D1908" s="5"/>
      <c r="E1908" s="98">
        <v>0.01</v>
      </c>
      <c r="F1908" s="53"/>
      <c r="G1908" s="59"/>
      <c r="Z1908" s="108" t="str">
        <f>IF(LEN(INDEX($1:$1048576,ROW(),4))&gt;0,INDEX($1:$1048576,ROW(),4)," ")</f>
        <v xml:space="preserve"> </v>
      </c>
      <c r="AA1908" s="108">
        <f t="shared" si="216"/>
        <v>146</v>
      </c>
      <c r="AB1908" s="108">
        <f ca="1">COUNTBLANK(OFFSET(INDEX($1:$1048576,2,4),AA1908*WellsInPlate,0,WellsInPlate,1))</f>
        <v>86</v>
      </c>
      <c r="AC1908" s="108">
        <f t="shared" ca="1" si="217"/>
        <v>0</v>
      </c>
      <c r="AE1908" s="108" t="b">
        <f>IF(COUNTBLANK(D1908)=0,A1908)</f>
        <v>0</v>
      </c>
    </row>
    <row r="1909" spans="1:31" ht="12.75" x14ac:dyDescent="0.2">
      <c r="A1909" s="94" t="str">
        <f>IF(D1909="","",CONCATENATE('Address and samples info'!$B$8," #",'Samples 96'!C1909))</f>
        <v/>
      </c>
      <c r="B1909" s="95" t="s">
        <v>70</v>
      </c>
      <c r="C1909" s="150">
        <v>23</v>
      </c>
      <c r="D1909" s="5"/>
      <c r="E1909" s="98">
        <v>0.01</v>
      </c>
      <c r="F1909" s="53"/>
      <c r="G1909" s="59"/>
      <c r="Z1909" s="108" t="str">
        <f>IF(LEN(INDEX($1:$1048576,ROW(),4))&gt;0,INDEX($1:$1048576,ROW(),4)," ")</f>
        <v xml:space="preserve"> </v>
      </c>
      <c r="AA1909" s="108">
        <f t="shared" si="216"/>
        <v>146</v>
      </c>
      <c r="AB1909" s="108">
        <f ca="1">COUNTBLANK(OFFSET(INDEX($1:$1048576,2,4),AA1909*WellsInPlate,0,WellsInPlate,1))</f>
        <v>86</v>
      </c>
      <c r="AC1909" s="108">
        <f t="shared" ca="1" si="217"/>
        <v>0</v>
      </c>
      <c r="AE1909" s="108" t="b">
        <f>IF(COUNTBLANK(D1909)=0,A1909)</f>
        <v>0</v>
      </c>
    </row>
    <row r="1910" spans="1:31" ht="12.75" x14ac:dyDescent="0.2">
      <c r="A1910" s="94" t="str">
        <f>IF(D1910="","",CONCATENATE('Address and samples info'!$B$8," #",'Samples 96'!C1910))</f>
        <v/>
      </c>
      <c r="B1910" s="95" t="s">
        <v>80</v>
      </c>
      <c r="C1910" s="150">
        <v>23</v>
      </c>
      <c r="D1910" s="5"/>
      <c r="E1910" s="98">
        <v>0.01</v>
      </c>
      <c r="F1910" s="53"/>
      <c r="G1910" s="59"/>
      <c r="Z1910" s="108" t="str">
        <f>IF(LEN(INDEX($1:$1048576,ROW(),4))&gt;0,INDEX($1:$1048576,ROW(),4)," ")</f>
        <v xml:space="preserve"> </v>
      </c>
      <c r="AA1910" s="108">
        <f t="shared" si="216"/>
        <v>146</v>
      </c>
      <c r="AB1910" s="108">
        <f ca="1">COUNTBLANK(OFFSET(INDEX($1:$1048576,2,4),AA1910*WellsInPlate,0,WellsInPlate,1))</f>
        <v>86</v>
      </c>
      <c r="AC1910" s="108">
        <f t="shared" ca="1" si="217"/>
        <v>0</v>
      </c>
      <c r="AE1910" s="108" t="b">
        <f>IF(COUNTBLANK(D1910)=0,A1910)</f>
        <v>0</v>
      </c>
    </row>
    <row r="1911" spans="1:31" ht="12.75" x14ac:dyDescent="0.2">
      <c r="A1911" s="94" t="str">
        <f>IF(D1911="","",CONCATENATE('Address and samples info'!$B$8," #",'Samples 96'!C1911))</f>
        <v/>
      </c>
      <c r="B1911" s="95" t="s">
        <v>5</v>
      </c>
      <c r="C1911" s="150">
        <v>23</v>
      </c>
      <c r="D1911" s="5"/>
      <c r="E1911" s="98">
        <v>0.01</v>
      </c>
      <c r="F1911" s="53"/>
      <c r="G1911" s="59"/>
      <c r="Z1911" s="108" t="str">
        <f>IF(LEN(INDEX($1:$1048576,ROW(),4))&gt;0,INDEX($1:$1048576,ROW(),4)," ")</f>
        <v xml:space="preserve"> </v>
      </c>
      <c r="AA1911" s="108">
        <f t="shared" si="216"/>
        <v>146</v>
      </c>
      <c r="AB1911" s="108">
        <f ca="1">COUNTBLANK(OFFSET(INDEX($1:$1048576,2,4),AA1911*WellsInPlate,0,WellsInPlate,1))</f>
        <v>86</v>
      </c>
      <c r="AC1911" s="108">
        <f t="shared" ca="1" si="217"/>
        <v>0</v>
      </c>
      <c r="AE1911" s="108" t="b">
        <f>IF(COUNTBLANK(D1911)=0,A1911)</f>
        <v>0</v>
      </c>
    </row>
    <row r="1912" spans="1:31" ht="12.75" x14ac:dyDescent="0.2">
      <c r="A1912" s="94" t="str">
        <f>IF(D1912="","",CONCATENATE('Address and samples info'!$B$8," #",'Samples 96'!C1912))</f>
        <v/>
      </c>
      <c r="B1912" s="95" t="s">
        <v>16</v>
      </c>
      <c r="C1912" s="150">
        <v>23</v>
      </c>
      <c r="D1912" s="5"/>
      <c r="E1912" s="98">
        <v>0.01</v>
      </c>
      <c r="F1912" s="53"/>
      <c r="G1912" s="59"/>
      <c r="Z1912" s="108" t="str">
        <f>IF(LEN(INDEX($1:$1048576,ROW(),4))&gt;0,INDEX($1:$1048576,ROW(),4)," ")</f>
        <v xml:space="preserve"> </v>
      </c>
      <c r="AA1912" s="108">
        <f t="shared" si="216"/>
        <v>146</v>
      </c>
      <c r="AB1912" s="108">
        <f ca="1">COUNTBLANK(OFFSET(INDEX($1:$1048576,2,4),AA1912*WellsInPlate,0,WellsInPlate,1))</f>
        <v>86</v>
      </c>
      <c r="AC1912" s="108">
        <f t="shared" ca="1" si="217"/>
        <v>0</v>
      </c>
      <c r="AE1912" s="108" t="b">
        <f>IF(COUNTBLANK(D1912)=0,A1912)</f>
        <v>0</v>
      </c>
    </row>
    <row r="1913" spans="1:31" ht="12.75" x14ac:dyDescent="0.2">
      <c r="A1913" s="94" t="str">
        <f>IF(D1913="","",CONCATENATE('Address and samples info'!$B$8," #",'Samples 96'!C1913))</f>
        <v/>
      </c>
      <c r="B1913" s="95" t="s">
        <v>27</v>
      </c>
      <c r="C1913" s="150">
        <v>23</v>
      </c>
      <c r="D1913" s="5"/>
      <c r="E1913" s="98">
        <v>0.01</v>
      </c>
      <c r="F1913" s="53"/>
      <c r="G1913" s="59"/>
      <c r="Z1913" s="108" t="str">
        <f>IF(LEN(INDEX($1:$1048576,ROW(),4))&gt;0,INDEX($1:$1048576,ROW(),4)," ")</f>
        <v xml:space="preserve"> </v>
      </c>
      <c r="AA1913" s="108">
        <f t="shared" si="216"/>
        <v>146</v>
      </c>
      <c r="AB1913" s="108">
        <f ca="1">COUNTBLANK(OFFSET(INDEX($1:$1048576,2,4),AA1913*WellsInPlate,0,WellsInPlate,1))</f>
        <v>86</v>
      </c>
      <c r="AC1913" s="108">
        <f t="shared" ca="1" si="217"/>
        <v>0</v>
      </c>
      <c r="AE1913" s="108" t="b">
        <f>IF(COUNTBLANK(D1913)=0,A1913)</f>
        <v>0</v>
      </c>
    </row>
    <row r="1914" spans="1:31" ht="12.75" x14ac:dyDescent="0.2">
      <c r="A1914" s="94" t="str">
        <f>IF(D1914="","",CONCATENATE('Address and samples info'!$B$8," #",'Samples 96'!C1914))</f>
        <v/>
      </c>
      <c r="B1914" s="95" t="s">
        <v>38</v>
      </c>
      <c r="C1914" s="150">
        <v>23</v>
      </c>
      <c r="D1914" s="5"/>
      <c r="E1914" s="98">
        <v>0.01</v>
      </c>
      <c r="F1914" s="53"/>
      <c r="G1914" s="59"/>
      <c r="Z1914" s="108" t="str">
        <f>IF(LEN(INDEX($1:$1048576,ROW(),4))&gt;0,INDEX($1:$1048576,ROW(),4)," ")</f>
        <v xml:space="preserve"> </v>
      </c>
      <c r="AA1914" s="108">
        <f t="shared" si="216"/>
        <v>146</v>
      </c>
      <c r="AB1914" s="108">
        <f ca="1">COUNTBLANK(OFFSET(INDEX($1:$1048576,2,4),AA1914*WellsInPlate,0,WellsInPlate,1))</f>
        <v>86</v>
      </c>
      <c r="AC1914" s="108">
        <f t="shared" ca="1" si="217"/>
        <v>0</v>
      </c>
      <c r="AE1914" s="108" t="b">
        <f>IF(COUNTBLANK(D1914)=0,A1914)</f>
        <v>0</v>
      </c>
    </row>
    <row r="1915" spans="1:31" ht="12.75" x14ac:dyDescent="0.2">
      <c r="A1915" s="94" t="str">
        <f>IF(D1915="","",CONCATENATE('Address and samples info'!$B$8," #",'Samples 96'!C1915))</f>
        <v/>
      </c>
      <c r="B1915" s="95" t="s">
        <v>49</v>
      </c>
      <c r="C1915" s="150">
        <v>23</v>
      </c>
      <c r="D1915" s="5"/>
      <c r="E1915" s="98">
        <v>0.01</v>
      </c>
      <c r="F1915" s="53"/>
      <c r="G1915" s="59"/>
      <c r="Z1915" s="108" t="str">
        <f>IF(LEN(INDEX($1:$1048576,ROW(),4))&gt;0,INDEX($1:$1048576,ROW(),4)," ")</f>
        <v xml:space="preserve"> </v>
      </c>
      <c r="AA1915" s="108">
        <f t="shared" si="216"/>
        <v>147</v>
      </c>
      <c r="AB1915" s="108">
        <f ca="1">COUNTBLANK(OFFSET(INDEX($1:$1048576,2,4),AA1915*WellsInPlate,0,WellsInPlate,1))</f>
        <v>86</v>
      </c>
      <c r="AC1915" s="108">
        <f t="shared" ca="1" si="217"/>
        <v>0</v>
      </c>
      <c r="AE1915" s="108" t="b">
        <f>IF(COUNTBLANK(D1915)=0,A1915)</f>
        <v>0</v>
      </c>
    </row>
    <row r="1916" spans="1:31" ht="12.75" x14ac:dyDescent="0.2">
      <c r="A1916" s="94" t="str">
        <f>IF(D1916="","",CONCATENATE('Address and samples info'!$B$8," #",'Samples 96'!C1916))</f>
        <v/>
      </c>
      <c r="B1916" s="95" t="s">
        <v>60</v>
      </c>
      <c r="C1916" s="150">
        <v>23</v>
      </c>
      <c r="D1916" s="5"/>
      <c r="E1916" s="98">
        <v>0.01</v>
      </c>
      <c r="F1916" s="53"/>
      <c r="G1916" s="59"/>
      <c r="Z1916" s="108" t="str">
        <f>IF(LEN(INDEX($1:$1048576,ROW(),4))&gt;0,INDEX($1:$1048576,ROW(),4)," ")</f>
        <v xml:space="preserve"> </v>
      </c>
      <c r="AA1916" s="108">
        <f t="shared" si="216"/>
        <v>147</v>
      </c>
      <c r="AB1916" s="108">
        <f ca="1">COUNTBLANK(OFFSET(INDEX($1:$1048576,2,4),AA1916*WellsInPlate,0,WellsInPlate,1))</f>
        <v>86</v>
      </c>
      <c r="AC1916" s="108">
        <f t="shared" ca="1" si="217"/>
        <v>0</v>
      </c>
      <c r="AE1916" s="108" t="b">
        <f>IF(COUNTBLANK(D1916)=0,A1916)</f>
        <v>0</v>
      </c>
    </row>
    <row r="1917" spans="1:31" ht="12.75" x14ac:dyDescent="0.2">
      <c r="A1917" s="94" t="str">
        <f>IF(D1917="","",CONCATENATE('Address and samples info'!$B$8," #",'Samples 96'!C1917))</f>
        <v/>
      </c>
      <c r="B1917" s="95" t="s">
        <v>71</v>
      </c>
      <c r="C1917" s="150">
        <v>23</v>
      </c>
      <c r="D1917" s="5"/>
      <c r="E1917" s="98">
        <v>0.01</v>
      </c>
      <c r="F1917" s="53"/>
      <c r="G1917" s="59"/>
      <c r="Z1917" s="108" t="str">
        <f>IF(LEN(INDEX($1:$1048576,ROW(),4))&gt;0,INDEX($1:$1048576,ROW(),4)," ")</f>
        <v xml:space="preserve"> </v>
      </c>
      <c r="AA1917" s="108">
        <f t="shared" si="216"/>
        <v>147</v>
      </c>
      <c r="AB1917" s="108">
        <f ca="1">COUNTBLANK(OFFSET(INDEX($1:$1048576,2,4),AA1917*WellsInPlate,0,WellsInPlate,1))</f>
        <v>86</v>
      </c>
      <c r="AC1917" s="108">
        <f t="shared" ca="1" si="217"/>
        <v>0</v>
      </c>
      <c r="AE1917" s="108" t="b">
        <f>IF(COUNTBLANK(D1917)=0,A1917)</f>
        <v>0</v>
      </c>
    </row>
    <row r="1918" spans="1:31" ht="12.75" x14ac:dyDescent="0.2">
      <c r="A1918" s="94" t="str">
        <f>IF(D1918="","",CONCATENATE('Address and samples info'!$B$8," #",'Samples 96'!C1918))</f>
        <v/>
      </c>
      <c r="B1918" s="95" t="s">
        <v>81</v>
      </c>
      <c r="C1918" s="150">
        <v>23</v>
      </c>
      <c r="D1918" s="5"/>
      <c r="E1918" s="98">
        <v>0.01</v>
      </c>
      <c r="F1918" s="53"/>
      <c r="G1918" s="59"/>
      <c r="Z1918" s="108" t="str">
        <f>IF(LEN(INDEX($1:$1048576,ROW(),4))&gt;0,INDEX($1:$1048576,ROW(),4)," ")</f>
        <v xml:space="preserve"> </v>
      </c>
      <c r="AA1918" s="108">
        <f t="shared" si="216"/>
        <v>147</v>
      </c>
      <c r="AB1918" s="108">
        <f ca="1">COUNTBLANK(OFFSET(INDEX($1:$1048576,2,4),AA1918*WellsInPlate,0,WellsInPlate,1))</f>
        <v>86</v>
      </c>
      <c r="AC1918" s="108">
        <f t="shared" ca="1" si="217"/>
        <v>0</v>
      </c>
      <c r="AE1918" s="108" t="b">
        <f>IF(COUNTBLANK(D1918)=0,A1918)</f>
        <v>0</v>
      </c>
    </row>
    <row r="1919" spans="1:31" ht="12.75" x14ac:dyDescent="0.2">
      <c r="A1919" s="94" t="str">
        <f>IF(D1919="","",CONCATENATE('Address and samples info'!$B$8," #",'Samples 96'!C1919))</f>
        <v/>
      </c>
      <c r="B1919" s="95" t="s">
        <v>6</v>
      </c>
      <c r="C1919" s="150">
        <v>23</v>
      </c>
      <c r="D1919" s="5"/>
      <c r="E1919" s="98">
        <v>0.01</v>
      </c>
      <c r="F1919" s="53"/>
      <c r="G1919" s="59"/>
      <c r="Z1919" s="108" t="str">
        <f>IF(LEN(INDEX($1:$1048576,ROW(),4))&gt;0,INDEX($1:$1048576,ROW(),4)," ")</f>
        <v xml:space="preserve"> </v>
      </c>
      <c r="AA1919" s="108">
        <f t="shared" si="216"/>
        <v>147</v>
      </c>
      <c r="AB1919" s="108">
        <f ca="1">COUNTBLANK(OFFSET(INDEX($1:$1048576,2,4),AA1919*WellsInPlate,0,WellsInPlate,1))</f>
        <v>86</v>
      </c>
      <c r="AC1919" s="108">
        <f t="shared" ca="1" si="217"/>
        <v>0</v>
      </c>
      <c r="AE1919" s="108" t="b">
        <f>IF(COUNTBLANK(D1919)=0,A1919)</f>
        <v>0</v>
      </c>
    </row>
    <row r="1920" spans="1:31" ht="12.75" x14ac:dyDescent="0.2">
      <c r="A1920" s="94" t="str">
        <f>IF(D1920="","",CONCATENATE('Address and samples info'!$B$8," #",'Samples 96'!C1920))</f>
        <v/>
      </c>
      <c r="B1920" s="95" t="s">
        <v>17</v>
      </c>
      <c r="C1920" s="150">
        <v>23</v>
      </c>
      <c r="D1920" s="5"/>
      <c r="E1920" s="98">
        <v>0.01</v>
      </c>
      <c r="F1920" s="53"/>
      <c r="G1920" s="59"/>
      <c r="Z1920" s="108" t="str">
        <f>IF(LEN(INDEX($1:$1048576,ROW(),4))&gt;0,INDEX($1:$1048576,ROW(),4)," ")</f>
        <v xml:space="preserve"> </v>
      </c>
      <c r="AA1920" s="108">
        <f t="shared" si="216"/>
        <v>147</v>
      </c>
      <c r="AB1920" s="108">
        <f ca="1">COUNTBLANK(OFFSET(INDEX($1:$1048576,2,4),AA1920*WellsInPlate,0,WellsInPlate,1))</f>
        <v>86</v>
      </c>
      <c r="AC1920" s="108">
        <f t="shared" ca="1" si="217"/>
        <v>0</v>
      </c>
      <c r="AE1920" s="108" t="b">
        <f>IF(COUNTBLANK(D1920)=0,A1920)</f>
        <v>0</v>
      </c>
    </row>
    <row r="1921" spans="1:31" ht="12.75" x14ac:dyDescent="0.2">
      <c r="A1921" s="94" t="str">
        <f>IF(D1921="","",CONCATENATE('Address and samples info'!$B$8," #",'Samples 96'!C1921))</f>
        <v/>
      </c>
      <c r="B1921" s="95" t="s">
        <v>28</v>
      </c>
      <c r="C1921" s="150">
        <v>23</v>
      </c>
      <c r="D1921" s="5"/>
      <c r="E1921" s="98">
        <v>0.01</v>
      </c>
      <c r="F1921" s="53"/>
      <c r="G1921" s="59"/>
      <c r="Z1921" s="108" t="str">
        <f>IF(LEN(INDEX($1:$1048576,ROW(),4))&gt;0,INDEX($1:$1048576,ROW(),4)," ")</f>
        <v xml:space="preserve"> </v>
      </c>
      <c r="AA1921" s="108">
        <f t="shared" si="216"/>
        <v>147</v>
      </c>
      <c r="AB1921" s="108">
        <f ca="1">COUNTBLANK(OFFSET(INDEX($1:$1048576,2,4),AA1921*WellsInPlate,0,WellsInPlate,1))</f>
        <v>86</v>
      </c>
      <c r="AC1921" s="108">
        <f t="shared" ca="1" si="217"/>
        <v>0</v>
      </c>
      <c r="AE1921" s="108" t="b">
        <f>IF(COUNTBLANK(D1921)=0,A1921)</f>
        <v>0</v>
      </c>
    </row>
    <row r="1922" spans="1:31" ht="12.75" x14ac:dyDescent="0.2">
      <c r="A1922" s="94" t="str">
        <f>IF(D1922="","",CONCATENATE('Address and samples info'!$B$8," #",'Samples 96'!C1922))</f>
        <v/>
      </c>
      <c r="B1922" s="95" t="s">
        <v>39</v>
      </c>
      <c r="C1922" s="150">
        <v>23</v>
      </c>
      <c r="D1922" s="5"/>
      <c r="E1922" s="98">
        <v>0.01</v>
      </c>
      <c r="F1922" s="53"/>
      <c r="G1922" s="59"/>
      <c r="Z1922" s="108" t="str">
        <f>IF(LEN(INDEX($1:$1048576,ROW(),4))&gt;0,INDEX($1:$1048576,ROW(),4)," ")</f>
        <v xml:space="preserve"> </v>
      </c>
      <c r="AA1922" s="108">
        <f t="shared" si="216"/>
        <v>147</v>
      </c>
      <c r="AB1922" s="108">
        <f ca="1">COUNTBLANK(OFFSET(INDEX($1:$1048576,2,4),AA1922*WellsInPlate,0,WellsInPlate,1))</f>
        <v>86</v>
      </c>
      <c r="AC1922" s="108">
        <f t="shared" ca="1" si="217"/>
        <v>0</v>
      </c>
      <c r="AE1922" s="108" t="b">
        <f>IF(COUNTBLANK(D1922)=0,A1922)</f>
        <v>0</v>
      </c>
    </row>
    <row r="1923" spans="1:31" ht="12.75" x14ac:dyDescent="0.2">
      <c r="A1923" s="94" t="str">
        <f>IF(D1923="","",CONCATENATE('Address and samples info'!$B$8," #",'Samples 96'!C1923))</f>
        <v/>
      </c>
      <c r="B1923" s="95" t="s">
        <v>50</v>
      </c>
      <c r="C1923" s="150">
        <v>23</v>
      </c>
      <c r="D1923" s="5"/>
      <c r="E1923" s="98">
        <v>0.01</v>
      </c>
      <c r="F1923" s="53"/>
      <c r="G1923" s="59"/>
      <c r="Z1923" s="108" t="str">
        <f>IF(LEN(INDEX($1:$1048576,ROW(),4))&gt;0,INDEX($1:$1048576,ROW(),4)," ")</f>
        <v xml:space="preserve"> </v>
      </c>
      <c r="AA1923" s="108">
        <f t="shared" si="216"/>
        <v>147</v>
      </c>
      <c r="AB1923" s="108">
        <f ca="1">COUNTBLANK(OFFSET(INDEX($1:$1048576,2,4),AA1923*WellsInPlate,0,WellsInPlate,1))</f>
        <v>86</v>
      </c>
      <c r="AC1923" s="108">
        <f t="shared" ca="1" si="217"/>
        <v>0</v>
      </c>
      <c r="AE1923" s="108" t="b">
        <f>IF(COUNTBLANK(D1923)=0,A1923)</f>
        <v>0</v>
      </c>
    </row>
    <row r="1924" spans="1:31" ht="12.75" x14ac:dyDescent="0.2">
      <c r="A1924" s="94" t="str">
        <f>IF(D1924="","",CONCATENATE('Address and samples info'!$B$8," #",'Samples 96'!C1924))</f>
        <v/>
      </c>
      <c r="B1924" s="95" t="s">
        <v>61</v>
      </c>
      <c r="C1924" s="150">
        <v>23</v>
      </c>
      <c r="D1924" s="5"/>
      <c r="E1924" s="98">
        <v>0.01</v>
      </c>
      <c r="F1924" s="53"/>
      <c r="G1924" s="59"/>
      <c r="Z1924" s="108" t="str">
        <f>IF(LEN(INDEX($1:$1048576,ROW(),4))&gt;0,INDEX($1:$1048576,ROW(),4)," ")</f>
        <v xml:space="preserve"> </v>
      </c>
      <c r="AA1924" s="108">
        <f t="shared" si="216"/>
        <v>147</v>
      </c>
      <c r="AB1924" s="108">
        <f ca="1">COUNTBLANK(OFFSET(INDEX($1:$1048576,2,4),AA1924*WellsInPlate,0,WellsInPlate,1))</f>
        <v>86</v>
      </c>
      <c r="AC1924" s="108">
        <f t="shared" ca="1" si="217"/>
        <v>0</v>
      </c>
      <c r="AE1924" s="108" t="b">
        <f>IF(COUNTBLANK(D1924)=0,A1924)</f>
        <v>0</v>
      </c>
    </row>
    <row r="1925" spans="1:31" ht="12.75" x14ac:dyDescent="0.2">
      <c r="A1925" s="94" t="str">
        <f>IF(D1925="","",CONCATENATE('Address and samples info'!$B$8," #",'Samples 96'!C1925))</f>
        <v/>
      </c>
      <c r="B1925" s="95" t="s">
        <v>72</v>
      </c>
      <c r="C1925" s="150">
        <v>23</v>
      </c>
      <c r="D1925" s="5"/>
      <c r="E1925" s="98">
        <v>0.01</v>
      </c>
      <c r="F1925" s="53"/>
      <c r="G1925" s="59"/>
      <c r="Z1925" s="108" t="str">
        <f>IF(LEN(INDEX($1:$1048576,ROW(),4))&gt;0,INDEX($1:$1048576,ROW(),4)," ")</f>
        <v xml:space="preserve"> </v>
      </c>
      <c r="AA1925" s="108">
        <f t="shared" ref="AA1925" si="218">CEILING((ROW()-StartRow+1)/PanelHeight,1)-1</f>
        <v>147</v>
      </c>
      <c r="AB1925" s="108">
        <f ca="1">COUNTBLANK(OFFSET(INDEX($1:$1048576,2,4),AA1925*WellsInPlate,0,WellsInPlate,1))</f>
        <v>86</v>
      </c>
      <c r="AC1925" s="108">
        <f t="shared" ref="AC1925" ca="1" si="219">IF(AB1925=WellsInPlate,0,1)</f>
        <v>0</v>
      </c>
      <c r="AE1925" s="108" t="b">
        <f>IF(COUNTBLANK(D1925)=0,A1925)</f>
        <v>0</v>
      </c>
    </row>
    <row r="1926" spans="1:31" ht="12.75" x14ac:dyDescent="0.2">
      <c r="A1926" s="94" t="str">
        <f>IF(D1926="","",CONCATENATE('Address and samples info'!$B$8," #",'Samples 96'!C1926))</f>
        <v/>
      </c>
      <c r="B1926" s="95" t="s">
        <v>82</v>
      </c>
      <c r="C1926" s="150">
        <v>23</v>
      </c>
      <c r="D1926" s="5"/>
      <c r="E1926" s="98">
        <v>0.01</v>
      </c>
      <c r="F1926" s="53"/>
      <c r="G1926" s="59"/>
      <c r="Z1926" s="108" t="str">
        <f>IF(LEN(INDEX($1:$1048576,ROW(),4))&gt;0,INDEX($1:$1048576,ROW(),4)," ")</f>
        <v xml:space="preserve"> </v>
      </c>
      <c r="AA1926" s="108">
        <f t="shared" ref="AA1926:AA1957" si="220">CEILING((ROW()-StartRow+1)/PanelHeight,1)-1</f>
        <v>147</v>
      </c>
      <c r="AB1926" s="108">
        <f ca="1">COUNTBLANK(OFFSET(INDEX($1:$1048576,2,4),AA1926*WellsInPlate,0,WellsInPlate,1))</f>
        <v>86</v>
      </c>
      <c r="AC1926" s="108">
        <f t="shared" ref="AC1926:AC1957" ca="1" si="221">IF(AB1926=WellsInPlate,0,1)</f>
        <v>0</v>
      </c>
      <c r="AE1926" s="108" t="b">
        <f>IF(COUNTBLANK(D1926)=0,A1926)</f>
        <v>0</v>
      </c>
    </row>
    <row r="1927" spans="1:31" ht="12.75" x14ac:dyDescent="0.2">
      <c r="A1927" s="94" t="str">
        <f>IF(D1927="","",CONCATENATE('Address and samples info'!$B$8," #",'Samples 96'!C1927))</f>
        <v/>
      </c>
      <c r="B1927" s="95" t="s">
        <v>7</v>
      </c>
      <c r="C1927" s="150">
        <v>23</v>
      </c>
      <c r="D1927" s="5"/>
      <c r="E1927" s="98">
        <v>0.01</v>
      </c>
      <c r="F1927" s="53"/>
      <c r="G1927" s="59"/>
      <c r="Z1927" s="108" t="str">
        <f>IF(LEN(INDEX($1:$1048576,ROW(),4))&gt;0,INDEX($1:$1048576,ROW(),4)," ")</f>
        <v xml:space="preserve"> </v>
      </c>
      <c r="AA1927" s="108">
        <f t="shared" si="220"/>
        <v>147</v>
      </c>
      <c r="AB1927" s="108">
        <f ca="1">COUNTBLANK(OFFSET(INDEX($1:$1048576,2,4),AA1927*WellsInPlate,0,WellsInPlate,1))</f>
        <v>86</v>
      </c>
      <c r="AC1927" s="108">
        <f t="shared" ca="1" si="221"/>
        <v>0</v>
      </c>
      <c r="AE1927" s="108" t="b">
        <f>IF(COUNTBLANK(D1927)=0,A1927)</f>
        <v>0</v>
      </c>
    </row>
    <row r="1928" spans="1:31" ht="12.75" x14ac:dyDescent="0.2">
      <c r="A1928" s="94" t="str">
        <f>IF(D1928="","",CONCATENATE('Address and samples info'!$B$8," #",'Samples 96'!C1928))</f>
        <v/>
      </c>
      <c r="B1928" s="95" t="s">
        <v>18</v>
      </c>
      <c r="C1928" s="150">
        <v>23</v>
      </c>
      <c r="D1928" s="5"/>
      <c r="E1928" s="98">
        <v>0.01</v>
      </c>
      <c r="F1928" s="53"/>
      <c r="G1928" s="59"/>
      <c r="Z1928" s="108" t="str">
        <f>IF(LEN(INDEX($1:$1048576,ROW(),4))&gt;0,INDEX($1:$1048576,ROW(),4)," ")</f>
        <v xml:space="preserve"> </v>
      </c>
      <c r="AA1928" s="108">
        <f t="shared" si="220"/>
        <v>148</v>
      </c>
      <c r="AB1928" s="108">
        <f ca="1">COUNTBLANK(OFFSET(INDEX($1:$1048576,2,4),AA1928*WellsInPlate,0,WellsInPlate,1))</f>
        <v>86</v>
      </c>
      <c r="AC1928" s="108">
        <f t="shared" ca="1" si="221"/>
        <v>0</v>
      </c>
      <c r="AE1928" s="108" t="b">
        <f>IF(COUNTBLANK(D1928)=0,A1928)</f>
        <v>0</v>
      </c>
    </row>
    <row r="1929" spans="1:31" ht="12.75" x14ac:dyDescent="0.2">
      <c r="A1929" s="94" t="str">
        <f>IF(D1929="","",CONCATENATE('Address and samples info'!$B$8," #",'Samples 96'!C1929))</f>
        <v/>
      </c>
      <c r="B1929" s="95" t="s">
        <v>29</v>
      </c>
      <c r="C1929" s="150">
        <v>23</v>
      </c>
      <c r="D1929" s="5"/>
      <c r="E1929" s="98">
        <v>0.01</v>
      </c>
      <c r="F1929" s="53"/>
      <c r="G1929" s="59"/>
      <c r="Z1929" s="108" t="str">
        <f>IF(LEN(INDEX($1:$1048576,ROW(),4))&gt;0,INDEX($1:$1048576,ROW(),4)," ")</f>
        <v xml:space="preserve"> </v>
      </c>
      <c r="AA1929" s="108">
        <f t="shared" si="220"/>
        <v>148</v>
      </c>
      <c r="AB1929" s="108">
        <f ca="1">COUNTBLANK(OFFSET(INDEX($1:$1048576,2,4),AA1929*WellsInPlate,0,WellsInPlate,1))</f>
        <v>86</v>
      </c>
      <c r="AC1929" s="108">
        <f t="shared" ca="1" si="221"/>
        <v>0</v>
      </c>
      <c r="AE1929" s="108" t="b">
        <f>IF(COUNTBLANK(D1929)=0,A1929)</f>
        <v>0</v>
      </c>
    </row>
    <row r="1930" spans="1:31" ht="12.75" x14ac:dyDescent="0.2">
      <c r="A1930" s="94" t="str">
        <f>IF(D1930="","",CONCATENATE('Address and samples info'!$B$8," #",'Samples 96'!C1930))</f>
        <v/>
      </c>
      <c r="B1930" s="95" t="s">
        <v>40</v>
      </c>
      <c r="C1930" s="150">
        <v>23</v>
      </c>
      <c r="D1930" s="5"/>
      <c r="E1930" s="98">
        <v>0.01</v>
      </c>
      <c r="F1930" s="53"/>
      <c r="G1930" s="59"/>
      <c r="Z1930" s="108" t="str">
        <f>IF(LEN(INDEX($1:$1048576,ROW(),4))&gt;0,INDEX($1:$1048576,ROW(),4)," ")</f>
        <v xml:space="preserve"> </v>
      </c>
      <c r="AA1930" s="108">
        <f t="shared" si="220"/>
        <v>148</v>
      </c>
      <c r="AB1930" s="108">
        <f ca="1">COUNTBLANK(OFFSET(INDEX($1:$1048576,2,4),AA1930*WellsInPlate,0,WellsInPlate,1))</f>
        <v>86</v>
      </c>
      <c r="AC1930" s="108">
        <f t="shared" ca="1" si="221"/>
        <v>0</v>
      </c>
      <c r="AE1930" s="108" t="b">
        <f>IF(COUNTBLANK(D1930)=0,A1930)</f>
        <v>0</v>
      </c>
    </row>
    <row r="1931" spans="1:31" ht="12.75" x14ac:dyDescent="0.2">
      <c r="A1931" s="94" t="str">
        <f>IF(D1931="","",CONCATENATE('Address and samples info'!$B$8," #",'Samples 96'!C1931))</f>
        <v/>
      </c>
      <c r="B1931" s="95" t="s">
        <v>51</v>
      </c>
      <c r="C1931" s="150">
        <v>23</v>
      </c>
      <c r="D1931" s="5"/>
      <c r="E1931" s="98">
        <v>0.01</v>
      </c>
      <c r="F1931" s="53"/>
      <c r="G1931" s="59"/>
      <c r="Z1931" s="108" t="str">
        <f>IF(LEN(INDEX($1:$1048576,ROW(),4))&gt;0,INDEX($1:$1048576,ROW(),4)," ")</f>
        <v xml:space="preserve"> </v>
      </c>
      <c r="AA1931" s="108">
        <f t="shared" si="220"/>
        <v>148</v>
      </c>
      <c r="AB1931" s="108">
        <f ca="1">COUNTBLANK(OFFSET(INDEX($1:$1048576,2,4),AA1931*WellsInPlate,0,WellsInPlate,1))</f>
        <v>86</v>
      </c>
      <c r="AC1931" s="108">
        <f t="shared" ca="1" si="221"/>
        <v>0</v>
      </c>
      <c r="AE1931" s="108" t="b">
        <f>IF(COUNTBLANK(D1931)=0,A1931)</f>
        <v>0</v>
      </c>
    </row>
    <row r="1932" spans="1:31" ht="12.75" x14ac:dyDescent="0.2">
      <c r="A1932" s="94" t="str">
        <f>IF(D1932="","",CONCATENATE('Address and samples info'!$B$8," #",'Samples 96'!C1932))</f>
        <v/>
      </c>
      <c r="B1932" s="95" t="s">
        <v>62</v>
      </c>
      <c r="C1932" s="150">
        <v>23</v>
      </c>
      <c r="D1932" s="5"/>
      <c r="E1932" s="98">
        <v>0.01</v>
      </c>
      <c r="F1932" s="53"/>
      <c r="G1932" s="59"/>
      <c r="Z1932" s="108" t="str">
        <f>IF(LEN(INDEX($1:$1048576,ROW(),4))&gt;0,INDEX($1:$1048576,ROW(),4)," ")</f>
        <v xml:space="preserve"> </v>
      </c>
      <c r="AA1932" s="108">
        <f t="shared" si="220"/>
        <v>148</v>
      </c>
      <c r="AB1932" s="108">
        <f ca="1">COUNTBLANK(OFFSET(INDEX($1:$1048576,2,4),AA1932*WellsInPlate,0,WellsInPlate,1))</f>
        <v>86</v>
      </c>
      <c r="AC1932" s="108">
        <f t="shared" ca="1" si="221"/>
        <v>0</v>
      </c>
      <c r="AE1932" s="108" t="b">
        <f>IF(COUNTBLANK(D1932)=0,A1932)</f>
        <v>0</v>
      </c>
    </row>
    <row r="1933" spans="1:31" ht="12.75" x14ac:dyDescent="0.2">
      <c r="A1933" s="94" t="str">
        <f>IF(D1933="","",CONCATENATE('Address and samples info'!$B$8," #",'Samples 96'!C1933))</f>
        <v/>
      </c>
      <c r="B1933" s="95" t="s">
        <v>73</v>
      </c>
      <c r="C1933" s="150">
        <v>23</v>
      </c>
      <c r="D1933" s="5"/>
      <c r="E1933" s="98">
        <v>0.01</v>
      </c>
      <c r="F1933" s="53"/>
      <c r="G1933" s="59"/>
      <c r="Z1933" s="108" t="str">
        <f>IF(LEN(INDEX($1:$1048576,ROW(),4))&gt;0,INDEX($1:$1048576,ROW(),4)," ")</f>
        <v xml:space="preserve"> </v>
      </c>
      <c r="AA1933" s="108">
        <f t="shared" si="220"/>
        <v>148</v>
      </c>
      <c r="AB1933" s="108">
        <f ca="1">COUNTBLANK(OFFSET(INDEX($1:$1048576,2,4),AA1933*WellsInPlate,0,WellsInPlate,1))</f>
        <v>86</v>
      </c>
      <c r="AC1933" s="108">
        <f t="shared" ca="1" si="221"/>
        <v>0</v>
      </c>
      <c r="AE1933" s="108" t="b">
        <f>IF(COUNTBLANK(D1933)=0,A1933)</f>
        <v>0</v>
      </c>
    </row>
    <row r="1934" spans="1:31" ht="12.75" x14ac:dyDescent="0.2">
      <c r="A1934" s="94" t="str">
        <f>IF(D1934="","",CONCATENATE('Address and samples info'!$B$8," #",'Samples 96'!C1934))</f>
        <v/>
      </c>
      <c r="B1934" s="95" t="s">
        <v>83</v>
      </c>
      <c r="C1934" s="150">
        <v>23</v>
      </c>
      <c r="D1934" s="5"/>
      <c r="E1934" s="98">
        <v>0.01</v>
      </c>
      <c r="F1934" s="53"/>
      <c r="G1934" s="59"/>
      <c r="Z1934" s="108" t="str">
        <f>IF(LEN(INDEX($1:$1048576,ROW(),4))&gt;0,INDEX($1:$1048576,ROW(),4)," ")</f>
        <v xml:space="preserve"> </v>
      </c>
      <c r="AA1934" s="108">
        <f t="shared" si="220"/>
        <v>148</v>
      </c>
      <c r="AB1934" s="108">
        <f ca="1">COUNTBLANK(OFFSET(INDEX($1:$1048576,2,4),AA1934*WellsInPlate,0,WellsInPlate,1))</f>
        <v>86</v>
      </c>
      <c r="AC1934" s="108">
        <f t="shared" ca="1" si="221"/>
        <v>0</v>
      </c>
      <c r="AE1934" s="108" t="b">
        <f>IF(COUNTBLANK(D1934)=0,A1934)</f>
        <v>0</v>
      </c>
    </row>
    <row r="1935" spans="1:31" ht="12.75" x14ac:dyDescent="0.2">
      <c r="A1935" s="94" t="str">
        <f>IF(D1935="","",CONCATENATE('Address and samples info'!$B$8," #",'Samples 96'!C1935))</f>
        <v/>
      </c>
      <c r="B1935" s="95" t="s">
        <v>8</v>
      </c>
      <c r="C1935" s="150">
        <v>23</v>
      </c>
      <c r="D1935" s="5"/>
      <c r="E1935" s="98">
        <v>0.01</v>
      </c>
      <c r="F1935" s="53"/>
      <c r="G1935" s="59"/>
      <c r="Z1935" s="108" t="str">
        <f>IF(LEN(INDEX($1:$1048576,ROW(),4))&gt;0,INDEX($1:$1048576,ROW(),4)," ")</f>
        <v xml:space="preserve"> </v>
      </c>
      <c r="AA1935" s="108">
        <f t="shared" si="220"/>
        <v>148</v>
      </c>
      <c r="AB1935" s="108">
        <f ca="1">COUNTBLANK(OFFSET(INDEX($1:$1048576,2,4),AA1935*WellsInPlate,0,WellsInPlate,1))</f>
        <v>86</v>
      </c>
      <c r="AC1935" s="108">
        <f t="shared" ca="1" si="221"/>
        <v>0</v>
      </c>
      <c r="AE1935" s="108" t="b">
        <f>IF(COUNTBLANK(D1935)=0,A1935)</f>
        <v>0</v>
      </c>
    </row>
    <row r="1936" spans="1:31" ht="12.75" x14ac:dyDescent="0.2">
      <c r="A1936" s="94" t="str">
        <f>IF(D1936="","",CONCATENATE('Address and samples info'!$B$8," #",'Samples 96'!C1936))</f>
        <v/>
      </c>
      <c r="B1936" s="95" t="s">
        <v>19</v>
      </c>
      <c r="C1936" s="150">
        <v>23</v>
      </c>
      <c r="D1936" s="5"/>
      <c r="E1936" s="98">
        <v>0.01</v>
      </c>
      <c r="F1936" s="53"/>
      <c r="G1936" s="59"/>
      <c r="Z1936" s="108" t="str">
        <f>IF(LEN(INDEX($1:$1048576,ROW(),4))&gt;0,INDEX($1:$1048576,ROW(),4)," ")</f>
        <v xml:space="preserve"> </v>
      </c>
      <c r="AA1936" s="108">
        <f t="shared" si="220"/>
        <v>148</v>
      </c>
      <c r="AB1936" s="108">
        <f ca="1">COUNTBLANK(OFFSET(INDEX($1:$1048576,2,4),AA1936*WellsInPlate,0,WellsInPlate,1))</f>
        <v>86</v>
      </c>
      <c r="AC1936" s="108">
        <f t="shared" ca="1" si="221"/>
        <v>0</v>
      </c>
      <c r="AE1936" s="108" t="b">
        <f>IF(COUNTBLANK(D1936)=0,A1936)</f>
        <v>0</v>
      </c>
    </row>
    <row r="1937" spans="1:31" ht="12.75" x14ac:dyDescent="0.2">
      <c r="A1937" s="94" t="str">
        <f>IF(D1937="","",CONCATENATE('Address and samples info'!$B$8," #",'Samples 96'!C1937))</f>
        <v/>
      </c>
      <c r="B1937" s="95" t="s">
        <v>30</v>
      </c>
      <c r="C1937" s="150">
        <v>23</v>
      </c>
      <c r="D1937" s="5"/>
      <c r="E1937" s="98">
        <v>0.01</v>
      </c>
      <c r="F1937" s="53"/>
      <c r="G1937" s="59"/>
      <c r="Z1937" s="108" t="str">
        <f>IF(LEN(INDEX($1:$1048576,ROW(),4))&gt;0,INDEX($1:$1048576,ROW(),4)," ")</f>
        <v xml:space="preserve"> </v>
      </c>
      <c r="AA1937" s="108">
        <f t="shared" si="220"/>
        <v>148</v>
      </c>
      <c r="AB1937" s="108">
        <f ca="1">COUNTBLANK(OFFSET(INDEX($1:$1048576,2,4),AA1937*WellsInPlate,0,WellsInPlate,1))</f>
        <v>86</v>
      </c>
      <c r="AC1937" s="108">
        <f t="shared" ca="1" si="221"/>
        <v>0</v>
      </c>
      <c r="AE1937" s="108" t="b">
        <f>IF(COUNTBLANK(D1937)=0,A1937)</f>
        <v>0</v>
      </c>
    </row>
    <row r="1938" spans="1:31" ht="12.75" x14ac:dyDescent="0.2">
      <c r="A1938" s="94" t="str">
        <f>IF(D1938="","",CONCATENATE('Address and samples info'!$B$8," #",'Samples 96'!C1938))</f>
        <v/>
      </c>
      <c r="B1938" s="95" t="s">
        <v>41</v>
      </c>
      <c r="C1938" s="150">
        <v>23</v>
      </c>
      <c r="D1938" s="5"/>
      <c r="E1938" s="98">
        <v>0.01</v>
      </c>
      <c r="F1938" s="53"/>
      <c r="G1938" s="59"/>
      <c r="Z1938" s="108" t="str">
        <f>IF(LEN(INDEX($1:$1048576,ROW(),4))&gt;0,INDEX($1:$1048576,ROW(),4)," ")</f>
        <v xml:space="preserve"> </v>
      </c>
      <c r="AA1938" s="108">
        <f t="shared" si="220"/>
        <v>148</v>
      </c>
      <c r="AB1938" s="108">
        <f ca="1">COUNTBLANK(OFFSET(INDEX($1:$1048576,2,4),AA1938*WellsInPlate,0,WellsInPlate,1))</f>
        <v>86</v>
      </c>
      <c r="AC1938" s="108">
        <f t="shared" ca="1" si="221"/>
        <v>0</v>
      </c>
      <c r="AE1938" s="108" t="b">
        <f>IF(COUNTBLANK(D1938)=0,A1938)</f>
        <v>0</v>
      </c>
    </row>
    <row r="1939" spans="1:31" ht="12.75" x14ac:dyDescent="0.2">
      <c r="A1939" s="94" t="str">
        <f>IF(D1939="","",CONCATENATE('Address and samples info'!$B$8," #",'Samples 96'!C1939))</f>
        <v/>
      </c>
      <c r="B1939" s="95" t="s">
        <v>52</v>
      </c>
      <c r="C1939" s="150">
        <v>23</v>
      </c>
      <c r="D1939" s="5"/>
      <c r="E1939" s="98">
        <v>0.01</v>
      </c>
      <c r="F1939" s="53"/>
      <c r="G1939" s="59"/>
      <c r="Z1939" s="108" t="str">
        <f>IF(LEN(INDEX($1:$1048576,ROW(),4))&gt;0,INDEX($1:$1048576,ROW(),4)," ")</f>
        <v xml:space="preserve"> </v>
      </c>
      <c r="AA1939" s="108">
        <f t="shared" si="220"/>
        <v>148</v>
      </c>
      <c r="AB1939" s="108">
        <f ca="1">COUNTBLANK(OFFSET(INDEX($1:$1048576,2,4),AA1939*WellsInPlate,0,WellsInPlate,1))</f>
        <v>86</v>
      </c>
      <c r="AC1939" s="108">
        <f t="shared" ca="1" si="221"/>
        <v>0</v>
      </c>
      <c r="AE1939" s="108" t="b">
        <f>IF(COUNTBLANK(D1939)=0,A1939)</f>
        <v>0</v>
      </c>
    </row>
    <row r="1940" spans="1:31" ht="12.75" x14ac:dyDescent="0.2">
      <c r="A1940" s="94" t="str">
        <f>IF(D1940="","",CONCATENATE('Address and samples info'!$B$8," #",'Samples 96'!C1940))</f>
        <v/>
      </c>
      <c r="B1940" s="95" t="s">
        <v>63</v>
      </c>
      <c r="C1940" s="150">
        <v>23</v>
      </c>
      <c r="D1940" s="5"/>
      <c r="E1940" s="98">
        <v>0.01</v>
      </c>
      <c r="F1940" s="53"/>
      <c r="G1940" s="59"/>
      <c r="Z1940" s="108" t="str">
        <f>IF(LEN(INDEX($1:$1048576,ROW(),4))&gt;0,INDEX($1:$1048576,ROW(),4)," ")</f>
        <v xml:space="preserve"> </v>
      </c>
      <c r="AA1940" s="108">
        <f t="shared" si="220"/>
        <v>148</v>
      </c>
      <c r="AB1940" s="108">
        <f ca="1">COUNTBLANK(OFFSET(INDEX($1:$1048576,2,4),AA1940*WellsInPlate,0,WellsInPlate,1))</f>
        <v>86</v>
      </c>
      <c r="AC1940" s="108">
        <f t="shared" ca="1" si="221"/>
        <v>0</v>
      </c>
      <c r="AE1940" s="108" t="b">
        <f>IF(COUNTBLANK(D1940)=0,A1940)</f>
        <v>0</v>
      </c>
    </row>
    <row r="1941" spans="1:31" ht="12.75" x14ac:dyDescent="0.2">
      <c r="A1941" s="94" t="str">
        <f>IF(D1941="","",CONCATENATE('Address and samples info'!$B$8," #",'Samples 96'!C1941))</f>
        <v/>
      </c>
      <c r="B1941" s="95" t="s">
        <v>74</v>
      </c>
      <c r="C1941" s="150">
        <v>23</v>
      </c>
      <c r="D1941" s="5"/>
      <c r="E1941" s="98">
        <v>0.01</v>
      </c>
      <c r="F1941" s="53"/>
      <c r="G1941" s="59"/>
      <c r="Z1941" s="108" t="str">
        <f>IF(LEN(INDEX($1:$1048576,ROW(),4))&gt;0,INDEX($1:$1048576,ROW(),4)," ")</f>
        <v xml:space="preserve"> </v>
      </c>
      <c r="AA1941" s="108">
        <f t="shared" si="220"/>
        <v>149</v>
      </c>
      <c r="AB1941" s="108">
        <f ca="1">COUNTBLANK(OFFSET(INDEX($1:$1048576,2,4),AA1941*WellsInPlate,0,WellsInPlate,1))</f>
        <v>86</v>
      </c>
      <c r="AC1941" s="108">
        <f t="shared" ca="1" si="221"/>
        <v>0</v>
      </c>
      <c r="AE1941" s="108" t="b">
        <f>IF(COUNTBLANK(D1941)=0,A1941)</f>
        <v>0</v>
      </c>
    </row>
    <row r="1942" spans="1:31" ht="12.75" x14ac:dyDescent="0.2">
      <c r="A1942" s="94" t="str">
        <f>IF(D1942="","",CONCATENATE('Address and samples info'!$B$8," #",'Samples 96'!C1942))</f>
        <v/>
      </c>
      <c r="B1942" s="95" t="s">
        <v>84</v>
      </c>
      <c r="C1942" s="150">
        <v>23</v>
      </c>
      <c r="D1942" s="5"/>
      <c r="E1942" s="98">
        <v>0.01</v>
      </c>
      <c r="F1942" s="53"/>
      <c r="G1942" s="59"/>
      <c r="Z1942" s="108" t="str">
        <f>IF(LEN(INDEX($1:$1048576,ROW(),4))&gt;0,INDEX($1:$1048576,ROW(),4)," ")</f>
        <v xml:space="preserve"> </v>
      </c>
      <c r="AA1942" s="108">
        <f t="shared" si="220"/>
        <v>149</v>
      </c>
      <c r="AB1942" s="108">
        <f ca="1">COUNTBLANK(OFFSET(INDEX($1:$1048576,2,4),AA1942*WellsInPlate,0,WellsInPlate,1))</f>
        <v>86</v>
      </c>
      <c r="AC1942" s="108">
        <f t="shared" ca="1" si="221"/>
        <v>0</v>
      </c>
      <c r="AE1942" s="108" t="b">
        <f>IF(COUNTBLANK(D1942)=0,A1942)</f>
        <v>0</v>
      </c>
    </row>
    <row r="1943" spans="1:31" ht="12.75" x14ac:dyDescent="0.2">
      <c r="A1943" s="94" t="str">
        <f>IF(D1943="","",CONCATENATE('Address and samples info'!$B$8," #",'Samples 96'!C1943))</f>
        <v/>
      </c>
      <c r="B1943" s="95" t="s">
        <v>9</v>
      </c>
      <c r="C1943" s="150">
        <v>23</v>
      </c>
      <c r="D1943" s="5"/>
      <c r="E1943" s="98">
        <v>0.01</v>
      </c>
      <c r="F1943" s="53"/>
      <c r="G1943" s="59"/>
      <c r="Z1943" s="108" t="str">
        <f>IF(LEN(INDEX($1:$1048576,ROW(),4))&gt;0,INDEX($1:$1048576,ROW(),4)," ")</f>
        <v xml:space="preserve"> </v>
      </c>
      <c r="AA1943" s="108">
        <f t="shared" si="220"/>
        <v>149</v>
      </c>
      <c r="AB1943" s="108">
        <f ca="1">COUNTBLANK(OFFSET(INDEX($1:$1048576,2,4),AA1943*WellsInPlate,0,WellsInPlate,1))</f>
        <v>86</v>
      </c>
      <c r="AC1943" s="108">
        <f t="shared" ca="1" si="221"/>
        <v>0</v>
      </c>
      <c r="AE1943" s="108" t="b">
        <f>IF(COUNTBLANK(D1943)=0,A1943)</f>
        <v>0</v>
      </c>
    </row>
    <row r="1944" spans="1:31" ht="12.75" x14ac:dyDescent="0.2">
      <c r="A1944" s="94" t="str">
        <f>IF(D1944="","",CONCATENATE('Address and samples info'!$B$8," #",'Samples 96'!C1944))</f>
        <v/>
      </c>
      <c r="B1944" s="95" t="s">
        <v>20</v>
      </c>
      <c r="C1944" s="150">
        <v>23</v>
      </c>
      <c r="D1944" s="5"/>
      <c r="E1944" s="98">
        <v>0.01</v>
      </c>
      <c r="F1944" s="53"/>
      <c r="G1944" s="59"/>
      <c r="Z1944" s="108" t="str">
        <f>IF(LEN(INDEX($1:$1048576,ROW(),4))&gt;0,INDEX($1:$1048576,ROW(),4)," ")</f>
        <v xml:space="preserve"> </v>
      </c>
      <c r="AA1944" s="108">
        <f t="shared" si="220"/>
        <v>149</v>
      </c>
      <c r="AB1944" s="108">
        <f ca="1">COUNTBLANK(OFFSET(INDEX($1:$1048576,2,4),AA1944*WellsInPlate,0,WellsInPlate,1))</f>
        <v>86</v>
      </c>
      <c r="AC1944" s="108">
        <f t="shared" ca="1" si="221"/>
        <v>0</v>
      </c>
      <c r="AE1944" s="108" t="b">
        <f>IF(COUNTBLANK(D1944)=0,A1944)</f>
        <v>0</v>
      </c>
    </row>
    <row r="1945" spans="1:31" ht="12.75" x14ac:dyDescent="0.2">
      <c r="A1945" s="94" t="str">
        <f>IF(D1945="","",CONCATENATE('Address and samples info'!$B$8," #",'Samples 96'!C1945))</f>
        <v/>
      </c>
      <c r="B1945" s="95" t="s">
        <v>31</v>
      </c>
      <c r="C1945" s="150">
        <v>23</v>
      </c>
      <c r="D1945" s="5"/>
      <c r="E1945" s="98">
        <v>0.01</v>
      </c>
      <c r="F1945" s="53"/>
      <c r="G1945" s="59"/>
      <c r="Z1945" s="108" t="str">
        <f>IF(LEN(INDEX($1:$1048576,ROW(),4))&gt;0,INDEX($1:$1048576,ROW(),4)," ")</f>
        <v xml:space="preserve"> </v>
      </c>
      <c r="AA1945" s="108">
        <f t="shared" si="220"/>
        <v>149</v>
      </c>
      <c r="AB1945" s="108">
        <f ca="1">COUNTBLANK(OFFSET(INDEX($1:$1048576,2,4),AA1945*WellsInPlate,0,WellsInPlate,1))</f>
        <v>86</v>
      </c>
      <c r="AC1945" s="108">
        <f t="shared" ca="1" si="221"/>
        <v>0</v>
      </c>
      <c r="AE1945" s="108" t="b">
        <f>IF(COUNTBLANK(D1945)=0,A1945)</f>
        <v>0</v>
      </c>
    </row>
    <row r="1946" spans="1:31" ht="12.75" x14ac:dyDescent="0.2">
      <c r="A1946" s="94" t="str">
        <f>IF(D1946="","",CONCATENATE('Address and samples info'!$B$8," #",'Samples 96'!C1946))</f>
        <v/>
      </c>
      <c r="B1946" s="95" t="s">
        <v>42</v>
      </c>
      <c r="C1946" s="150">
        <v>23</v>
      </c>
      <c r="D1946" s="5"/>
      <c r="E1946" s="98">
        <v>0.01</v>
      </c>
      <c r="F1946" s="53"/>
      <c r="G1946" s="59"/>
      <c r="Z1946" s="108" t="str">
        <f>IF(LEN(INDEX($1:$1048576,ROW(),4))&gt;0,INDEX($1:$1048576,ROW(),4)," ")</f>
        <v xml:space="preserve"> </v>
      </c>
      <c r="AA1946" s="108">
        <f t="shared" si="220"/>
        <v>149</v>
      </c>
      <c r="AB1946" s="108">
        <f ca="1">COUNTBLANK(OFFSET(INDEX($1:$1048576,2,4),AA1946*WellsInPlate,0,WellsInPlate,1))</f>
        <v>86</v>
      </c>
      <c r="AC1946" s="108">
        <f t="shared" ca="1" si="221"/>
        <v>0</v>
      </c>
      <c r="AE1946" s="108" t="b">
        <f>IF(COUNTBLANK(D1946)=0,A1946)</f>
        <v>0</v>
      </c>
    </row>
    <row r="1947" spans="1:31" ht="12.75" x14ac:dyDescent="0.2">
      <c r="A1947" s="94" t="str">
        <f>IF(D1947="","",CONCATENATE('Address and samples info'!$B$8," #",'Samples 96'!C1947))</f>
        <v/>
      </c>
      <c r="B1947" s="95" t="s">
        <v>53</v>
      </c>
      <c r="C1947" s="150">
        <v>23</v>
      </c>
      <c r="D1947" s="5"/>
      <c r="E1947" s="98">
        <v>0.01</v>
      </c>
      <c r="F1947" s="53"/>
      <c r="G1947" s="59"/>
      <c r="Z1947" s="108" t="str">
        <f>IF(LEN(INDEX($1:$1048576,ROW(),4))&gt;0,INDEX($1:$1048576,ROW(),4)," ")</f>
        <v xml:space="preserve"> </v>
      </c>
      <c r="AA1947" s="108">
        <f t="shared" si="220"/>
        <v>149</v>
      </c>
      <c r="AB1947" s="108">
        <f ca="1">COUNTBLANK(OFFSET(INDEX($1:$1048576,2,4),AA1947*WellsInPlate,0,WellsInPlate,1))</f>
        <v>86</v>
      </c>
      <c r="AC1947" s="108">
        <f t="shared" ca="1" si="221"/>
        <v>0</v>
      </c>
      <c r="AE1947" s="108" t="b">
        <f>IF(COUNTBLANK(D1947)=0,A1947)</f>
        <v>0</v>
      </c>
    </row>
    <row r="1948" spans="1:31" ht="12.75" x14ac:dyDescent="0.2">
      <c r="A1948" s="94" t="str">
        <f>IF(D1948="","",CONCATENATE('Address and samples info'!$B$8," #",'Samples 96'!C1948))</f>
        <v/>
      </c>
      <c r="B1948" s="95" t="s">
        <v>64</v>
      </c>
      <c r="C1948" s="150">
        <v>23</v>
      </c>
      <c r="D1948" s="5"/>
      <c r="E1948" s="98">
        <v>0.01</v>
      </c>
      <c r="F1948" s="53"/>
      <c r="G1948" s="59"/>
      <c r="Z1948" s="108" t="str">
        <f>IF(LEN(INDEX($1:$1048576,ROW(),4))&gt;0,INDEX($1:$1048576,ROW(),4)," ")</f>
        <v xml:space="preserve"> </v>
      </c>
      <c r="AA1948" s="108">
        <f t="shared" si="220"/>
        <v>149</v>
      </c>
      <c r="AB1948" s="108">
        <f ca="1">COUNTBLANK(OFFSET(INDEX($1:$1048576,2,4),AA1948*WellsInPlate,0,WellsInPlate,1))</f>
        <v>86</v>
      </c>
      <c r="AC1948" s="108">
        <f t="shared" ca="1" si="221"/>
        <v>0</v>
      </c>
      <c r="AE1948" s="108" t="b">
        <f>IF(COUNTBLANK(D1948)=0,A1948)</f>
        <v>0</v>
      </c>
    </row>
    <row r="1949" spans="1:31" ht="12.75" x14ac:dyDescent="0.2">
      <c r="A1949" s="94" t="str">
        <f>IF(D1949="","",CONCATENATE('Address and samples info'!$B$8," #",'Samples 96'!C1949))</f>
        <v/>
      </c>
      <c r="B1949" s="95" t="s">
        <v>75</v>
      </c>
      <c r="C1949" s="150">
        <v>23</v>
      </c>
      <c r="D1949" s="5"/>
      <c r="E1949" s="98">
        <v>0.01</v>
      </c>
      <c r="F1949" s="53"/>
      <c r="G1949" s="59"/>
      <c r="Z1949" s="108" t="str">
        <f>IF(LEN(INDEX($1:$1048576,ROW(),4))&gt;0,INDEX($1:$1048576,ROW(),4)," ")</f>
        <v xml:space="preserve"> </v>
      </c>
      <c r="AA1949" s="108">
        <f t="shared" si="220"/>
        <v>149</v>
      </c>
      <c r="AB1949" s="108">
        <f ca="1">COUNTBLANK(OFFSET(INDEX($1:$1048576,2,4),AA1949*WellsInPlate,0,WellsInPlate,1))</f>
        <v>86</v>
      </c>
      <c r="AC1949" s="108">
        <f t="shared" ca="1" si="221"/>
        <v>0</v>
      </c>
      <c r="AE1949" s="108" t="b">
        <f>IF(COUNTBLANK(D1949)=0,A1949)</f>
        <v>0</v>
      </c>
    </row>
    <row r="1950" spans="1:31" ht="12.75" x14ac:dyDescent="0.2">
      <c r="A1950" s="94" t="str">
        <f>IF(D1950="","",CONCATENATE('Address and samples info'!$B$8," #",'Samples 96'!C1950))</f>
        <v/>
      </c>
      <c r="B1950" s="95" t="s">
        <v>85</v>
      </c>
      <c r="C1950" s="150">
        <v>23</v>
      </c>
      <c r="D1950" s="5"/>
      <c r="E1950" s="98">
        <v>0.01</v>
      </c>
      <c r="F1950" s="53"/>
      <c r="G1950" s="59"/>
      <c r="Z1950" s="108" t="str">
        <f>IF(LEN(INDEX($1:$1048576,ROW(),4))&gt;0,INDEX($1:$1048576,ROW(),4)," ")</f>
        <v xml:space="preserve"> </v>
      </c>
      <c r="AA1950" s="108">
        <f t="shared" si="220"/>
        <v>149</v>
      </c>
      <c r="AB1950" s="108">
        <f ca="1">COUNTBLANK(OFFSET(INDEX($1:$1048576,2,4),AA1950*WellsInPlate,0,WellsInPlate,1))</f>
        <v>86</v>
      </c>
      <c r="AC1950" s="108">
        <f t="shared" ca="1" si="221"/>
        <v>0</v>
      </c>
      <c r="AE1950" s="108" t="b">
        <f>IF(COUNTBLANK(D1950)=0,A1950)</f>
        <v>0</v>
      </c>
    </row>
    <row r="1951" spans="1:31" ht="12.75" x14ac:dyDescent="0.2">
      <c r="A1951" s="94" t="str">
        <f>IF(D1951="","",CONCATENATE('Address and samples info'!$B$8," #",'Samples 96'!C1951))</f>
        <v/>
      </c>
      <c r="B1951" s="95" t="s">
        <v>10</v>
      </c>
      <c r="C1951" s="150">
        <v>23</v>
      </c>
      <c r="D1951" s="5"/>
      <c r="E1951" s="98">
        <v>0.01</v>
      </c>
      <c r="F1951" s="53"/>
      <c r="G1951" s="59"/>
      <c r="Z1951" s="108" t="str">
        <f>IF(LEN(INDEX($1:$1048576,ROW(),4))&gt;0,INDEX($1:$1048576,ROW(),4)," ")</f>
        <v xml:space="preserve"> </v>
      </c>
      <c r="AA1951" s="108">
        <f t="shared" si="220"/>
        <v>149</v>
      </c>
      <c r="AB1951" s="108">
        <f ca="1">COUNTBLANK(OFFSET(INDEX($1:$1048576,2,4),AA1951*WellsInPlate,0,WellsInPlate,1))</f>
        <v>86</v>
      </c>
      <c r="AC1951" s="108">
        <f t="shared" ca="1" si="221"/>
        <v>0</v>
      </c>
      <c r="AE1951" s="108" t="b">
        <f>IF(COUNTBLANK(D1951)=0,A1951)</f>
        <v>0</v>
      </c>
    </row>
    <row r="1952" spans="1:31" ht="12.75" x14ac:dyDescent="0.2">
      <c r="A1952" s="94" t="str">
        <f>IF(D1952="","",CONCATENATE('Address and samples info'!$B$8," #",'Samples 96'!C1952))</f>
        <v/>
      </c>
      <c r="B1952" s="95" t="s">
        <v>21</v>
      </c>
      <c r="C1952" s="150">
        <v>23</v>
      </c>
      <c r="D1952" s="5"/>
      <c r="E1952" s="98">
        <v>0.01</v>
      </c>
      <c r="F1952" s="53"/>
      <c r="G1952" s="59"/>
      <c r="Z1952" s="108" t="str">
        <f>IF(LEN(INDEX($1:$1048576,ROW(),4))&gt;0,INDEX($1:$1048576,ROW(),4)," ")</f>
        <v xml:space="preserve"> </v>
      </c>
      <c r="AA1952" s="108">
        <f t="shared" si="220"/>
        <v>149</v>
      </c>
      <c r="AB1952" s="108">
        <f ca="1">COUNTBLANK(OFFSET(INDEX($1:$1048576,2,4),AA1952*WellsInPlate,0,WellsInPlate,1))</f>
        <v>86</v>
      </c>
      <c r="AC1952" s="108">
        <f t="shared" ca="1" si="221"/>
        <v>0</v>
      </c>
      <c r="AE1952" s="108" t="b">
        <f>IF(COUNTBLANK(D1952)=0,A1952)</f>
        <v>0</v>
      </c>
    </row>
    <row r="1953" spans="1:31" ht="12.75" x14ac:dyDescent="0.2">
      <c r="A1953" s="94" t="str">
        <f>IF(D1953="","",CONCATENATE('Address and samples info'!$B$8," #",'Samples 96'!C1953))</f>
        <v/>
      </c>
      <c r="B1953" s="95" t="s">
        <v>32</v>
      </c>
      <c r="C1953" s="150">
        <v>23</v>
      </c>
      <c r="D1953" s="5"/>
      <c r="E1953" s="98">
        <v>0.01</v>
      </c>
      <c r="F1953" s="53"/>
      <c r="G1953" s="59"/>
      <c r="Z1953" s="108" t="str">
        <f>IF(LEN(INDEX($1:$1048576,ROW(),4))&gt;0,INDEX($1:$1048576,ROW(),4)," ")</f>
        <v xml:space="preserve"> </v>
      </c>
      <c r="AA1953" s="108">
        <f t="shared" si="220"/>
        <v>149</v>
      </c>
      <c r="AB1953" s="108">
        <f ca="1">COUNTBLANK(OFFSET(INDEX($1:$1048576,2,4),AA1953*WellsInPlate,0,WellsInPlate,1))</f>
        <v>86</v>
      </c>
      <c r="AC1953" s="108">
        <f t="shared" ca="1" si="221"/>
        <v>0</v>
      </c>
      <c r="AE1953" s="108" t="b">
        <f>IF(COUNTBLANK(D1953)=0,A1953)</f>
        <v>0</v>
      </c>
    </row>
    <row r="1954" spans="1:31" ht="12.75" x14ac:dyDescent="0.2">
      <c r="A1954" s="94" t="str">
        <f>IF(D1954="","",CONCATENATE('Address and samples info'!$B$8," #",'Samples 96'!C1954))</f>
        <v/>
      </c>
      <c r="B1954" s="95" t="s">
        <v>43</v>
      </c>
      <c r="C1954" s="150">
        <v>23</v>
      </c>
      <c r="D1954" s="5"/>
      <c r="E1954" s="98">
        <v>0.01</v>
      </c>
      <c r="F1954" s="53"/>
      <c r="G1954" s="59"/>
      <c r="Z1954" s="108" t="str">
        <f>IF(LEN(INDEX($1:$1048576,ROW(),4))&gt;0,INDEX($1:$1048576,ROW(),4)," ")</f>
        <v xml:space="preserve"> </v>
      </c>
      <c r="AA1954" s="108">
        <f t="shared" si="220"/>
        <v>150</v>
      </c>
      <c r="AB1954" s="108">
        <f ca="1">COUNTBLANK(OFFSET(INDEX($1:$1048576,2,4),AA1954*WellsInPlate,0,WellsInPlate,1))</f>
        <v>86</v>
      </c>
      <c r="AC1954" s="108">
        <f t="shared" ca="1" si="221"/>
        <v>0</v>
      </c>
      <c r="AE1954" s="108" t="b">
        <f>IF(COUNTBLANK(D1954)=0,A1954)</f>
        <v>0</v>
      </c>
    </row>
    <row r="1955" spans="1:31" ht="12.75" x14ac:dyDescent="0.2">
      <c r="A1955" s="94" t="str">
        <f>IF(D1955="","",CONCATENATE('Address and samples info'!$B$8," #",'Samples 96'!C1955))</f>
        <v/>
      </c>
      <c r="B1955" s="95" t="s">
        <v>54</v>
      </c>
      <c r="C1955" s="150">
        <v>23</v>
      </c>
      <c r="D1955" s="5"/>
      <c r="E1955" s="98">
        <v>0.01</v>
      </c>
      <c r="F1955" s="53"/>
      <c r="G1955" s="59"/>
      <c r="Z1955" s="108" t="str">
        <f>IF(LEN(INDEX($1:$1048576,ROW(),4))&gt;0,INDEX($1:$1048576,ROW(),4)," ")</f>
        <v xml:space="preserve"> </v>
      </c>
      <c r="AA1955" s="108">
        <f t="shared" si="220"/>
        <v>150</v>
      </c>
      <c r="AB1955" s="108">
        <f ca="1">COUNTBLANK(OFFSET(INDEX($1:$1048576,2,4),AA1955*WellsInPlate,0,WellsInPlate,1))</f>
        <v>86</v>
      </c>
      <c r="AC1955" s="108">
        <f t="shared" ca="1" si="221"/>
        <v>0</v>
      </c>
      <c r="AE1955" s="108" t="b">
        <f>IF(COUNTBLANK(D1955)=0,A1955)</f>
        <v>0</v>
      </c>
    </row>
    <row r="1956" spans="1:31" ht="12.75" x14ac:dyDescent="0.2">
      <c r="A1956" s="94" t="str">
        <f>IF(D1956="","",CONCATENATE('Address and samples info'!$B$8," #",'Samples 96'!C1956))</f>
        <v/>
      </c>
      <c r="B1956" s="95" t="s">
        <v>65</v>
      </c>
      <c r="C1956" s="150">
        <v>23</v>
      </c>
      <c r="D1956" s="5"/>
      <c r="E1956" s="98">
        <v>0.01</v>
      </c>
      <c r="F1956" s="53"/>
      <c r="G1956" s="59"/>
      <c r="Z1956" s="108" t="str">
        <f>IF(LEN(INDEX($1:$1048576,ROW(),4))&gt;0,INDEX($1:$1048576,ROW(),4)," ")</f>
        <v xml:space="preserve"> </v>
      </c>
      <c r="AA1956" s="108">
        <f t="shared" si="220"/>
        <v>150</v>
      </c>
      <c r="AB1956" s="108">
        <f ca="1">COUNTBLANK(OFFSET(INDEX($1:$1048576,2,4),AA1956*WellsInPlate,0,WellsInPlate,1))</f>
        <v>86</v>
      </c>
      <c r="AC1956" s="108">
        <f t="shared" ca="1" si="221"/>
        <v>0</v>
      </c>
      <c r="AE1956" s="108" t="b">
        <f>IF(COUNTBLANK(D1956)=0,A1956)</f>
        <v>0</v>
      </c>
    </row>
    <row r="1957" spans="1:31" ht="12.75" x14ac:dyDescent="0.2">
      <c r="A1957" s="94" t="str">
        <f>IF(D1957="","",CONCATENATE('Address and samples info'!$B$8," #",'Samples 96'!C1957))</f>
        <v/>
      </c>
      <c r="B1957" s="95" t="s">
        <v>76</v>
      </c>
      <c r="C1957" s="150">
        <v>23</v>
      </c>
      <c r="D1957" s="5"/>
      <c r="E1957" s="98">
        <v>0.01</v>
      </c>
      <c r="F1957" s="53"/>
      <c r="G1957" s="59"/>
      <c r="Z1957" s="108" t="str">
        <f>IF(LEN(INDEX($1:$1048576,ROW(),4))&gt;0,INDEX($1:$1048576,ROW(),4)," ")</f>
        <v xml:space="preserve"> </v>
      </c>
      <c r="AA1957" s="108">
        <f t="shared" si="220"/>
        <v>150</v>
      </c>
      <c r="AB1957" s="108">
        <f ca="1">COUNTBLANK(OFFSET(INDEX($1:$1048576,2,4),AA1957*WellsInPlate,0,WellsInPlate,1))</f>
        <v>86</v>
      </c>
      <c r="AC1957" s="108">
        <f t="shared" ca="1" si="221"/>
        <v>0</v>
      </c>
      <c r="AE1957" s="108" t="b">
        <f>IF(COUNTBLANK(D1957)=0,A1957)</f>
        <v>0</v>
      </c>
    </row>
    <row r="1958" spans="1:31" ht="12.75" x14ac:dyDescent="0.2">
      <c r="A1958" s="94" t="str">
        <f>IF(D1958="","",CONCATENATE('Address and samples info'!$B$8," #",'Samples 96'!C1958))</f>
        <v/>
      </c>
      <c r="B1958" s="95" t="s">
        <v>86</v>
      </c>
      <c r="C1958" s="150">
        <v>23</v>
      </c>
      <c r="D1958" s="5"/>
      <c r="E1958" s="98">
        <v>0.01</v>
      </c>
      <c r="F1958" s="53"/>
      <c r="G1958" s="59"/>
      <c r="Z1958" s="108" t="str">
        <f>IF(LEN(INDEX($1:$1048576,ROW(),4))&gt;0,INDEX($1:$1048576,ROW(),4)," ")</f>
        <v xml:space="preserve"> </v>
      </c>
      <c r="AA1958" s="108">
        <f t="shared" ref="AA1958:AA1988" si="222">CEILING((ROW()-StartRow+1)/PanelHeight,1)-1</f>
        <v>150</v>
      </c>
      <c r="AB1958" s="108">
        <f ca="1">COUNTBLANK(OFFSET(INDEX($1:$1048576,2,4),AA1958*WellsInPlate,0,WellsInPlate,1))</f>
        <v>86</v>
      </c>
      <c r="AC1958" s="108">
        <f t="shared" ref="AC1958:AC1988" ca="1" si="223">IF(AB1958=WellsInPlate,0,1)</f>
        <v>0</v>
      </c>
      <c r="AE1958" s="108" t="b">
        <f>IF(COUNTBLANK(D1958)=0,A1958)</f>
        <v>0</v>
      </c>
    </row>
    <row r="1959" spans="1:31" ht="12.75" x14ac:dyDescent="0.2">
      <c r="A1959" s="94" t="str">
        <f>IF(D1959="","",CONCATENATE('Address and samples info'!$B$8," #",'Samples 96'!C1959))</f>
        <v/>
      </c>
      <c r="B1959" s="95" t="s">
        <v>11</v>
      </c>
      <c r="C1959" s="150">
        <v>23</v>
      </c>
      <c r="D1959" s="5"/>
      <c r="E1959" s="98">
        <v>0.01</v>
      </c>
      <c r="F1959" s="53"/>
      <c r="G1959" s="59"/>
      <c r="Z1959" s="108" t="str">
        <f>IF(LEN(INDEX($1:$1048576,ROW(),4))&gt;0,INDEX($1:$1048576,ROW(),4)," ")</f>
        <v xml:space="preserve"> </v>
      </c>
      <c r="AA1959" s="108">
        <f t="shared" si="222"/>
        <v>150</v>
      </c>
      <c r="AB1959" s="108">
        <f ca="1">COUNTBLANK(OFFSET(INDEX($1:$1048576,2,4),AA1959*WellsInPlate,0,WellsInPlate,1))</f>
        <v>86</v>
      </c>
      <c r="AC1959" s="108">
        <f t="shared" ca="1" si="223"/>
        <v>0</v>
      </c>
      <c r="AE1959" s="108" t="b">
        <f>IF(COUNTBLANK(D1959)=0,A1959)</f>
        <v>0</v>
      </c>
    </row>
    <row r="1960" spans="1:31" ht="12.75" x14ac:dyDescent="0.2">
      <c r="A1960" s="94" t="str">
        <f>IF(D1960="","",CONCATENATE('Address and samples info'!$B$8," #",'Samples 96'!C1960))</f>
        <v/>
      </c>
      <c r="B1960" s="95" t="s">
        <v>22</v>
      </c>
      <c r="C1960" s="150">
        <v>23</v>
      </c>
      <c r="D1960" s="5"/>
      <c r="E1960" s="98">
        <v>0.01</v>
      </c>
      <c r="F1960" s="53"/>
      <c r="G1960" s="59"/>
      <c r="Z1960" s="108" t="str">
        <f>IF(LEN(INDEX($1:$1048576,ROW(),4))&gt;0,INDEX($1:$1048576,ROW(),4)," ")</f>
        <v xml:space="preserve"> </v>
      </c>
      <c r="AA1960" s="108">
        <f t="shared" si="222"/>
        <v>150</v>
      </c>
      <c r="AB1960" s="108">
        <f ca="1">COUNTBLANK(OFFSET(INDEX($1:$1048576,2,4),AA1960*WellsInPlate,0,WellsInPlate,1))</f>
        <v>86</v>
      </c>
      <c r="AC1960" s="108">
        <f t="shared" ca="1" si="223"/>
        <v>0</v>
      </c>
      <c r="AE1960" s="108" t="b">
        <f>IF(COUNTBLANK(D1960)=0,A1960)</f>
        <v>0</v>
      </c>
    </row>
    <row r="1961" spans="1:31" ht="12.75" x14ac:dyDescent="0.2">
      <c r="A1961" s="94" t="str">
        <f>IF(D1961="","",CONCATENATE('Address and samples info'!$B$8," #",'Samples 96'!C1961))</f>
        <v/>
      </c>
      <c r="B1961" s="95" t="s">
        <v>33</v>
      </c>
      <c r="C1961" s="150">
        <v>23</v>
      </c>
      <c r="D1961" s="5"/>
      <c r="E1961" s="98">
        <v>0.01</v>
      </c>
      <c r="F1961" s="53"/>
      <c r="G1961" s="59"/>
      <c r="Z1961" s="108" t="str">
        <f>IF(LEN(INDEX($1:$1048576,ROW(),4))&gt;0,INDEX($1:$1048576,ROW(),4)," ")</f>
        <v xml:space="preserve"> </v>
      </c>
      <c r="AA1961" s="108">
        <f t="shared" si="222"/>
        <v>150</v>
      </c>
      <c r="AB1961" s="108">
        <f ca="1">COUNTBLANK(OFFSET(INDEX($1:$1048576,2,4),AA1961*WellsInPlate,0,WellsInPlate,1))</f>
        <v>86</v>
      </c>
      <c r="AC1961" s="108">
        <f t="shared" ca="1" si="223"/>
        <v>0</v>
      </c>
      <c r="AE1961" s="108" t="b">
        <f>IF(COUNTBLANK(D1961)=0,A1961)</f>
        <v>0</v>
      </c>
    </row>
    <row r="1962" spans="1:31" ht="12.75" x14ac:dyDescent="0.2">
      <c r="A1962" s="94" t="str">
        <f>IF(D1962="","",CONCATENATE('Address and samples info'!$B$8," #",'Samples 96'!C1962))</f>
        <v/>
      </c>
      <c r="B1962" s="95" t="s">
        <v>44</v>
      </c>
      <c r="C1962" s="150">
        <v>23</v>
      </c>
      <c r="D1962" s="5"/>
      <c r="E1962" s="98">
        <v>0.01</v>
      </c>
      <c r="F1962" s="53"/>
      <c r="G1962" s="59"/>
      <c r="Z1962" s="108" t="str">
        <f>IF(LEN(INDEX($1:$1048576,ROW(),4))&gt;0,INDEX($1:$1048576,ROW(),4)," ")</f>
        <v xml:space="preserve"> </v>
      </c>
      <c r="AA1962" s="108">
        <f t="shared" si="222"/>
        <v>150</v>
      </c>
      <c r="AB1962" s="108">
        <f ca="1">COUNTBLANK(OFFSET(INDEX($1:$1048576,2,4),AA1962*WellsInPlate,0,WellsInPlate,1))</f>
        <v>86</v>
      </c>
      <c r="AC1962" s="108">
        <f t="shared" ca="1" si="223"/>
        <v>0</v>
      </c>
      <c r="AE1962" s="108" t="b">
        <f>IF(COUNTBLANK(D1962)=0,A1962)</f>
        <v>0</v>
      </c>
    </row>
    <row r="1963" spans="1:31" ht="12.75" x14ac:dyDescent="0.2">
      <c r="A1963" s="94" t="str">
        <f>IF(D1963="","",CONCATENATE('Address and samples info'!$B$8," #",'Samples 96'!C1963))</f>
        <v/>
      </c>
      <c r="B1963" s="95" t="s">
        <v>55</v>
      </c>
      <c r="C1963" s="150">
        <v>23</v>
      </c>
      <c r="D1963" s="5"/>
      <c r="E1963" s="98">
        <v>0.01</v>
      </c>
      <c r="F1963" s="53"/>
      <c r="G1963" s="59"/>
      <c r="Z1963" s="108" t="str">
        <f>IF(LEN(INDEX($1:$1048576,ROW(),4))&gt;0,INDEX($1:$1048576,ROW(),4)," ")</f>
        <v xml:space="preserve"> </v>
      </c>
      <c r="AA1963" s="108">
        <f t="shared" si="222"/>
        <v>150</v>
      </c>
      <c r="AB1963" s="108">
        <f ca="1">COUNTBLANK(OFFSET(INDEX($1:$1048576,2,4),AA1963*WellsInPlate,0,WellsInPlate,1))</f>
        <v>86</v>
      </c>
      <c r="AC1963" s="108">
        <f t="shared" ca="1" si="223"/>
        <v>0</v>
      </c>
      <c r="AE1963" s="108" t="b">
        <f>IF(COUNTBLANK(D1963)=0,A1963)</f>
        <v>0</v>
      </c>
    </row>
    <row r="1964" spans="1:31" ht="12.75" x14ac:dyDescent="0.2">
      <c r="A1964" s="94" t="str">
        <f>IF(D1964="","",CONCATENATE('Address and samples info'!$B$8," #",'Samples 96'!C1964))</f>
        <v/>
      </c>
      <c r="B1964" s="95" t="s">
        <v>66</v>
      </c>
      <c r="C1964" s="150">
        <v>23</v>
      </c>
      <c r="D1964" s="5"/>
      <c r="E1964" s="98">
        <v>0.01</v>
      </c>
      <c r="F1964" s="53"/>
      <c r="G1964" s="59"/>
      <c r="Z1964" s="108" t="str">
        <f>IF(LEN(INDEX($1:$1048576,ROW(),4))&gt;0,INDEX($1:$1048576,ROW(),4)," ")</f>
        <v xml:space="preserve"> </v>
      </c>
      <c r="AA1964" s="108">
        <f t="shared" si="222"/>
        <v>150</v>
      </c>
      <c r="AB1964" s="108">
        <f ca="1">COUNTBLANK(OFFSET(INDEX($1:$1048576,2,4),AA1964*WellsInPlate,0,WellsInPlate,1))</f>
        <v>86</v>
      </c>
      <c r="AC1964" s="108">
        <f t="shared" ca="1" si="223"/>
        <v>0</v>
      </c>
      <c r="AE1964" s="108" t="b">
        <f>IF(COUNTBLANK(D1964)=0,A1964)</f>
        <v>0</v>
      </c>
    </row>
    <row r="1965" spans="1:31" ht="12.75" x14ac:dyDescent="0.2">
      <c r="A1965" s="94" t="str">
        <f>IF(D1965="","",CONCATENATE('Address and samples info'!$B$8," #",'Samples 96'!C1965))</f>
        <v/>
      </c>
      <c r="B1965" s="95" t="s">
        <v>77</v>
      </c>
      <c r="C1965" s="150">
        <v>23</v>
      </c>
      <c r="D1965" s="5"/>
      <c r="E1965" s="98">
        <v>0.01</v>
      </c>
      <c r="F1965" s="53"/>
      <c r="G1965" s="59"/>
      <c r="Z1965" s="108" t="str">
        <f>IF(LEN(INDEX($1:$1048576,ROW(),4))&gt;0,INDEX($1:$1048576,ROW(),4)," ")</f>
        <v xml:space="preserve"> </v>
      </c>
      <c r="AA1965" s="108">
        <f t="shared" si="222"/>
        <v>150</v>
      </c>
      <c r="AB1965" s="108">
        <f ca="1">COUNTBLANK(OFFSET(INDEX($1:$1048576,2,4),AA1965*WellsInPlate,0,WellsInPlate,1))</f>
        <v>86</v>
      </c>
      <c r="AC1965" s="108">
        <f t="shared" ca="1" si="223"/>
        <v>0</v>
      </c>
      <c r="AE1965" s="108" t="b">
        <f>IF(COUNTBLANK(D1965)=0,A1965)</f>
        <v>0</v>
      </c>
    </row>
    <row r="1966" spans="1:31" ht="12.75" x14ac:dyDescent="0.2">
      <c r="A1966" s="94" t="str">
        <f>IF(D1966="","",CONCATENATE('Address and samples info'!$B$8," #",'Samples 96'!C1966))</f>
        <v/>
      </c>
      <c r="B1966" s="95" t="s">
        <v>87</v>
      </c>
      <c r="C1966" s="150">
        <v>23</v>
      </c>
      <c r="D1966" s="5"/>
      <c r="E1966" s="98">
        <v>0.01</v>
      </c>
      <c r="F1966" s="53"/>
      <c r="G1966" s="59"/>
      <c r="Z1966" s="108" t="str">
        <f>IF(LEN(INDEX($1:$1048576,ROW(),4))&gt;0,INDEX($1:$1048576,ROW(),4)," ")</f>
        <v xml:space="preserve"> </v>
      </c>
      <c r="AA1966" s="108">
        <f t="shared" si="222"/>
        <v>150</v>
      </c>
      <c r="AB1966" s="108">
        <f ca="1">COUNTBLANK(OFFSET(INDEX($1:$1048576,2,4),AA1966*WellsInPlate,0,WellsInPlate,1))</f>
        <v>86</v>
      </c>
      <c r="AC1966" s="108">
        <f t="shared" ca="1" si="223"/>
        <v>0</v>
      </c>
      <c r="AE1966" s="108" t="b">
        <f>IF(COUNTBLANK(D1966)=0,A1966)</f>
        <v>0</v>
      </c>
    </row>
    <row r="1967" spans="1:31" ht="12.75" x14ac:dyDescent="0.2">
      <c r="A1967" s="94" t="str">
        <f>IF(D1967="","",CONCATENATE('Address and samples info'!$B$8," #",'Samples 96'!C1967))</f>
        <v/>
      </c>
      <c r="B1967" s="95" t="s">
        <v>12</v>
      </c>
      <c r="C1967" s="150">
        <v>23</v>
      </c>
      <c r="D1967" s="5"/>
      <c r="E1967" s="98">
        <v>0.01</v>
      </c>
      <c r="F1967" s="53"/>
      <c r="G1967" s="59"/>
      <c r="Z1967" s="108" t="str">
        <f>IF(LEN(INDEX($1:$1048576,ROW(),4))&gt;0,INDEX($1:$1048576,ROW(),4)," ")</f>
        <v xml:space="preserve"> </v>
      </c>
      <c r="AA1967" s="108">
        <f t="shared" si="222"/>
        <v>151</v>
      </c>
      <c r="AB1967" s="108">
        <f ca="1">COUNTBLANK(OFFSET(INDEX($1:$1048576,2,4),AA1967*WellsInPlate,0,WellsInPlate,1))</f>
        <v>86</v>
      </c>
      <c r="AC1967" s="108">
        <f t="shared" ca="1" si="223"/>
        <v>0</v>
      </c>
      <c r="AE1967" s="108" t="b">
        <f>IF(COUNTBLANK(D1967)=0,A1967)</f>
        <v>0</v>
      </c>
    </row>
    <row r="1968" spans="1:31" ht="12.75" x14ac:dyDescent="0.2">
      <c r="A1968" s="94" t="str">
        <f>IF(D1968="","",CONCATENATE('Address and samples info'!$B$8," #",'Samples 96'!C1968))</f>
        <v/>
      </c>
      <c r="B1968" s="95" t="s">
        <v>23</v>
      </c>
      <c r="C1968" s="150">
        <v>23</v>
      </c>
      <c r="D1968" s="5"/>
      <c r="E1968" s="98">
        <v>0.01</v>
      </c>
      <c r="F1968" s="53"/>
      <c r="G1968" s="59"/>
      <c r="Z1968" s="108" t="str">
        <f>IF(LEN(INDEX($1:$1048576,ROW(),4))&gt;0,INDEX($1:$1048576,ROW(),4)," ")</f>
        <v xml:space="preserve"> </v>
      </c>
      <c r="AA1968" s="108">
        <f t="shared" si="222"/>
        <v>151</v>
      </c>
      <c r="AB1968" s="108">
        <f ca="1">COUNTBLANK(OFFSET(INDEX($1:$1048576,2,4),AA1968*WellsInPlate,0,WellsInPlate,1))</f>
        <v>86</v>
      </c>
      <c r="AC1968" s="108">
        <f t="shared" ca="1" si="223"/>
        <v>0</v>
      </c>
      <c r="AE1968" s="108" t="b">
        <f>IF(COUNTBLANK(D1968)=0,A1968)</f>
        <v>0</v>
      </c>
    </row>
    <row r="1969" spans="1:31" ht="12.75" x14ac:dyDescent="0.2">
      <c r="A1969" s="94" t="str">
        <f>IF(D1969="","",CONCATENATE('Address and samples info'!$B$8," #",'Samples 96'!C1969))</f>
        <v/>
      </c>
      <c r="B1969" s="95" t="s">
        <v>34</v>
      </c>
      <c r="C1969" s="150">
        <v>23</v>
      </c>
      <c r="D1969" s="5"/>
      <c r="E1969" s="98">
        <v>0.01</v>
      </c>
      <c r="F1969" s="53"/>
      <c r="G1969" s="59"/>
      <c r="Z1969" s="108" t="str">
        <f>IF(LEN(INDEX($1:$1048576,ROW(),4))&gt;0,INDEX($1:$1048576,ROW(),4)," ")</f>
        <v xml:space="preserve"> </v>
      </c>
      <c r="AA1969" s="108">
        <f t="shared" si="222"/>
        <v>151</v>
      </c>
      <c r="AB1969" s="108">
        <f ca="1">COUNTBLANK(OFFSET(INDEX($1:$1048576,2,4),AA1969*WellsInPlate,0,WellsInPlate,1))</f>
        <v>86</v>
      </c>
      <c r="AC1969" s="108">
        <f t="shared" ca="1" si="223"/>
        <v>0</v>
      </c>
      <c r="AE1969" s="108" t="b">
        <f>IF(COUNTBLANK(D1969)=0,A1969)</f>
        <v>0</v>
      </c>
    </row>
    <row r="1970" spans="1:31" ht="12.75" x14ac:dyDescent="0.2">
      <c r="A1970" s="94" t="str">
        <f>IF(D1970="","",CONCATENATE('Address and samples info'!$B$8," #",'Samples 96'!C1970))</f>
        <v/>
      </c>
      <c r="B1970" s="95" t="s">
        <v>45</v>
      </c>
      <c r="C1970" s="150">
        <v>23</v>
      </c>
      <c r="D1970" s="5"/>
      <c r="E1970" s="98">
        <v>0.01</v>
      </c>
      <c r="F1970" s="53"/>
      <c r="G1970" s="59"/>
      <c r="Z1970" s="108" t="str">
        <f>IF(LEN(INDEX($1:$1048576,ROW(),4))&gt;0,INDEX($1:$1048576,ROW(),4)," ")</f>
        <v xml:space="preserve"> </v>
      </c>
      <c r="AA1970" s="108">
        <f t="shared" si="222"/>
        <v>151</v>
      </c>
      <c r="AB1970" s="108">
        <f ca="1">COUNTBLANK(OFFSET(INDEX($1:$1048576,2,4),AA1970*WellsInPlate,0,WellsInPlate,1))</f>
        <v>86</v>
      </c>
      <c r="AC1970" s="108">
        <f t="shared" ca="1" si="223"/>
        <v>0</v>
      </c>
      <c r="AE1970" s="108" t="b">
        <f>IF(COUNTBLANK(D1970)=0,A1970)</f>
        <v>0</v>
      </c>
    </row>
    <row r="1971" spans="1:31" ht="12.75" x14ac:dyDescent="0.2">
      <c r="A1971" s="94" t="str">
        <f>IF(D1971="","",CONCATENATE('Address and samples info'!$B$8," #",'Samples 96'!C1971))</f>
        <v/>
      </c>
      <c r="B1971" s="95" t="s">
        <v>56</v>
      </c>
      <c r="C1971" s="150">
        <v>23</v>
      </c>
      <c r="D1971" s="5"/>
      <c r="E1971" s="98">
        <v>0.01</v>
      </c>
      <c r="F1971" s="53"/>
      <c r="G1971" s="59"/>
      <c r="Z1971" s="108" t="str">
        <f>IF(LEN(INDEX($1:$1048576,ROW(),4))&gt;0,INDEX($1:$1048576,ROW(),4)," ")</f>
        <v xml:space="preserve"> </v>
      </c>
      <c r="AA1971" s="108">
        <f t="shared" si="222"/>
        <v>151</v>
      </c>
      <c r="AB1971" s="108">
        <f ca="1">COUNTBLANK(OFFSET(INDEX($1:$1048576,2,4),AA1971*WellsInPlate,0,WellsInPlate,1))</f>
        <v>86</v>
      </c>
      <c r="AC1971" s="108">
        <f t="shared" ca="1" si="223"/>
        <v>0</v>
      </c>
      <c r="AE1971" s="108" t="b">
        <f>IF(COUNTBLANK(D1971)=0,A1971)</f>
        <v>0</v>
      </c>
    </row>
    <row r="1972" spans="1:31" ht="12.75" x14ac:dyDescent="0.2">
      <c r="A1972" s="94" t="str">
        <f>IF(D1972="","",CONCATENATE('Address and samples info'!$B$8," #",'Samples 96'!C1972))</f>
        <v/>
      </c>
      <c r="B1972" s="95" t="s">
        <v>67</v>
      </c>
      <c r="C1972" s="150">
        <v>23</v>
      </c>
      <c r="D1972" s="5"/>
      <c r="E1972" s="98">
        <v>0.01</v>
      </c>
      <c r="F1972" s="53"/>
      <c r="G1972" s="59"/>
      <c r="Z1972" s="108" t="str">
        <f>IF(LEN(INDEX($1:$1048576,ROW(),4))&gt;0,INDEX($1:$1048576,ROW(),4)," ")</f>
        <v xml:space="preserve"> </v>
      </c>
      <c r="AA1972" s="108">
        <f t="shared" si="222"/>
        <v>151</v>
      </c>
      <c r="AB1972" s="108">
        <f ca="1">COUNTBLANK(OFFSET(INDEX($1:$1048576,2,4),AA1972*WellsInPlate,0,WellsInPlate,1))</f>
        <v>86</v>
      </c>
      <c r="AC1972" s="108">
        <f t="shared" ca="1" si="223"/>
        <v>0</v>
      </c>
      <c r="AE1972" s="108" t="b">
        <f>IF(COUNTBLANK(D1972)=0,A1972)</f>
        <v>0</v>
      </c>
    </row>
    <row r="1973" spans="1:31" ht="12.75" x14ac:dyDescent="0.2">
      <c r="A1973" s="94" t="str">
        <f>IF(D1973="","",CONCATENATE('Address and samples info'!$B$8," #",'Samples 96'!C1973))</f>
        <v/>
      </c>
      <c r="B1973" s="95" t="s">
        <v>78</v>
      </c>
      <c r="C1973" s="150">
        <v>23</v>
      </c>
      <c r="D1973" s="5"/>
      <c r="E1973" s="98">
        <v>0.01</v>
      </c>
      <c r="F1973" s="53"/>
      <c r="G1973" s="59"/>
      <c r="Z1973" s="108" t="str">
        <f>IF(LEN(INDEX($1:$1048576,ROW(),4))&gt;0,INDEX($1:$1048576,ROW(),4)," ")</f>
        <v xml:space="preserve"> </v>
      </c>
      <c r="AA1973" s="108">
        <f t="shared" si="222"/>
        <v>151</v>
      </c>
      <c r="AB1973" s="108">
        <f ca="1">COUNTBLANK(OFFSET(INDEX($1:$1048576,2,4),AA1973*WellsInPlate,0,WellsInPlate,1))</f>
        <v>86</v>
      </c>
      <c r="AC1973" s="108">
        <f t="shared" ca="1" si="223"/>
        <v>0</v>
      </c>
      <c r="AE1973" s="108" t="b">
        <f>IF(COUNTBLANK(D1973)=0,A1973)</f>
        <v>0</v>
      </c>
    </row>
    <row r="1974" spans="1:31" ht="12.75" x14ac:dyDescent="0.2">
      <c r="A1974" s="94" t="str">
        <f>IF(D1974="","",CONCATENATE('Address and samples info'!$B$8," #",'Samples 96'!C1974))</f>
        <v/>
      </c>
      <c r="B1974" s="95" t="s">
        <v>88</v>
      </c>
      <c r="C1974" s="150">
        <v>23</v>
      </c>
      <c r="D1974" s="5"/>
      <c r="E1974" s="98">
        <v>0.01</v>
      </c>
      <c r="F1974" s="53"/>
      <c r="G1974" s="59"/>
      <c r="Z1974" s="108" t="str">
        <f>IF(LEN(INDEX($1:$1048576,ROW(),4))&gt;0,INDEX($1:$1048576,ROW(),4)," ")</f>
        <v xml:space="preserve"> </v>
      </c>
      <c r="AA1974" s="108">
        <f t="shared" si="222"/>
        <v>151</v>
      </c>
      <c r="AB1974" s="108">
        <f ca="1">COUNTBLANK(OFFSET(INDEX($1:$1048576,2,4),AA1974*WellsInPlate,0,WellsInPlate,1))</f>
        <v>86</v>
      </c>
      <c r="AC1974" s="108">
        <f t="shared" ca="1" si="223"/>
        <v>0</v>
      </c>
      <c r="AE1974" s="108" t="b">
        <f>IF(COUNTBLANK(D1974)=0,A1974)</f>
        <v>0</v>
      </c>
    </row>
    <row r="1975" spans="1:31" ht="12.75" x14ac:dyDescent="0.2">
      <c r="A1975" s="94" t="str">
        <f>IF(D1975="","",CONCATENATE('Address and samples info'!$B$8," #",'Samples 96'!C1975))</f>
        <v/>
      </c>
      <c r="B1975" s="95" t="s">
        <v>13</v>
      </c>
      <c r="C1975" s="150">
        <v>23</v>
      </c>
      <c r="D1975" s="5"/>
      <c r="E1975" s="98">
        <v>0.01</v>
      </c>
      <c r="F1975" s="53"/>
      <c r="G1975" s="59"/>
      <c r="Z1975" s="108" t="str">
        <f>IF(LEN(INDEX($1:$1048576,ROW(),4))&gt;0,INDEX($1:$1048576,ROW(),4)," ")</f>
        <v xml:space="preserve"> </v>
      </c>
      <c r="AA1975" s="108">
        <f t="shared" si="222"/>
        <v>151</v>
      </c>
      <c r="AB1975" s="108">
        <f ca="1">COUNTBLANK(OFFSET(INDEX($1:$1048576,2,4),AA1975*WellsInPlate,0,WellsInPlate,1))</f>
        <v>86</v>
      </c>
      <c r="AC1975" s="108">
        <f t="shared" ca="1" si="223"/>
        <v>0</v>
      </c>
      <c r="AE1975" s="108" t="b">
        <f>IF(COUNTBLANK(D1975)=0,A1975)</f>
        <v>0</v>
      </c>
    </row>
    <row r="1976" spans="1:31" ht="12.75" x14ac:dyDescent="0.2">
      <c r="A1976" s="94" t="str">
        <f>IF(D1976="","",CONCATENATE('Address and samples info'!$B$8," #",'Samples 96'!C1976))</f>
        <v/>
      </c>
      <c r="B1976" s="95" t="s">
        <v>24</v>
      </c>
      <c r="C1976" s="150">
        <v>23</v>
      </c>
      <c r="D1976" s="5"/>
      <c r="E1976" s="98">
        <v>0.01</v>
      </c>
      <c r="F1976" s="53"/>
      <c r="G1976" s="59"/>
      <c r="Z1976" s="108" t="str">
        <f>IF(LEN(INDEX($1:$1048576,ROW(),4))&gt;0,INDEX($1:$1048576,ROW(),4)," ")</f>
        <v xml:space="preserve"> </v>
      </c>
      <c r="AA1976" s="108">
        <f t="shared" si="222"/>
        <v>151</v>
      </c>
      <c r="AB1976" s="108">
        <f ca="1">COUNTBLANK(OFFSET(INDEX($1:$1048576,2,4),AA1976*WellsInPlate,0,WellsInPlate,1))</f>
        <v>86</v>
      </c>
      <c r="AC1976" s="108">
        <f t="shared" ca="1" si="223"/>
        <v>0</v>
      </c>
      <c r="AE1976" s="108" t="b">
        <f>IF(COUNTBLANK(D1976)=0,A1976)</f>
        <v>0</v>
      </c>
    </row>
    <row r="1977" spans="1:31" ht="12.75" x14ac:dyDescent="0.2">
      <c r="A1977" s="94" t="str">
        <f>IF(D1977="","",CONCATENATE('Address and samples info'!$B$8," #",'Samples 96'!C1977))</f>
        <v/>
      </c>
      <c r="B1977" s="95" t="s">
        <v>35</v>
      </c>
      <c r="C1977" s="150">
        <v>23</v>
      </c>
      <c r="D1977" s="5"/>
      <c r="E1977" s="98">
        <v>0.01</v>
      </c>
      <c r="F1977" s="53"/>
      <c r="G1977" s="59"/>
      <c r="Z1977" s="108" t="str">
        <f>IF(LEN(INDEX($1:$1048576,ROW(),4))&gt;0,INDEX($1:$1048576,ROW(),4)," ")</f>
        <v xml:space="preserve"> </v>
      </c>
      <c r="AA1977" s="108">
        <f t="shared" si="222"/>
        <v>151</v>
      </c>
      <c r="AB1977" s="108">
        <f ca="1">COUNTBLANK(OFFSET(INDEX($1:$1048576,2,4),AA1977*WellsInPlate,0,WellsInPlate,1))</f>
        <v>86</v>
      </c>
      <c r="AC1977" s="108">
        <f t="shared" ca="1" si="223"/>
        <v>0</v>
      </c>
      <c r="AE1977" s="108" t="b">
        <f>IF(COUNTBLANK(D1977)=0,A1977)</f>
        <v>0</v>
      </c>
    </row>
    <row r="1978" spans="1:31" ht="12.75" x14ac:dyDescent="0.2">
      <c r="A1978" s="94" t="str">
        <f>IF(D1978="","",CONCATENATE('Address and samples info'!$B$8," #",'Samples 96'!C1978))</f>
        <v/>
      </c>
      <c r="B1978" s="95" t="s">
        <v>46</v>
      </c>
      <c r="C1978" s="150">
        <v>23</v>
      </c>
      <c r="D1978" s="5"/>
      <c r="E1978" s="98">
        <v>0.01</v>
      </c>
      <c r="F1978" s="53"/>
      <c r="G1978" s="59"/>
      <c r="Z1978" s="108" t="str">
        <f>IF(LEN(INDEX($1:$1048576,ROW(),4))&gt;0,INDEX($1:$1048576,ROW(),4)," ")</f>
        <v xml:space="preserve"> </v>
      </c>
      <c r="AA1978" s="108">
        <f t="shared" si="222"/>
        <v>151</v>
      </c>
      <c r="AB1978" s="108">
        <f ca="1">COUNTBLANK(OFFSET(INDEX($1:$1048576,2,4),AA1978*WellsInPlate,0,WellsInPlate,1))</f>
        <v>86</v>
      </c>
      <c r="AC1978" s="108">
        <f t="shared" ca="1" si="223"/>
        <v>0</v>
      </c>
      <c r="AE1978" s="108" t="b">
        <f>IF(COUNTBLANK(D1978)=0,A1978)</f>
        <v>0</v>
      </c>
    </row>
    <row r="1979" spans="1:31" ht="12.75" x14ac:dyDescent="0.2">
      <c r="A1979" s="94" t="str">
        <f>IF(D1979="","",CONCATENATE('Address and samples info'!$B$8," #",'Samples 96'!C1979))</f>
        <v/>
      </c>
      <c r="B1979" s="95" t="s">
        <v>57</v>
      </c>
      <c r="C1979" s="150">
        <v>23</v>
      </c>
      <c r="D1979" s="5"/>
      <c r="E1979" s="98">
        <v>0.01</v>
      </c>
      <c r="F1979" s="53"/>
      <c r="G1979" s="59"/>
      <c r="Z1979" s="108" t="str">
        <f>IF(LEN(INDEX($1:$1048576,ROW(),4))&gt;0,INDEX($1:$1048576,ROW(),4)," ")</f>
        <v xml:space="preserve"> </v>
      </c>
      <c r="AA1979" s="108">
        <f t="shared" si="222"/>
        <v>151</v>
      </c>
      <c r="AB1979" s="108">
        <f ca="1">COUNTBLANK(OFFSET(INDEX($1:$1048576,2,4),AA1979*WellsInPlate,0,WellsInPlate,1))</f>
        <v>86</v>
      </c>
      <c r="AC1979" s="108">
        <f t="shared" ca="1" si="223"/>
        <v>0</v>
      </c>
      <c r="AE1979" s="108" t="b">
        <f>IF(COUNTBLANK(D1979)=0,A1979)</f>
        <v>0</v>
      </c>
    </row>
    <row r="1980" spans="1:31" ht="12.75" x14ac:dyDescent="0.2">
      <c r="A1980" s="94" t="str">
        <f>IF(D1980="","",CONCATENATE('Address and samples info'!$B$8," #",'Samples 96'!C1980))</f>
        <v/>
      </c>
      <c r="B1980" s="95" t="s">
        <v>68</v>
      </c>
      <c r="C1980" s="150">
        <v>23</v>
      </c>
      <c r="D1980" s="5"/>
      <c r="E1980" s="98">
        <v>0.01</v>
      </c>
      <c r="F1980" s="53"/>
      <c r="G1980" s="59"/>
      <c r="Z1980" s="108" t="str">
        <f>IF(LEN(INDEX($1:$1048576,ROW(),4))&gt;0,INDEX($1:$1048576,ROW(),4)," ")</f>
        <v xml:space="preserve"> </v>
      </c>
      <c r="AA1980" s="108">
        <f t="shared" si="222"/>
        <v>152</v>
      </c>
      <c r="AB1980" s="108">
        <f ca="1">COUNTBLANK(OFFSET(INDEX($1:$1048576,2,4),AA1980*WellsInPlate,0,WellsInPlate,1))</f>
        <v>86</v>
      </c>
      <c r="AC1980" s="108">
        <f t="shared" ca="1" si="223"/>
        <v>0</v>
      </c>
      <c r="AE1980" s="108" t="b">
        <f>IF(COUNTBLANK(D1980)=0,A1980)</f>
        <v>0</v>
      </c>
    </row>
    <row r="1981" spans="1:31" ht="12.75" x14ac:dyDescent="0.2">
      <c r="A1981" s="94" t="str">
        <f>IF(D1981="","",CONCATENATE('Address and samples info'!$B$8," #",'Samples 96'!C1981))</f>
        <v/>
      </c>
      <c r="B1981" s="95" t="s">
        <v>3</v>
      </c>
      <c r="C1981" s="150">
        <v>24</v>
      </c>
      <c r="D1981" s="5"/>
      <c r="E1981" s="98">
        <v>0.01</v>
      </c>
      <c r="F1981" s="53"/>
      <c r="G1981" s="59"/>
      <c r="Z1981" s="108" t="str">
        <f>IF(LEN(INDEX($1:$1048576,ROW(),4))&gt;0,INDEX($1:$1048576,ROW(),4)," ")</f>
        <v xml:space="preserve"> </v>
      </c>
      <c r="AA1981" s="108">
        <f t="shared" si="222"/>
        <v>152</v>
      </c>
      <c r="AB1981" s="108">
        <f ca="1">COUNTBLANK(OFFSET(INDEX($1:$1048576,2,4),AA1981*WellsInPlate,0,WellsInPlate,1))</f>
        <v>86</v>
      </c>
      <c r="AC1981" s="108">
        <f t="shared" ca="1" si="223"/>
        <v>0</v>
      </c>
      <c r="AE1981" s="108" t="b">
        <f>IF(COUNTBLANK(D1981)=0,A1981)</f>
        <v>0</v>
      </c>
    </row>
    <row r="1982" spans="1:31" ht="12.75" x14ac:dyDescent="0.2">
      <c r="A1982" s="94" t="str">
        <f>IF(D1982="","",CONCATENATE('Address and samples info'!$B$8," #",'Samples 96'!C1982))</f>
        <v/>
      </c>
      <c r="B1982" s="95" t="s">
        <v>14</v>
      </c>
      <c r="C1982" s="150">
        <v>24</v>
      </c>
      <c r="D1982" s="5"/>
      <c r="E1982" s="98">
        <v>0.01</v>
      </c>
      <c r="F1982" s="53"/>
      <c r="G1982" s="59"/>
      <c r="Z1982" s="108" t="str">
        <f>IF(LEN(INDEX($1:$1048576,ROW(),4))&gt;0,INDEX($1:$1048576,ROW(),4)," ")</f>
        <v xml:space="preserve"> </v>
      </c>
      <c r="AA1982" s="108">
        <f t="shared" si="222"/>
        <v>152</v>
      </c>
      <c r="AB1982" s="108">
        <f ca="1">COUNTBLANK(OFFSET(INDEX($1:$1048576,2,4),AA1982*WellsInPlate,0,WellsInPlate,1))</f>
        <v>86</v>
      </c>
      <c r="AC1982" s="108">
        <f t="shared" ca="1" si="223"/>
        <v>0</v>
      </c>
      <c r="AE1982" s="108" t="b">
        <f>IF(COUNTBLANK(D1982)=0,A1982)</f>
        <v>0</v>
      </c>
    </row>
    <row r="1983" spans="1:31" ht="12.75" x14ac:dyDescent="0.2">
      <c r="A1983" s="94" t="str">
        <f>IF(D1983="","",CONCATENATE('Address and samples info'!$B$8," #",'Samples 96'!C1983))</f>
        <v/>
      </c>
      <c r="B1983" s="95" t="s">
        <v>25</v>
      </c>
      <c r="C1983" s="150">
        <v>24</v>
      </c>
      <c r="D1983" s="5"/>
      <c r="E1983" s="98">
        <v>0.01</v>
      </c>
      <c r="F1983" s="53"/>
      <c r="G1983" s="59"/>
      <c r="Z1983" s="108" t="str">
        <f>IF(LEN(INDEX($1:$1048576,ROW(),4))&gt;0,INDEX($1:$1048576,ROW(),4)," ")</f>
        <v xml:space="preserve"> </v>
      </c>
      <c r="AA1983" s="108">
        <f t="shared" si="222"/>
        <v>152</v>
      </c>
      <c r="AB1983" s="108">
        <f ca="1">COUNTBLANK(OFFSET(INDEX($1:$1048576,2,4),AA1983*WellsInPlate,0,WellsInPlate,1))</f>
        <v>86</v>
      </c>
      <c r="AC1983" s="108">
        <f t="shared" ca="1" si="223"/>
        <v>0</v>
      </c>
      <c r="AE1983" s="108" t="b">
        <f>IF(COUNTBLANK(D1983)=0,A1983)</f>
        <v>0</v>
      </c>
    </row>
    <row r="1984" spans="1:31" ht="12.75" x14ac:dyDescent="0.2">
      <c r="A1984" s="94" t="str">
        <f>IF(D1984="","",CONCATENATE('Address and samples info'!$B$8," #",'Samples 96'!C1984))</f>
        <v/>
      </c>
      <c r="B1984" s="95" t="s">
        <v>36</v>
      </c>
      <c r="C1984" s="150">
        <v>24</v>
      </c>
      <c r="D1984" s="5"/>
      <c r="E1984" s="98">
        <v>0.01</v>
      </c>
      <c r="F1984" s="53"/>
      <c r="G1984" s="59"/>
      <c r="Z1984" s="108" t="str">
        <f>IF(LEN(INDEX($1:$1048576,ROW(),4))&gt;0,INDEX($1:$1048576,ROW(),4)," ")</f>
        <v xml:space="preserve"> </v>
      </c>
      <c r="AA1984" s="108">
        <f t="shared" si="222"/>
        <v>152</v>
      </c>
      <c r="AB1984" s="108">
        <f ca="1">COUNTBLANK(OFFSET(INDEX($1:$1048576,2,4),AA1984*WellsInPlate,0,WellsInPlate,1))</f>
        <v>86</v>
      </c>
      <c r="AC1984" s="108">
        <f t="shared" ca="1" si="223"/>
        <v>0</v>
      </c>
      <c r="AE1984" s="108" t="b">
        <f>IF(COUNTBLANK(D1984)=0,A1984)</f>
        <v>0</v>
      </c>
    </row>
    <row r="1985" spans="1:31" ht="12.75" x14ac:dyDescent="0.2">
      <c r="A1985" s="94" t="str">
        <f>IF(D1985="","",CONCATENATE('Address and samples info'!$B$8," #",'Samples 96'!C1985))</f>
        <v/>
      </c>
      <c r="B1985" s="95" t="s">
        <v>47</v>
      </c>
      <c r="C1985" s="150">
        <v>24</v>
      </c>
      <c r="D1985" s="5"/>
      <c r="E1985" s="98">
        <v>0.01</v>
      </c>
      <c r="F1985" s="53"/>
      <c r="G1985" s="59"/>
      <c r="Z1985" s="108" t="str">
        <f>IF(LEN(INDEX($1:$1048576,ROW(),4))&gt;0,INDEX($1:$1048576,ROW(),4)," ")</f>
        <v xml:space="preserve"> </v>
      </c>
      <c r="AA1985" s="108">
        <f t="shared" si="222"/>
        <v>152</v>
      </c>
      <c r="AB1985" s="108">
        <f ca="1">COUNTBLANK(OFFSET(INDEX($1:$1048576,2,4),AA1985*WellsInPlate,0,WellsInPlate,1))</f>
        <v>86</v>
      </c>
      <c r="AC1985" s="108">
        <f t="shared" ca="1" si="223"/>
        <v>0</v>
      </c>
      <c r="AE1985" s="108" t="b">
        <f>IF(COUNTBLANK(D1985)=0,A1985)</f>
        <v>0</v>
      </c>
    </row>
    <row r="1986" spans="1:31" ht="12.75" x14ac:dyDescent="0.2">
      <c r="A1986" s="94" t="str">
        <f>IF(D1986="","",CONCATENATE('Address and samples info'!$B$8," #",'Samples 96'!C1986))</f>
        <v/>
      </c>
      <c r="B1986" s="95" t="s">
        <v>58</v>
      </c>
      <c r="C1986" s="150">
        <v>24</v>
      </c>
      <c r="D1986" s="5"/>
      <c r="E1986" s="98">
        <v>0.01</v>
      </c>
      <c r="F1986" s="53"/>
      <c r="G1986" s="59"/>
      <c r="Z1986" s="108" t="str">
        <f>IF(LEN(INDEX($1:$1048576,ROW(),4))&gt;0,INDEX($1:$1048576,ROW(),4)," ")</f>
        <v xml:space="preserve"> </v>
      </c>
      <c r="AA1986" s="108">
        <f t="shared" si="222"/>
        <v>152</v>
      </c>
      <c r="AB1986" s="108">
        <f ca="1">COUNTBLANK(OFFSET(INDEX($1:$1048576,2,4),AA1986*WellsInPlate,0,WellsInPlate,1))</f>
        <v>86</v>
      </c>
      <c r="AC1986" s="108">
        <f t="shared" ca="1" si="223"/>
        <v>0</v>
      </c>
      <c r="AE1986" s="108" t="b">
        <f>IF(COUNTBLANK(D1986)=0,A1986)</f>
        <v>0</v>
      </c>
    </row>
    <row r="1987" spans="1:31" ht="12.75" x14ac:dyDescent="0.2">
      <c r="A1987" s="94" t="str">
        <f>IF(D1987="","",CONCATENATE('Address and samples info'!$B$8," #",'Samples 96'!C1987))</f>
        <v/>
      </c>
      <c r="B1987" s="95" t="s">
        <v>69</v>
      </c>
      <c r="C1987" s="150">
        <v>24</v>
      </c>
      <c r="D1987" s="5"/>
      <c r="E1987" s="98">
        <v>0.01</v>
      </c>
      <c r="F1987" s="53"/>
      <c r="G1987" s="59"/>
      <c r="Z1987" s="108" t="str">
        <f>IF(LEN(INDEX($1:$1048576,ROW(),4))&gt;0,INDEX($1:$1048576,ROW(),4)," ")</f>
        <v xml:space="preserve"> </v>
      </c>
      <c r="AA1987" s="108">
        <f t="shared" si="222"/>
        <v>152</v>
      </c>
      <c r="AB1987" s="108">
        <f ca="1">COUNTBLANK(OFFSET(INDEX($1:$1048576,2,4),AA1987*WellsInPlate,0,WellsInPlate,1))</f>
        <v>86</v>
      </c>
      <c r="AC1987" s="108">
        <f t="shared" ca="1" si="223"/>
        <v>0</v>
      </c>
      <c r="AE1987" s="108" t="b">
        <f>IF(COUNTBLANK(D1987)=0,A1987)</f>
        <v>0</v>
      </c>
    </row>
    <row r="1988" spans="1:31" ht="12.75" x14ac:dyDescent="0.2">
      <c r="A1988" s="94" t="str">
        <f>IF(D1988="","",CONCATENATE('Address and samples info'!$B$8," #",'Samples 96'!C1988))</f>
        <v/>
      </c>
      <c r="B1988" s="95" t="s">
        <v>79</v>
      </c>
      <c r="C1988" s="150">
        <v>24</v>
      </c>
      <c r="D1988" s="5"/>
      <c r="E1988" s="98">
        <v>0.01</v>
      </c>
      <c r="F1988" s="53"/>
      <c r="G1988" s="59"/>
      <c r="Z1988" s="108" t="str">
        <f>IF(LEN(INDEX($1:$1048576,ROW(),4))&gt;0,INDEX($1:$1048576,ROW(),4)," ")</f>
        <v xml:space="preserve"> </v>
      </c>
      <c r="AA1988" s="108">
        <f t="shared" si="222"/>
        <v>152</v>
      </c>
      <c r="AB1988" s="108">
        <f ca="1">COUNTBLANK(OFFSET(INDEX($1:$1048576,2,4),AA1988*WellsInPlate,0,WellsInPlate,1))</f>
        <v>86</v>
      </c>
      <c r="AC1988" s="108">
        <f t="shared" ca="1" si="223"/>
        <v>0</v>
      </c>
      <c r="AE1988" s="108" t="b">
        <f>IF(COUNTBLANK(D1988)=0,A1988)</f>
        <v>0</v>
      </c>
    </row>
    <row r="1989" spans="1:31" ht="12.75" x14ac:dyDescent="0.2">
      <c r="A1989" s="94" t="str">
        <f>IF(D1989="","",CONCATENATE('Address and samples info'!$B$8," #",'Samples 96'!C1989))</f>
        <v/>
      </c>
      <c r="B1989" s="95" t="s">
        <v>4</v>
      </c>
      <c r="C1989" s="150">
        <v>24</v>
      </c>
      <c r="D1989" s="5"/>
      <c r="E1989" s="98">
        <v>0.01</v>
      </c>
      <c r="F1989" s="53"/>
      <c r="G1989" s="59"/>
      <c r="Z1989" s="108" t="str">
        <f>IF(LEN(INDEX($1:$1048576,ROW(),4))&gt;0,INDEX($1:$1048576,ROW(),4)," ")</f>
        <v xml:space="preserve"> </v>
      </c>
      <c r="AA1989" s="108">
        <f t="shared" ref="AA1989" si="224">CEILING((ROW()-StartRow+1)/PanelHeight,1)-1</f>
        <v>152</v>
      </c>
      <c r="AB1989" s="108">
        <f ca="1">COUNTBLANK(OFFSET(INDEX($1:$1048576,2,4),AA1989*WellsInPlate,0,WellsInPlate,1))</f>
        <v>86</v>
      </c>
      <c r="AC1989" s="108">
        <f t="shared" ref="AC1989" ca="1" si="225">IF(AB1989=WellsInPlate,0,1)</f>
        <v>0</v>
      </c>
      <c r="AE1989" s="108" t="b">
        <f>IF(COUNTBLANK(D1989)=0,A1989)</f>
        <v>0</v>
      </c>
    </row>
    <row r="1990" spans="1:31" ht="12.75" x14ac:dyDescent="0.2">
      <c r="A1990" s="94" t="str">
        <f>IF(D1990="","",CONCATENATE('Address and samples info'!$B$8," #",'Samples 96'!C1990))</f>
        <v/>
      </c>
      <c r="B1990" s="95" t="s">
        <v>15</v>
      </c>
      <c r="C1990" s="150">
        <v>24</v>
      </c>
      <c r="D1990" s="5"/>
      <c r="E1990" s="98">
        <v>0.01</v>
      </c>
      <c r="F1990" s="53"/>
      <c r="G1990" s="59"/>
      <c r="Z1990" s="108" t="str">
        <f>IF(LEN(INDEX($1:$1048576,ROW(),4))&gt;0,INDEX($1:$1048576,ROW(),4)," ")</f>
        <v xml:space="preserve"> </v>
      </c>
      <c r="AA1990" s="108">
        <f t="shared" ref="AA1990:AA2021" si="226">CEILING((ROW()-StartRow+1)/PanelHeight,1)-1</f>
        <v>152</v>
      </c>
      <c r="AB1990" s="108">
        <f ca="1">COUNTBLANK(OFFSET(INDEX($1:$1048576,2,4),AA1990*WellsInPlate,0,WellsInPlate,1))</f>
        <v>86</v>
      </c>
      <c r="AC1990" s="108">
        <f t="shared" ref="AC1990:AC2021" ca="1" si="227">IF(AB1990=WellsInPlate,0,1)</f>
        <v>0</v>
      </c>
      <c r="AE1990" s="108" t="b">
        <f>IF(COUNTBLANK(D1990)=0,A1990)</f>
        <v>0</v>
      </c>
    </row>
    <row r="1991" spans="1:31" ht="12.75" x14ac:dyDescent="0.2">
      <c r="A1991" s="94" t="str">
        <f>IF(D1991="","",CONCATENATE('Address and samples info'!$B$8," #",'Samples 96'!C1991))</f>
        <v/>
      </c>
      <c r="B1991" s="95" t="s">
        <v>26</v>
      </c>
      <c r="C1991" s="150">
        <v>24</v>
      </c>
      <c r="D1991" s="5"/>
      <c r="E1991" s="98">
        <v>0.01</v>
      </c>
      <c r="F1991" s="53"/>
      <c r="G1991" s="59"/>
      <c r="Z1991" s="108" t="str">
        <f>IF(LEN(INDEX($1:$1048576,ROW(),4))&gt;0,INDEX($1:$1048576,ROW(),4)," ")</f>
        <v xml:space="preserve"> </v>
      </c>
      <c r="AA1991" s="108">
        <f t="shared" si="226"/>
        <v>152</v>
      </c>
      <c r="AB1991" s="108">
        <f ca="1">COUNTBLANK(OFFSET(INDEX($1:$1048576,2,4),AA1991*WellsInPlate,0,WellsInPlate,1))</f>
        <v>86</v>
      </c>
      <c r="AC1991" s="108">
        <f t="shared" ca="1" si="227"/>
        <v>0</v>
      </c>
      <c r="AE1991" s="108" t="b">
        <f>IF(COUNTBLANK(D1991)=0,A1991)</f>
        <v>0</v>
      </c>
    </row>
    <row r="1992" spans="1:31" ht="12.75" x14ac:dyDescent="0.2">
      <c r="A1992" s="94" t="str">
        <f>IF(D1992="","",CONCATENATE('Address and samples info'!$B$8," #",'Samples 96'!C1992))</f>
        <v/>
      </c>
      <c r="B1992" s="95" t="s">
        <v>37</v>
      </c>
      <c r="C1992" s="150">
        <v>24</v>
      </c>
      <c r="D1992" s="5"/>
      <c r="E1992" s="98">
        <v>0.01</v>
      </c>
      <c r="F1992" s="53"/>
      <c r="G1992" s="59"/>
      <c r="Z1992" s="108" t="str">
        <f>IF(LEN(INDEX($1:$1048576,ROW(),4))&gt;0,INDEX($1:$1048576,ROW(),4)," ")</f>
        <v xml:space="preserve"> </v>
      </c>
      <c r="AA1992" s="108">
        <f t="shared" si="226"/>
        <v>152</v>
      </c>
      <c r="AB1992" s="108">
        <f ca="1">COUNTBLANK(OFFSET(INDEX($1:$1048576,2,4),AA1992*WellsInPlate,0,WellsInPlate,1))</f>
        <v>86</v>
      </c>
      <c r="AC1992" s="108">
        <f t="shared" ca="1" si="227"/>
        <v>0</v>
      </c>
      <c r="AE1992" s="108" t="b">
        <f>IF(COUNTBLANK(D1992)=0,A1992)</f>
        <v>0</v>
      </c>
    </row>
    <row r="1993" spans="1:31" ht="12.75" x14ac:dyDescent="0.2">
      <c r="A1993" s="94" t="str">
        <f>IF(D1993="","",CONCATENATE('Address and samples info'!$B$8," #",'Samples 96'!C1993))</f>
        <v/>
      </c>
      <c r="B1993" s="95" t="s">
        <v>48</v>
      </c>
      <c r="C1993" s="150">
        <v>24</v>
      </c>
      <c r="D1993" s="5"/>
      <c r="E1993" s="98">
        <v>0.01</v>
      </c>
      <c r="F1993" s="53"/>
      <c r="G1993" s="59"/>
      <c r="Z1993" s="108" t="str">
        <f>IF(LEN(INDEX($1:$1048576,ROW(),4))&gt;0,INDEX($1:$1048576,ROW(),4)," ")</f>
        <v xml:space="preserve"> </v>
      </c>
      <c r="AA1993" s="108">
        <f t="shared" si="226"/>
        <v>153</v>
      </c>
      <c r="AB1993" s="108">
        <f ca="1">COUNTBLANK(OFFSET(INDEX($1:$1048576,2,4),AA1993*WellsInPlate,0,WellsInPlate,1))</f>
        <v>86</v>
      </c>
      <c r="AC1993" s="108">
        <f t="shared" ca="1" si="227"/>
        <v>0</v>
      </c>
      <c r="AE1993" s="108" t="b">
        <f>IF(COUNTBLANK(D1993)=0,A1993)</f>
        <v>0</v>
      </c>
    </row>
    <row r="1994" spans="1:31" ht="12.75" x14ac:dyDescent="0.2">
      <c r="A1994" s="94" t="str">
        <f>IF(D1994="","",CONCATENATE('Address and samples info'!$B$8," #",'Samples 96'!C1994))</f>
        <v/>
      </c>
      <c r="B1994" s="95" t="s">
        <v>59</v>
      </c>
      <c r="C1994" s="150">
        <v>24</v>
      </c>
      <c r="D1994" s="5"/>
      <c r="E1994" s="98">
        <v>0.01</v>
      </c>
      <c r="F1994" s="53"/>
      <c r="G1994" s="59"/>
      <c r="Z1994" s="108" t="str">
        <f>IF(LEN(INDEX($1:$1048576,ROW(),4))&gt;0,INDEX($1:$1048576,ROW(),4)," ")</f>
        <v xml:space="preserve"> </v>
      </c>
      <c r="AA1994" s="108">
        <f t="shared" si="226"/>
        <v>153</v>
      </c>
      <c r="AB1994" s="108">
        <f ca="1">COUNTBLANK(OFFSET(INDEX($1:$1048576,2,4),AA1994*WellsInPlate,0,WellsInPlate,1))</f>
        <v>86</v>
      </c>
      <c r="AC1994" s="108">
        <f t="shared" ca="1" si="227"/>
        <v>0</v>
      </c>
      <c r="AE1994" s="108" t="b">
        <f>IF(COUNTBLANK(D1994)=0,A1994)</f>
        <v>0</v>
      </c>
    </row>
    <row r="1995" spans="1:31" ht="12.75" x14ac:dyDescent="0.2">
      <c r="A1995" s="94" t="str">
        <f>IF(D1995="","",CONCATENATE('Address and samples info'!$B$8," #",'Samples 96'!C1995))</f>
        <v/>
      </c>
      <c r="B1995" s="95" t="s">
        <v>70</v>
      </c>
      <c r="C1995" s="150">
        <v>24</v>
      </c>
      <c r="D1995" s="5"/>
      <c r="E1995" s="98">
        <v>0.01</v>
      </c>
      <c r="F1995" s="53"/>
      <c r="G1995" s="59"/>
      <c r="Z1995" s="108" t="str">
        <f>IF(LEN(INDEX($1:$1048576,ROW(),4))&gt;0,INDEX($1:$1048576,ROW(),4)," ")</f>
        <v xml:space="preserve"> </v>
      </c>
      <c r="AA1995" s="108">
        <f t="shared" si="226"/>
        <v>153</v>
      </c>
      <c r="AB1995" s="108">
        <f ca="1">COUNTBLANK(OFFSET(INDEX($1:$1048576,2,4),AA1995*WellsInPlate,0,WellsInPlate,1))</f>
        <v>86</v>
      </c>
      <c r="AC1995" s="108">
        <f t="shared" ca="1" si="227"/>
        <v>0</v>
      </c>
      <c r="AE1995" s="108" t="b">
        <f>IF(COUNTBLANK(D1995)=0,A1995)</f>
        <v>0</v>
      </c>
    </row>
    <row r="1996" spans="1:31" ht="12.75" x14ac:dyDescent="0.2">
      <c r="A1996" s="94" t="str">
        <f>IF(D1996="","",CONCATENATE('Address and samples info'!$B$8," #",'Samples 96'!C1996))</f>
        <v/>
      </c>
      <c r="B1996" s="95" t="s">
        <v>80</v>
      </c>
      <c r="C1996" s="150">
        <v>24</v>
      </c>
      <c r="D1996" s="5"/>
      <c r="E1996" s="98">
        <v>0.01</v>
      </c>
      <c r="F1996" s="53"/>
      <c r="G1996" s="59"/>
      <c r="Z1996" s="108" t="str">
        <f>IF(LEN(INDEX($1:$1048576,ROW(),4))&gt;0,INDEX($1:$1048576,ROW(),4)," ")</f>
        <v xml:space="preserve"> </v>
      </c>
      <c r="AA1996" s="108">
        <f t="shared" si="226"/>
        <v>153</v>
      </c>
      <c r="AB1996" s="108">
        <f ca="1">COUNTBLANK(OFFSET(INDEX($1:$1048576,2,4),AA1996*WellsInPlate,0,WellsInPlate,1))</f>
        <v>86</v>
      </c>
      <c r="AC1996" s="108">
        <f t="shared" ca="1" si="227"/>
        <v>0</v>
      </c>
      <c r="AE1996" s="108" t="b">
        <f>IF(COUNTBLANK(D1996)=0,A1996)</f>
        <v>0</v>
      </c>
    </row>
    <row r="1997" spans="1:31" ht="12.75" x14ac:dyDescent="0.2">
      <c r="A1997" s="94" t="str">
        <f>IF(D1997="","",CONCATENATE('Address and samples info'!$B$8," #",'Samples 96'!C1997))</f>
        <v/>
      </c>
      <c r="B1997" s="95" t="s">
        <v>5</v>
      </c>
      <c r="C1997" s="150">
        <v>24</v>
      </c>
      <c r="D1997" s="5"/>
      <c r="E1997" s="98">
        <v>0.01</v>
      </c>
      <c r="F1997" s="53"/>
      <c r="G1997" s="59"/>
      <c r="Z1997" s="108" t="str">
        <f>IF(LEN(INDEX($1:$1048576,ROW(),4))&gt;0,INDEX($1:$1048576,ROW(),4)," ")</f>
        <v xml:space="preserve"> </v>
      </c>
      <c r="AA1997" s="108">
        <f t="shared" si="226"/>
        <v>153</v>
      </c>
      <c r="AB1997" s="108">
        <f ca="1">COUNTBLANK(OFFSET(INDEX($1:$1048576,2,4),AA1997*WellsInPlate,0,WellsInPlate,1))</f>
        <v>86</v>
      </c>
      <c r="AC1997" s="108">
        <f t="shared" ca="1" si="227"/>
        <v>0</v>
      </c>
      <c r="AE1997" s="108" t="b">
        <f>IF(COUNTBLANK(D1997)=0,A1997)</f>
        <v>0</v>
      </c>
    </row>
    <row r="1998" spans="1:31" ht="12.75" x14ac:dyDescent="0.2">
      <c r="A1998" s="94" t="str">
        <f>IF(D1998="","",CONCATENATE('Address and samples info'!$B$8," #",'Samples 96'!C1998))</f>
        <v/>
      </c>
      <c r="B1998" s="95" t="s">
        <v>16</v>
      </c>
      <c r="C1998" s="150">
        <v>24</v>
      </c>
      <c r="D1998" s="5"/>
      <c r="E1998" s="98">
        <v>0.01</v>
      </c>
      <c r="F1998" s="53"/>
      <c r="G1998" s="59"/>
      <c r="Z1998" s="108" t="str">
        <f>IF(LEN(INDEX($1:$1048576,ROW(),4))&gt;0,INDEX($1:$1048576,ROW(),4)," ")</f>
        <v xml:space="preserve"> </v>
      </c>
      <c r="AA1998" s="108">
        <f t="shared" si="226"/>
        <v>153</v>
      </c>
      <c r="AB1998" s="108">
        <f ca="1">COUNTBLANK(OFFSET(INDEX($1:$1048576,2,4),AA1998*WellsInPlate,0,WellsInPlate,1))</f>
        <v>86</v>
      </c>
      <c r="AC1998" s="108">
        <f t="shared" ca="1" si="227"/>
        <v>0</v>
      </c>
      <c r="AE1998" s="108" t="b">
        <f>IF(COUNTBLANK(D1998)=0,A1998)</f>
        <v>0</v>
      </c>
    </row>
    <row r="1999" spans="1:31" ht="12.75" x14ac:dyDescent="0.2">
      <c r="A1999" s="94" t="str">
        <f>IF(D1999="","",CONCATENATE('Address and samples info'!$B$8," #",'Samples 96'!C1999))</f>
        <v/>
      </c>
      <c r="B1999" s="95" t="s">
        <v>27</v>
      </c>
      <c r="C1999" s="150">
        <v>24</v>
      </c>
      <c r="D1999" s="5"/>
      <c r="E1999" s="98">
        <v>0.01</v>
      </c>
      <c r="F1999" s="53"/>
      <c r="G1999" s="59"/>
      <c r="Z1999" s="108" t="str">
        <f>IF(LEN(INDEX($1:$1048576,ROW(),4))&gt;0,INDEX($1:$1048576,ROW(),4)," ")</f>
        <v xml:space="preserve"> </v>
      </c>
      <c r="AA1999" s="108">
        <f t="shared" si="226"/>
        <v>153</v>
      </c>
      <c r="AB1999" s="108">
        <f ca="1">COUNTBLANK(OFFSET(INDEX($1:$1048576,2,4),AA1999*WellsInPlate,0,WellsInPlate,1))</f>
        <v>86</v>
      </c>
      <c r="AC1999" s="108">
        <f t="shared" ca="1" si="227"/>
        <v>0</v>
      </c>
      <c r="AE1999" s="108" t="b">
        <f>IF(COUNTBLANK(D1999)=0,A1999)</f>
        <v>0</v>
      </c>
    </row>
    <row r="2000" spans="1:31" ht="12.75" x14ac:dyDescent="0.2">
      <c r="A2000" s="94" t="str">
        <f>IF(D2000="","",CONCATENATE('Address and samples info'!$B$8," #",'Samples 96'!C2000))</f>
        <v/>
      </c>
      <c r="B2000" s="95" t="s">
        <v>38</v>
      </c>
      <c r="C2000" s="150">
        <v>24</v>
      </c>
      <c r="D2000" s="5"/>
      <c r="E2000" s="98">
        <v>0.01</v>
      </c>
      <c r="F2000" s="53"/>
      <c r="G2000" s="59"/>
      <c r="Z2000" s="108" t="str">
        <f>IF(LEN(INDEX($1:$1048576,ROW(),4))&gt;0,INDEX($1:$1048576,ROW(),4)," ")</f>
        <v xml:space="preserve"> </v>
      </c>
      <c r="AA2000" s="108">
        <f t="shared" si="226"/>
        <v>153</v>
      </c>
      <c r="AB2000" s="108">
        <f ca="1">COUNTBLANK(OFFSET(INDEX($1:$1048576,2,4),AA2000*WellsInPlate,0,WellsInPlate,1))</f>
        <v>86</v>
      </c>
      <c r="AC2000" s="108">
        <f t="shared" ca="1" si="227"/>
        <v>0</v>
      </c>
      <c r="AE2000" s="108" t="b">
        <f>IF(COUNTBLANK(D2000)=0,A2000)</f>
        <v>0</v>
      </c>
    </row>
    <row r="2001" spans="1:31" ht="12.75" x14ac:dyDescent="0.2">
      <c r="A2001" s="94" t="str">
        <f>IF(D2001="","",CONCATENATE('Address and samples info'!$B$8," #",'Samples 96'!C2001))</f>
        <v/>
      </c>
      <c r="B2001" s="95" t="s">
        <v>49</v>
      </c>
      <c r="C2001" s="150">
        <v>24</v>
      </c>
      <c r="D2001" s="5"/>
      <c r="E2001" s="98">
        <v>0.01</v>
      </c>
      <c r="F2001" s="53"/>
      <c r="G2001" s="59"/>
      <c r="Z2001" s="108" t="str">
        <f>IF(LEN(INDEX($1:$1048576,ROW(),4))&gt;0,INDEX($1:$1048576,ROW(),4)," ")</f>
        <v xml:space="preserve"> </v>
      </c>
      <c r="AA2001" s="108">
        <f t="shared" si="226"/>
        <v>153</v>
      </c>
      <c r="AB2001" s="108">
        <f ca="1">COUNTBLANK(OFFSET(INDEX($1:$1048576,2,4),AA2001*WellsInPlate,0,WellsInPlate,1))</f>
        <v>86</v>
      </c>
      <c r="AC2001" s="108">
        <f t="shared" ca="1" si="227"/>
        <v>0</v>
      </c>
      <c r="AE2001" s="108" t="b">
        <f>IF(COUNTBLANK(D2001)=0,A2001)</f>
        <v>0</v>
      </c>
    </row>
    <row r="2002" spans="1:31" ht="12.75" x14ac:dyDescent="0.2">
      <c r="A2002" s="94" t="str">
        <f>IF(D2002="","",CONCATENATE('Address and samples info'!$B$8," #",'Samples 96'!C2002))</f>
        <v/>
      </c>
      <c r="B2002" s="95" t="s">
        <v>60</v>
      </c>
      <c r="C2002" s="150">
        <v>24</v>
      </c>
      <c r="D2002" s="5"/>
      <c r="E2002" s="98">
        <v>0.01</v>
      </c>
      <c r="F2002" s="53"/>
      <c r="G2002" s="59"/>
      <c r="Z2002" s="108" t="str">
        <f>IF(LEN(INDEX($1:$1048576,ROW(),4))&gt;0,INDEX($1:$1048576,ROW(),4)," ")</f>
        <v xml:space="preserve"> </v>
      </c>
      <c r="AA2002" s="108">
        <f t="shared" si="226"/>
        <v>153</v>
      </c>
      <c r="AB2002" s="108">
        <f ca="1">COUNTBLANK(OFFSET(INDEX($1:$1048576,2,4),AA2002*WellsInPlate,0,WellsInPlate,1))</f>
        <v>86</v>
      </c>
      <c r="AC2002" s="108">
        <f t="shared" ca="1" si="227"/>
        <v>0</v>
      </c>
      <c r="AE2002" s="108" t="b">
        <f>IF(COUNTBLANK(D2002)=0,A2002)</f>
        <v>0</v>
      </c>
    </row>
    <row r="2003" spans="1:31" ht="12.75" x14ac:dyDescent="0.2">
      <c r="A2003" s="94" t="str">
        <f>IF(D2003="","",CONCATENATE('Address and samples info'!$B$8," #",'Samples 96'!C2003))</f>
        <v/>
      </c>
      <c r="B2003" s="95" t="s">
        <v>71</v>
      </c>
      <c r="C2003" s="150">
        <v>24</v>
      </c>
      <c r="D2003" s="5"/>
      <c r="E2003" s="98">
        <v>0.01</v>
      </c>
      <c r="F2003" s="53"/>
      <c r="G2003" s="59"/>
      <c r="Z2003" s="108" t="str">
        <f>IF(LEN(INDEX($1:$1048576,ROW(),4))&gt;0,INDEX($1:$1048576,ROW(),4)," ")</f>
        <v xml:space="preserve"> </v>
      </c>
      <c r="AA2003" s="108">
        <f t="shared" si="226"/>
        <v>153</v>
      </c>
      <c r="AB2003" s="108">
        <f ca="1">COUNTBLANK(OFFSET(INDEX($1:$1048576,2,4),AA2003*WellsInPlate,0,WellsInPlate,1))</f>
        <v>86</v>
      </c>
      <c r="AC2003" s="108">
        <f t="shared" ca="1" si="227"/>
        <v>0</v>
      </c>
      <c r="AE2003" s="108" t="b">
        <f>IF(COUNTBLANK(D2003)=0,A2003)</f>
        <v>0</v>
      </c>
    </row>
    <row r="2004" spans="1:31" ht="12.75" x14ac:dyDescent="0.2">
      <c r="A2004" s="94" t="str">
        <f>IF(D2004="","",CONCATENATE('Address and samples info'!$B$8," #",'Samples 96'!C2004))</f>
        <v/>
      </c>
      <c r="B2004" s="95" t="s">
        <v>81</v>
      </c>
      <c r="C2004" s="150">
        <v>24</v>
      </c>
      <c r="D2004" s="5"/>
      <c r="E2004" s="98">
        <v>0.01</v>
      </c>
      <c r="F2004" s="53"/>
      <c r="G2004" s="59"/>
      <c r="Z2004" s="108" t="str">
        <f>IF(LEN(INDEX($1:$1048576,ROW(),4))&gt;0,INDEX($1:$1048576,ROW(),4)," ")</f>
        <v xml:space="preserve"> </v>
      </c>
      <c r="AA2004" s="108">
        <f t="shared" si="226"/>
        <v>153</v>
      </c>
      <c r="AB2004" s="108">
        <f ca="1">COUNTBLANK(OFFSET(INDEX($1:$1048576,2,4),AA2004*WellsInPlate,0,WellsInPlate,1))</f>
        <v>86</v>
      </c>
      <c r="AC2004" s="108">
        <f t="shared" ca="1" si="227"/>
        <v>0</v>
      </c>
      <c r="AE2004" s="108" t="b">
        <f>IF(COUNTBLANK(D2004)=0,A2004)</f>
        <v>0</v>
      </c>
    </row>
    <row r="2005" spans="1:31" ht="12.75" x14ac:dyDescent="0.2">
      <c r="A2005" s="94" t="str">
        <f>IF(D2005="","",CONCATENATE('Address and samples info'!$B$8," #",'Samples 96'!C2005))</f>
        <v/>
      </c>
      <c r="B2005" s="95" t="s">
        <v>6</v>
      </c>
      <c r="C2005" s="150">
        <v>24</v>
      </c>
      <c r="D2005" s="5"/>
      <c r="E2005" s="98">
        <v>0.01</v>
      </c>
      <c r="F2005" s="53"/>
      <c r="G2005" s="59"/>
      <c r="Z2005" s="108" t="str">
        <f>IF(LEN(INDEX($1:$1048576,ROW(),4))&gt;0,INDEX($1:$1048576,ROW(),4)," ")</f>
        <v xml:space="preserve"> </v>
      </c>
      <c r="AA2005" s="108">
        <f t="shared" si="226"/>
        <v>153</v>
      </c>
      <c r="AB2005" s="108">
        <f ca="1">COUNTBLANK(OFFSET(INDEX($1:$1048576,2,4),AA2005*WellsInPlate,0,WellsInPlate,1))</f>
        <v>86</v>
      </c>
      <c r="AC2005" s="108">
        <f t="shared" ca="1" si="227"/>
        <v>0</v>
      </c>
      <c r="AE2005" s="108" t="b">
        <f>IF(COUNTBLANK(D2005)=0,A2005)</f>
        <v>0</v>
      </c>
    </row>
    <row r="2006" spans="1:31" ht="12.75" x14ac:dyDescent="0.2">
      <c r="A2006" s="94" t="str">
        <f>IF(D2006="","",CONCATENATE('Address and samples info'!$B$8," #",'Samples 96'!C2006))</f>
        <v/>
      </c>
      <c r="B2006" s="95" t="s">
        <v>17</v>
      </c>
      <c r="C2006" s="150">
        <v>24</v>
      </c>
      <c r="D2006" s="5"/>
      <c r="E2006" s="98">
        <v>0.01</v>
      </c>
      <c r="F2006" s="53"/>
      <c r="G2006" s="59"/>
      <c r="Z2006" s="108" t="str">
        <f>IF(LEN(INDEX($1:$1048576,ROW(),4))&gt;0,INDEX($1:$1048576,ROW(),4)," ")</f>
        <v xml:space="preserve"> </v>
      </c>
      <c r="AA2006" s="108">
        <f t="shared" si="226"/>
        <v>154</v>
      </c>
      <c r="AB2006" s="108">
        <f ca="1">COUNTBLANK(OFFSET(INDEX($1:$1048576,2,4),AA2006*WellsInPlate,0,WellsInPlate,1))</f>
        <v>86</v>
      </c>
      <c r="AC2006" s="108">
        <f t="shared" ca="1" si="227"/>
        <v>0</v>
      </c>
      <c r="AE2006" s="108" t="b">
        <f>IF(COUNTBLANK(D2006)=0,A2006)</f>
        <v>0</v>
      </c>
    </row>
    <row r="2007" spans="1:31" ht="12.75" x14ac:dyDescent="0.2">
      <c r="A2007" s="94" t="str">
        <f>IF(D2007="","",CONCATENATE('Address and samples info'!$B$8," #",'Samples 96'!C2007))</f>
        <v/>
      </c>
      <c r="B2007" s="95" t="s">
        <v>28</v>
      </c>
      <c r="C2007" s="150">
        <v>24</v>
      </c>
      <c r="D2007" s="5"/>
      <c r="E2007" s="98">
        <v>0.01</v>
      </c>
      <c r="F2007" s="53"/>
      <c r="G2007" s="59"/>
      <c r="Z2007" s="108" t="str">
        <f>IF(LEN(INDEX($1:$1048576,ROW(),4))&gt;0,INDEX($1:$1048576,ROW(),4)," ")</f>
        <v xml:space="preserve"> </v>
      </c>
      <c r="AA2007" s="108">
        <f t="shared" si="226"/>
        <v>154</v>
      </c>
      <c r="AB2007" s="108">
        <f ca="1">COUNTBLANK(OFFSET(INDEX($1:$1048576,2,4),AA2007*WellsInPlate,0,WellsInPlate,1))</f>
        <v>86</v>
      </c>
      <c r="AC2007" s="108">
        <f t="shared" ca="1" si="227"/>
        <v>0</v>
      </c>
      <c r="AE2007" s="108" t="b">
        <f>IF(COUNTBLANK(D2007)=0,A2007)</f>
        <v>0</v>
      </c>
    </row>
    <row r="2008" spans="1:31" ht="12.75" x14ac:dyDescent="0.2">
      <c r="A2008" s="94" t="str">
        <f>IF(D2008="","",CONCATENATE('Address and samples info'!$B$8," #",'Samples 96'!C2008))</f>
        <v/>
      </c>
      <c r="B2008" s="95" t="s">
        <v>39</v>
      </c>
      <c r="C2008" s="150">
        <v>24</v>
      </c>
      <c r="D2008" s="5"/>
      <c r="E2008" s="98">
        <v>0.01</v>
      </c>
      <c r="F2008" s="53"/>
      <c r="G2008" s="59"/>
      <c r="Z2008" s="108" t="str">
        <f>IF(LEN(INDEX($1:$1048576,ROW(),4))&gt;0,INDEX($1:$1048576,ROW(),4)," ")</f>
        <v xml:space="preserve"> </v>
      </c>
      <c r="AA2008" s="108">
        <f t="shared" si="226"/>
        <v>154</v>
      </c>
      <c r="AB2008" s="108">
        <f ca="1">COUNTBLANK(OFFSET(INDEX($1:$1048576,2,4),AA2008*WellsInPlate,0,WellsInPlate,1))</f>
        <v>86</v>
      </c>
      <c r="AC2008" s="108">
        <f t="shared" ca="1" si="227"/>
        <v>0</v>
      </c>
      <c r="AE2008" s="108" t="b">
        <f>IF(COUNTBLANK(D2008)=0,A2008)</f>
        <v>0</v>
      </c>
    </row>
    <row r="2009" spans="1:31" ht="12.75" x14ac:dyDescent="0.2">
      <c r="A2009" s="94" t="str">
        <f>IF(D2009="","",CONCATENATE('Address and samples info'!$B$8," #",'Samples 96'!C2009))</f>
        <v/>
      </c>
      <c r="B2009" s="95" t="s">
        <v>50</v>
      </c>
      <c r="C2009" s="150">
        <v>24</v>
      </c>
      <c r="D2009" s="5"/>
      <c r="E2009" s="98">
        <v>0.01</v>
      </c>
      <c r="F2009" s="53"/>
      <c r="G2009" s="59"/>
      <c r="Z2009" s="108" t="str">
        <f>IF(LEN(INDEX($1:$1048576,ROW(),4))&gt;0,INDEX($1:$1048576,ROW(),4)," ")</f>
        <v xml:space="preserve"> </v>
      </c>
      <c r="AA2009" s="108">
        <f t="shared" si="226"/>
        <v>154</v>
      </c>
      <c r="AB2009" s="108">
        <f ca="1">COUNTBLANK(OFFSET(INDEX($1:$1048576,2,4),AA2009*WellsInPlate,0,WellsInPlate,1))</f>
        <v>86</v>
      </c>
      <c r="AC2009" s="108">
        <f t="shared" ca="1" si="227"/>
        <v>0</v>
      </c>
      <c r="AE2009" s="108" t="b">
        <f>IF(COUNTBLANK(D2009)=0,A2009)</f>
        <v>0</v>
      </c>
    </row>
    <row r="2010" spans="1:31" ht="12.75" x14ac:dyDescent="0.2">
      <c r="A2010" s="94" t="str">
        <f>IF(D2010="","",CONCATENATE('Address and samples info'!$B$8," #",'Samples 96'!C2010))</f>
        <v/>
      </c>
      <c r="B2010" s="95" t="s">
        <v>61</v>
      </c>
      <c r="C2010" s="150">
        <v>24</v>
      </c>
      <c r="D2010" s="5"/>
      <c r="E2010" s="98">
        <v>0.01</v>
      </c>
      <c r="F2010" s="53"/>
      <c r="G2010" s="59"/>
      <c r="Z2010" s="108" t="str">
        <f>IF(LEN(INDEX($1:$1048576,ROW(),4))&gt;0,INDEX($1:$1048576,ROW(),4)," ")</f>
        <v xml:space="preserve"> </v>
      </c>
      <c r="AA2010" s="108">
        <f t="shared" si="226"/>
        <v>154</v>
      </c>
      <c r="AB2010" s="108">
        <f ca="1">COUNTBLANK(OFFSET(INDEX($1:$1048576,2,4),AA2010*WellsInPlate,0,WellsInPlate,1))</f>
        <v>86</v>
      </c>
      <c r="AC2010" s="108">
        <f t="shared" ca="1" si="227"/>
        <v>0</v>
      </c>
      <c r="AE2010" s="108" t="b">
        <f>IF(COUNTBLANK(D2010)=0,A2010)</f>
        <v>0</v>
      </c>
    </row>
    <row r="2011" spans="1:31" ht="12.75" x14ac:dyDescent="0.2">
      <c r="A2011" s="94" t="str">
        <f>IF(D2011="","",CONCATENATE('Address and samples info'!$B$8," #",'Samples 96'!C2011))</f>
        <v/>
      </c>
      <c r="B2011" s="95" t="s">
        <v>72</v>
      </c>
      <c r="C2011" s="150">
        <v>24</v>
      </c>
      <c r="D2011" s="5"/>
      <c r="E2011" s="98">
        <v>0.01</v>
      </c>
      <c r="F2011" s="53"/>
      <c r="G2011" s="59"/>
      <c r="Z2011" s="108" t="str">
        <f>IF(LEN(INDEX($1:$1048576,ROW(),4))&gt;0,INDEX($1:$1048576,ROW(),4)," ")</f>
        <v xml:space="preserve"> </v>
      </c>
      <c r="AA2011" s="108">
        <f t="shared" si="226"/>
        <v>154</v>
      </c>
      <c r="AB2011" s="108">
        <f ca="1">COUNTBLANK(OFFSET(INDEX($1:$1048576,2,4),AA2011*WellsInPlate,0,WellsInPlate,1))</f>
        <v>86</v>
      </c>
      <c r="AC2011" s="108">
        <f t="shared" ca="1" si="227"/>
        <v>0</v>
      </c>
      <c r="AE2011" s="108" t="b">
        <f>IF(COUNTBLANK(D2011)=0,A2011)</f>
        <v>0</v>
      </c>
    </row>
    <row r="2012" spans="1:31" ht="12.75" x14ac:dyDescent="0.2">
      <c r="A2012" s="94" t="str">
        <f>IF(D2012="","",CONCATENATE('Address and samples info'!$B$8," #",'Samples 96'!C2012))</f>
        <v/>
      </c>
      <c r="B2012" s="95" t="s">
        <v>82</v>
      </c>
      <c r="C2012" s="150">
        <v>24</v>
      </c>
      <c r="D2012" s="5"/>
      <c r="E2012" s="98">
        <v>0.01</v>
      </c>
      <c r="F2012" s="53"/>
      <c r="G2012" s="59"/>
      <c r="Z2012" s="108" t="str">
        <f>IF(LEN(INDEX($1:$1048576,ROW(),4))&gt;0,INDEX($1:$1048576,ROW(),4)," ")</f>
        <v xml:space="preserve"> </v>
      </c>
      <c r="AA2012" s="108">
        <f t="shared" si="226"/>
        <v>154</v>
      </c>
      <c r="AB2012" s="108">
        <f ca="1">COUNTBLANK(OFFSET(INDEX($1:$1048576,2,4),AA2012*WellsInPlate,0,WellsInPlate,1))</f>
        <v>86</v>
      </c>
      <c r="AC2012" s="108">
        <f t="shared" ca="1" si="227"/>
        <v>0</v>
      </c>
      <c r="AE2012" s="108" t="b">
        <f>IF(COUNTBLANK(D2012)=0,A2012)</f>
        <v>0</v>
      </c>
    </row>
    <row r="2013" spans="1:31" ht="12.75" x14ac:dyDescent="0.2">
      <c r="A2013" s="94" t="str">
        <f>IF(D2013="","",CONCATENATE('Address and samples info'!$B$8," #",'Samples 96'!C2013))</f>
        <v/>
      </c>
      <c r="B2013" s="95" t="s">
        <v>7</v>
      </c>
      <c r="C2013" s="150">
        <v>24</v>
      </c>
      <c r="D2013" s="5"/>
      <c r="E2013" s="98">
        <v>0.01</v>
      </c>
      <c r="F2013" s="53"/>
      <c r="G2013" s="59"/>
      <c r="Z2013" s="108" t="str">
        <f>IF(LEN(INDEX($1:$1048576,ROW(),4))&gt;0,INDEX($1:$1048576,ROW(),4)," ")</f>
        <v xml:space="preserve"> </v>
      </c>
      <c r="AA2013" s="108">
        <f t="shared" si="226"/>
        <v>154</v>
      </c>
      <c r="AB2013" s="108">
        <f ca="1">COUNTBLANK(OFFSET(INDEX($1:$1048576,2,4),AA2013*WellsInPlate,0,WellsInPlate,1))</f>
        <v>86</v>
      </c>
      <c r="AC2013" s="108">
        <f t="shared" ca="1" si="227"/>
        <v>0</v>
      </c>
      <c r="AE2013" s="108" t="b">
        <f>IF(COUNTBLANK(D2013)=0,A2013)</f>
        <v>0</v>
      </c>
    </row>
    <row r="2014" spans="1:31" ht="12.75" x14ac:dyDescent="0.2">
      <c r="A2014" s="94" t="str">
        <f>IF(D2014="","",CONCATENATE('Address and samples info'!$B$8," #",'Samples 96'!C2014))</f>
        <v/>
      </c>
      <c r="B2014" s="95" t="s">
        <v>18</v>
      </c>
      <c r="C2014" s="150">
        <v>24</v>
      </c>
      <c r="D2014" s="5"/>
      <c r="E2014" s="98">
        <v>0.01</v>
      </c>
      <c r="F2014" s="53"/>
      <c r="G2014" s="59"/>
      <c r="Z2014" s="108" t="str">
        <f>IF(LEN(INDEX($1:$1048576,ROW(),4))&gt;0,INDEX($1:$1048576,ROW(),4)," ")</f>
        <v xml:space="preserve"> </v>
      </c>
      <c r="AA2014" s="108">
        <f t="shared" si="226"/>
        <v>154</v>
      </c>
      <c r="AB2014" s="108">
        <f ca="1">COUNTBLANK(OFFSET(INDEX($1:$1048576,2,4),AA2014*WellsInPlate,0,WellsInPlate,1))</f>
        <v>86</v>
      </c>
      <c r="AC2014" s="108">
        <f t="shared" ca="1" si="227"/>
        <v>0</v>
      </c>
      <c r="AE2014" s="108" t="b">
        <f>IF(COUNTBLANK(D2014)=0,A2014)</f>
        <v>0</v>
      </c>
    </row>
    <row r="2015" spans="1:31" ht="12.75" x14ac:dyDescent="0.2">
      <c r="A2015" s="94" t="str">
        <f>IF(D2015="","",CONCATENATE('Address and samples info'!$B$8," #",'Samples 96'!C2015))</f>
        <v/>
      </c>
      <c r="B2015" s="95" t="s">
        <v>29</v>
      </c>
      <c r="C2015" s="150">
        <v>24</v>
      </c>
      <c r="D2015" s="5"/>
      <c r="E2015" s="98">
        <v>0.01</v>
      </c>
      <c r="F2015" s="53"/>
      <c r="G2015" s="59"/>
      <c r="Z2015" s="108" t="str">
        <f>IF(LEN(INDEX($1:$1048576,ROW(),4))&gt;0,INDEX($1:$1048576,ROW(),4)," ")</f>
        <v xml:space="preserve"> </v>
      </c>
      <c r="AA2015" s="108">
        <f t="shared" si="226"/>
        <v>154</v>
      </c>
      <c r="AB2015" s="108">
        <f ca="1">COUNTBLANK(OFFSET(INDEX($1:$1048576,2,4),AA2015*WellsInPlate,0,WellsInPlate,1))</f>
        <v>86</v>
      </c>
      <c r="AC2015" s="108">
        <f t="shared" ca="1" si="227"/>
        <v>0</v>
      </c>
      <c r="AE2015" s="108" t="b">
        <f>IF(COUNTBLANK(D2015)=0,A2015)</f>
        <v>0</v>
      </c>
    </row>
    <row r="2016" spans="1:31" ht="12.75" x14ac:dyDescent="0.2">
      <c r="A2016" s="94" t="str">
        <f>IF(D2016="","",CONCATENATE('Address and samples info'!$B$8," #",'Samples 96'!C2016))</f>
        <v/>
      </c>
      <c r="B2016" s="95" t="s">
        <v>40</v>
      </c>
      <c r="C2016" s="150">
        <v>24</v>
      </c>
      <c r="D2016" s="5"/>
      <c r="E2016" s="98">
        <v>0.01</v>
      </c>
      <c r="F2016" s="53"/>
      <c r="G2016" s="59"/>
      <c r="Z2016" s="108" t="str">
        <f>IF(LEN(INDEX($1:$1048576,ROW(),4))&gt;0,INDEX($1:$1048576,ROW(),4)," ")</f>
        <v xml:space="preserve"> </v>
      </c>
      <c r="AA2016" s="108">
        <f t="shared" si="226"/>
        <v>154</v>
      </c>
      <c r="AB2016" s="108">
        <f ca="1">COUNTBLANK(OFFSET(INDEX($1:$1048576,2,4),AA2016*WellsInPlate,0,WellsInPlate,1))</f>
        <v>86</v>
      </c>
      <c r="AC2016" s="108">
        <f t="shared" ca="1" si="227"/>
        <v>0</v>
      </c>
      <c r="AE2016" s="108" t="b">
        <f>IF(COUNTBLANK(D2016)=0,A2016)</f>
        <v>0</v>
      </c>
    </row>
    <row r="2017" spans="1:31" ht="12.75" x14ac:dyDescent="0.2">
      <c r="A2017" s="94" t="str">
        <f>IF(D2017="","",CONCATENATE('Address and samples info'!$B$8," #",'Samples 96'!C2017))</f>
        <v/>
      </c>
      <c r="B2017" s="95" t="s">
        <v>51</v>
      </c>
      <c r="C2017" s="150">
        <v>24</v>
      </c>
      <c r="D2017" s="5"/>
      <c r="E2017" s="98">
        <v>0.01</v>
      </c>
      <c r="F2017" s="53"/>
      <c r="G2017" s="59"/>
      <c r="Z2017" s="108" t="str">
        <f>IF(LEN(INDEX($1:$1048576,ROW(),4))&gt;0,INDEX($1:$1048576,ROW(),4)," ")</f>
        <v xml:space="preserve"> </v>
      </c>
      <c r="AA2017" s="108">
        <f t="shared" si="226"/>
        <v>154</v>
      </c>
      <c r="AB2017" s="108">
        <f ca="1">COUNTBLANK(OFFSET(INDEX($1:$1048576,2,4),AA2017*WellsInPlate,0,WellsInPlate,1))</f>
        <v>86</v>
      </c>
      <c r="AC2017" s="108">
        <f t="shared" ca="1" si="227"/>
        <v>0</v>
      </c>
      <c r="AE2017" s="108" t="b">
        <f>IF(COUNTBLANK(D2017)=0,A2017)</f>
        <v>0</v>
      </c>
    </row>
    <row r="2018" spans="1:31" ht="12.75" x14ac:dyDescent="0.2">
      <c r="A2018" s="94" t="str">
        <f>IF(D2018="","",CONCATENATE('Address and samples info'!$B$8," #",'Samples 96'!C2018))</f>
        <v/>
      </c>
      <c r="B2018" s="95" t="s">
        <v>62</v>
      </c>
      <c r="C2018" s="150">
        <v>24</v>
      </c>
      <c r="D2018" s="5"/>
      <c r="E2018" s="98">
        <v>0.01</v>
      </c>
      <c r="F2018" s="53"/>
      <c r="G2018" s="59"/>
      <c r="Z2018" s="108" t="str">
        <f>IF(LEN(INDEX($1:$1048576,ROW(),4))&gt;0,INDEX($1:$1048576,ROW(),4)," ")</f>
        <v xml:space="preserve"> </v>
      </c>
      <c r="AA2018" s="108">
        <f t="shared" si="226"/>
        <v>154</v>
      </c>
      <c r="AB2018" s="108">
        <f ca="1">COUNTBLANK(OFFSET(INDEX($1:$1048576,2,4),AA2018*WellsInPlate,0,WellsInPlate,1))</f>
        <v>86</v>
      </c>
      <c r="AC2018" s="108">
        <f t="shared" ca="1" si="227"/>
        <v>0</v>
      </c>
      <c r="AE2018" s="108" t="b">
        <f>IF(COUNTBLANK(D2018)=0,A2018)</f>
        <v>0</v>
      </c>
    </row>
    <row r="2019" spans="1:31" ht="12.75" x14ac:dyDescent="0.2">
      <c r="A2019" s="94" t="str">
        <f>IF(D2019="","",CONCATENATE('Address and samples info'!$B$8," #",'Samples 96'!C2019))</f>
        <v/>
      </c>
      <c r="B2019" s="95" t="s">
        <v>73</v>
      </c>
      <c r="C2019" s="150">
        <v>24</v>
      </c>
      <c r="D2019" s="5"/>
      <c r="E2019" s="98">
        <v>0.01</v>
      </c>
      <c r="F2019" s="53"/>
      <c r="G2019" s="59"/>
      <c r="Z2019" s="108" t="str">
        <f>IF(LEN(INDEX($1:$1048576,ROW(),4))&gt;0,INDEX($1:$1048576,ROW(),4)," ")</f>
        <v xml:space="preserve"> </v>
      </c>
      <c r="AA2019" s="108">
        <f t="shared" si="226"/>
        <v>155</v>
      </c>
      <c r="AB2019" s="108">
        <f ca="1">COUNTBLANK(OFFSET(INDEX($1:$1048576,2,4),AA2019*WellsInPlate,0,WellsInPlate,1))</f>
        <v>86</v>
      </c>
      <c r="AC2019" s="108">
        <f t="shared" ca="1" si="227"/>
        <v>0</v>
      </c>
      <c r="AE2019" s="108" t="b">
        <f>IF(COUNTBLANK(D2019)=0,A2019)</f>
        <v>0</v>
      </c>
    </row>
    <row r="2020" spans="1:31" ht="12.75" x14ac:dyDescent="0.2">
      <c r="A2020" s="94" t="str">
        <f>IF(D2020="","",CONCATENATE('Address and samples info'!$B$8," #",'Samples 96'!C2020))</f>
        <v/>
      </c>
      <c r="B2020" s="95" t="s">
        <v>83</v>
      </c>
      <c r="C2020" s="150">
        <v>24</v>
      </c>
      <c r="D2020" s="5"/>
      <c r="E2020" s="98">
        <v>0.01</v>
      </c>
      <c r="F2020" s="53"/>
      <c r="G2020" s="59"/>
      <c r="Z2020" s="108" t="str">
        <f>IF(LEN(INDEX($1:$1048576,ROW(),4))&gt;0,INDEX($1:$1048576,ROW(),4)," ")</f>
        <v xml:space="preserve"> </v>
      </c>
      <c r="AA2020" s="108">
        <f t="shared" si="226"/>
        <v>155</v>
      </c>
      <c r="AB2020" s="108">
        <f ca="1">COUNTBLANK(OFFSET(INDEX($1:$1048576,2,4),AA2020*WellsInPlate,0,WellsInPlate,1))</f>
        <v>86</v>
      </c>
      <c r="AC2020" s="108">
        <f t="shared" ca="1" si="227"/>
        <v>0</v>
      </c>
      <c r="AE2020" s="108" t="b">
        <f>IF(COUNTBLANK(D2020)=0,A2020)</f>
        <v>0</v>
      </c>
    </row>
    <row r="2021" spans="1:31" ht="12.75" x14ac:dyDescent="0.2">
      <c r="A2021" s="94" t="str">
        <f>IF(D2021="","",CONCATENATE('Address and samples info'!$B$8," #",'Samples 96'!C2021))</f>
        <v/>
      </c>
      <c r="B2021" s="95" t="s">
        <v>8</v>
      </c>
      <c r="C2021" s="150">
        <v>24</v>
      </c>
      <c r="D2021" s="5"/>
      <c r="E2021" s="98">
        <v>0.01</v>
      </c>
      <c r="F2021" s="53"/>
      <c r="G2021" s="59"/>
      <c r="Z2021" s="108" t="str">
        <f>IF(LEN(INDEX($1:$1048576,ROW(),4))&gt;0,INDEX($1:$1048576,ROW(),4)," ")</f>
        <v xml:space="preserve"> </v>
      </c>
      <c r="AA2021" s="108">
        <f t="shared" si="226"/>
        <v>155</v>
      </c>
      <c r="AB2021" s="108">
        <f ca="1">COUNTBLANK(OFFSET(INDEX($1:$1048576,2,4),AA2021*WellsInPlate,0,WellsInPlate,1))</f>
        <v>86</v>
      </c>
      <c r="AC2021" s="108">
        <f t="shared" ca="1" si="227"/>
        <v>0</v>
      </c>
      <c r="AE2021" s="108" t="b">
        <f>IF(COUNTBLANK(D2021)=0,A2021)</f>
        <v>0</v>
      </c>
    </row>
    <row r="2022" spans="1:31" ht="12.75" x14ac:dyDescent="0.2">
      <c r="A2022" s="94" t="str">
        <f>IF(D2022="","",CONCATENATE('Address and samples info'!$B$8," #",'Samples 96'!C2022))</f>
        <v/>
      </c>
      <c r="B2022" s="95" t="s">
        <v>19</v>
      </c>
      <c r="C2022" s="150">
        <v>24</v>
      </c>
      <c r="D2022" s="5"/>
      <c r="E2022" s="98">
        <v>0.01</v>
      </c>
      <c r="F2022" s="53"/>
      <c r="G2022" s="59"/>
      <c r="Z2022" s="108" t="str">
        <f>IF(LEN(INDEX($1:$1048576,ROW(),4))&gt;0,INDEX($1:$1048576,ROW(),4)," ")</f>
        <v xml:space="preserve"> </v>
      </c>
      <c r="AA2022" s="108">
        <f t="shared" ref="AA2022:AA2052" si="228">CEILING((ROW()-StartRow+1)/PanelHeight,1)-1</f>
        <v>155</v>
      </c>
      <c r="AB2022" s="108">
        <f ca="1">COUNTBLANK(OFFSET(INDEX($1:$1048576,2,4),AA2022*WellsInPlate,0,WellsInPlate,1))</f>
        <v>86</v>
      </c>
      <c r="AC2022" s="108">
        <f t="shared" ref="AC2022:AC2052" ca="1" si="229">IF(AB2022=WellsInPlate,0,1)</f>
        <v>0</v>
      </c>
      <c r="AE2022" s="108" t="b">
        <f>IF(COUNTBLANK(D2022)=0,A2022)</f>
        <v>0</v>
      </c>
    </row>
    <row r="2023" spans="1:31" ht="12.75" x14ac:dyDescent="0.2">
      <c r="A2023" s="94" t="str">
        <f>IF(D2023="","",CONCATENATE('Address and samples info'!$B$8," #",'Samples 96'!C2023))</f>
        <v/>
      </c>
      <c r="B2023" s="95" t="s">
        <v>30</v>
      </c>
      <c r="C2023" s="150">
        <v>24</v>
      </c>
      <c r="D2023" s="5"/>
      <c r="E2023" s="98">
        <v>0.01</v>
      </c>
      <c r="F2023" s="53"/>
      <c r="G2023" s="59"/>
      <c r="Z2023" s="108" t="str">
        <f>IF(LEN(INDEX($1:$1048576,ROW(),4))&gt;0,INDEX($1:$1048576,ROW(),4)," ")</f>
        <v xml:space="preserve"> </v>
      </c>
      <c r="AA2023" s="108">
        <f t="shared" si="228"/>
        <v>155</v>
      </c>
      <c r="AB2023" s="108">
        <f ca="1">COUNTBLANK(OFFSET(INDEX($1:$1048576,2,4),AA2023*WellsInPlate,0,WellsInPlate,1))</f>
        <v>86</v>
      </c>
      <c r="AC2023" s="108">
        <f t="shared" ca="1" si="229"/>
        <v>0</v>
      </c>
      <c r="AE2023" s="108" t="b">
        <f>IF(COUNTBLANK(D2023)=0,A2023)</f>
        <v>0</v>
      </c>
    </row>
    <row r="2024" spans="1:31" ht="12.75" x14ac:dyDescent="0.2">
      <c r="A2024" s="94" t="str">
        <f>IF(D2024="","",CONCATENATE('Address and samples info'!$B$8," #",'Samples 96'!C2024))</f>
        <v/>
      </c>
      <c r="B2024" s="95" t="s">
        <v>41</v>
      </c>
      <c r="C2024" s="150">
        <v>24</v>
      </c>
      <c r="D2024" s="5"/>
      <c r="E2024" s="98">
        <v>0.01</v>
      </c>
      <c r="F2024" s="53"/>
      <c r="G2024" s="59"/>
      <c r="Z2024" s="108" t="str">
        <f>IF(LEN(INDEX($1:$1048576,ROW(),4))&gt;0,INDEX($1:$1048576,ROW(),4)," ")</f>
        <v xml:space="preserve"> </v>
      </c>
      <c r="AA2024" s="108">
        <f t="shared" si="228"/>
        <v>155</v>
      </c>
      <c r="AB2024" s="108">
        <f ca="1">COUNTBLANK(OFFSET(INDEX($1:$1048576,2,4),AA2024*WellsInPlate,0,WellsInPlate,1))</f>
        <v>86</v>
      </c>
      <c r="AC2024" s="108">
        <f t="shared" ca="1" si="229"/>
        <v>0</v>
      </c>
      <c r="AE2024" s="108" t="b">
        <f>IF(COUNTBLANK(D2024)=0,A2024)</f>
        <v>0</v>
      </c>
    </row>
    <row r="2025" spans="1:31" ht="12.75" x14ac:dyDescent="0.2">
      <c r="A2025" s="94" t="str">
        <f>IF(D2025="","",CONCATENATE('Address and samples info'!$B$8," #",'Samples 96'!C2025))</f>
        <v/>
      </c>
      <c r="B2025" s="95" t="s">
        <v>52</v>
      </c>
      <c r="C2025" s="150">
        <v>24</v>
      </c>
      <c r="D2025" s="5"/>
      <c r="E2025" s="98">
        <v>0.01</v>
      </c>
      <c r="F2025" s="53"/>
      <c r="G2025" s="59"/>
      <c r="Z2025" s="108" t="str">
        <f>IF(LEN(INDEX($1:$1048576,ROW(),4))&gt;0,INDEX($1:$1048576,ROW(),4)," ")</f>
        <v xml:space="preserve"> </v>
      </c>
      <c r="AA2025" s="108">
        <f t="shared" si="228"/>
        <v>155</v>
      </c>
      <c r="AB2025" s="108">
        <f ca="1">COUNTBLANK(OFFSET(INDEX($1:$1048576,2,4),AA2025*WellsInPlate,0,WellsInPlate,1))</f>
        <v>86</v>
      </c>
      <c r="AC2025" s="108">
        <f t="shared" ca="1" si="229"/>
        <v>0</v>
      </c>
      <c r="AE2025" s="108" t="b">
        <f>IF(COUNTBLANK(D2025)=0,A2025)</f>
        <v>0</v>
      </c>
    </row>
    <row r="2026" spans="1:31" ht="12.75" x14ac:dyDescent="0.2">
      <c r="A2026" s="94" t="str">
        <f>IF(D2026="","",CONCATENATE('Address and samples info'!$B$8," #",'Samples 96'!C2026))</f>
        <v/>
      </c>
      <c r="B2026" s="95" t="s">
        <v>63</v>
      </c>
      <c r="C2026" s="150">
        <v>24</v>
      </c>
      <c r="D2026" s="5"/>
      <c r="E2026" s="98">
        <v>0.01</v>
      </c>
      <c r="F2026" s="53"/>
      <c r="G2026" s="59"/>
      <c r="Z2026" s="108" t="str">
        <f>IF(LEN(INDEX($1:$1048576,ROW(),4))&gt;0,INDEX($1:$1048576,ROW(),4)," ")</f>
        <v xml:space="preserve"> </v>
      </c>
      <c r="AA2026" s="108">
        <f t="shared" si="228"/>
        <v>155</v>
      </c>
      <c r="AB2026" s="108">
        <f ca="1">COUNTBLANK(OFFSET(INDEX($1:$1048576,2,4),AA2026*WellsInPlate,0,WellsInPlate,1))</f>
        <v>86</v>
      </c>
      <c r="AC2026" s="108">
        <f t="shared" ca="1" si="229"/>
        <v>0</v>
      </c>
      <c r="AE2026" s="108" t="b">
        <f>IF(COUNTBLANK(D2026)=0,A2026)</f>
        <v>0</v>
      </c>
    </row>
    <row r="2027" spans="1:31" ht="12.75" x14ac:dyDescent="0.2">
      <c r="A2027" s="94" t="str">
        <f>IF(D2027="","",CONCATENATE('Address and samples info'!$B$8," #",'Samples 96'!C2027))</f>
        <v/>
      </c>
      <c r="B2027" s="95" t="s">
        <v>74</v>
      </c>
      <c r="C2027" s="150">
        <v>24</v>
      </c>
      <c r="D2027" s="5"/>
      <c r="E2027" s="98">
        <v>0.01</v>
      </c>
      <c r="F2027" s="53"/>
      <c r="G2027" s="59"/>
      <c r="Z2027" s="108" t="str">
        <f>IF(LEN(INDEX($1:$1048576,ROW(),4))&gt;0,INDEX($1:$1048576,ROW(),4)," ")</f>
        <v xml:space="preserve"> </v>
      </c>
      <c r="AA2027" s="108">
        <f t="shared" si="228"/>
        <v>155</v>
      </c>
      <c r="AB2027" s="108">
        <f ca="1">COUNTBLANK(OFFSET(INDEX($1:$1048576,2,4),AA2027*WellsInPlate,0,WellsInPlate,1))</f>
        <v>86</v>
      </c>
      <c r="AC2027" s="108">
        <f t="shared" ca="1" si="229"/>
        <v>0</v>
      </c>
      <c r="AE2027" s="108" t="b">
        <f>IF(COUNTBLANK(D2027)=0,A2027)</f>
        <v>0</v>
      </c>
    </row>
    <row r="2028" spans="1:31" ht="12.75" x14ac:dyDescent="0.2">
      <c r="A2028" s="94" t="str">
        <f>IF(D2028="","",CONCATENATE('Address and samples info'!$B$8," #",'Samples 96'!C2028))</f>
        <v/>
      </c>
      <c r="B2028" s="95" t="s">
        <v>84</v>
      </c>
      <c r="C2028" s="150">
        <v>24</v>
      </c>
      <c r="D2028" s="5"/>
      <c r="E2028" s="98">
        <v>0.01</v>
      </c>
      <c r="F2028" s="53"/>
      <c r="G2028" s="59"/>
      <c r="Z2028" s="108" t="str">
        <f>IF(LEN(INDEX($1:$1048576,ROW(),4))&gt;0,INDEX($1:$1048576,ROW(),4)," ")</f>
        <v xml:space="preserve"> </v>
      </c>
      <c r="AA2028" s="108">
        <f t="shared" si="228"/>
        <v>155</v>
      </c>
      <c r="AB2028" s="108">
        <f ca="1">COUNTBLANK(OFFSET(INDEX($1:$1048576,2,4),AA2028*WellsInPlate,0,WellsInPlate,1))</f>
        <v>86</v>
      </c>
      <c r="AC2028" s="108">
        <f t="shared" ca="1" si="229"/>
        <v>0</v>
      </c>
      <c r="AE2028" s="108" t="b">
        <f>IF(COUNTBLANK(D2028)=0,A2028)</f>
        <v>0</v>
      </c>
    </row>
    <row r="2029" spans="1:31" ht="12.75" x14ac:dyDescent="0.2">
      <c r="A2029" s="94" t="str">
        <f>IF(D2029="","",CONCATENATE('Address and samples info'!$B$8," #",'Samples 96'!C2029))</f>
        <v/>
      </c>
      <c r="B2029" s="95" t="s">
        <v>9</v>
      </c>
      <c r="C2029" s="150">
        <v>24</v>
      </c>
      <c r="D2029" s="5"/>
      <c r="E2029" s="98">
        <v>0.01</v>
      </c>
      <c r="F2029" s="53"/>
      <c r="G2029" s="59"/>
      <c r="Z2029" s="108" t="str">
        <f>IF(LEN(INDEX($1:$1048576,ROW(),4))&gt;0,INDEX($1:$1048576,ROW(),4)," ")</f>
        <v xml:space="preserve"> </v>
      </c>
      <c r="AA2029" s="108">
        <f t="shared" si="228"/>
        <v>155</v>
      </c>
      <c r="AB2029" s="108">
        <f ca="1">COUNTBLANK(OFFSET(INDEX($1:$1048576,2,4),AA2029*WellsInPlate,0,WellsInPlate,1))</f>
        <v>86</v>
      </c>
      <c r="AC2029" s="108">
        <f t="shared" ca="1" si="229"/>
        <v>0</v>
      </c>
      <c r="AE2029" s="108" t="b">
        <f>IF(COUNTBLANK(D2029)=0,A2029)</f>
        <v>0</v>
      </c>
    </row>
    <row r="2030" spans="1:31" ht="12.75" x14ac:dyDescent="0.2">
      <c r="A2030" s="94" t="str">
        <f>IF(D2030="","",CONCATENATE('Address and samples info'!$B$8," #",'Samples 96'!C2030))</f>
        <v/>
      </c>
      <c r="B2030" s="95" t="s">
        <v>20</v>
      </c>
      <c r="C2030" s="150">
        <v>24</v>
      </c>
      <c r="D2030" s="5"/>
      <c r="E2030" s="98">
        <v>0.01</v>
      </c>
      <c r="F2030" s="53"/>
      <c r="G2030" s="59"/>
      <c r="Z2030" s="108" t="str">
        <f>IF(LEN(INDEX($1:$1048576,ROW(),4))&gt;0,INDEX($1:$1048576,ROW(),4)," ")</f>
        <v xml:space="preserve"> </v>
      </c>
      <c r="AA2030" s="108">
        <f t="shared" si="228"/>
        <v>155</v>
      </c>
      <c r="AB2030" s="108">
        <f ca="1">COUNTBLANK(OFFSET(INDEX($1:$1048576,2,4),AA2030*WellsInPlate,0,WellsInPlate,1))</f>
        <v>86</v>
      </c>
      <c r="AC2030" s="108">
        <f t="shared" ca="1" si="229"/>
        <v>0</v>
      </c>
      <c r="AE2030" s="108" t="b">
        <f>IF(COUNTBLANK(D2030)=0,A2030)</f>
        <v>0</v>
      </c>
    </row>
    <row r="2031" spans="1:31" ht="12.75" x14ac:dyDescent="0.2">
      <c r="A2031" s="94" t="str">
        <f>IF(D2031="","",CONCATENATE('Address and samples info'!$B$8," #",'Samples 96'!C2031))</f>
        <v/>
      </c>
      <c r="B2031" s="95" t="s">
        <v>31</v>
      </c>
      <c r="C2031" s="150">
        <v>24</v>
      </c>
      <c r="D2031" s="5"/>
      <c r="E2031" s="98">
        <v>0.01</v>
      </c>
      <c r="F2031" s="53"/>
      <c r="G2031" s="59"/>
      <c r="Z2031" s="108" t="str">
        <f>IF(LEN(INDEX($1:$1048576,ROW(),4))&gt;0,INDEX($1:$1048576,ROW(),4)," ")</f>
        <v xml:space="preserve"> </v>
      </c>
      <c r="AA2031" s="108">
        <f t="shared" si="228"/>
        <v>155</v>
      </c>
      <c r="AB2031" s="108">
        <f ca="1">COUNTBLANK(OFFSET(INDEX($1:$1048576,2,4),AA2031*WellsInPlate,0,WellsInPlate,1))</f>
        <v>86</v>
      </c>
      <c r="AC2031" s="108">
        <f t="shared" ca="1" si="229"/>
        <v>0</v>
      </c>
      <c r="AE2031" s="108" t="b">
        <f>IF(COUNTBLANK(D2031)=0,A2031)</f>
        <v>0</v>
      </c>
    </row>
    <row r="2032" spans="1:31" ht="12.75" x14ac:dyDescent="0.2">
      <c r="A2032" s="94" t="str">
        <f>IF(D2032="","",CONCATENATE('Address and samples info'!$B$8," #",'Samples 96'!C2032))</f>
        <v/>
      </c>
      <c r="B2032" s="95" t="s">
        <v>42</v>
      </c>
      <c r="C2032" s="150">
        <v>24</v>
      </c>
      <c r="D2032" s="5"/>
      <c r="E2032" s="98">
        <v>0.01</v>
      </c>
      <c r="F2032" s="53"/>
      <c r="G2032" s="59"/>
      <c r="Z2032" s="108" t="str">
        <f>IF(LEN(INDEX($1:$1048576,ROW(),4))&gt;0,INDEX($1:$1048576,ROW(),4)," ")</f>
        <v xml:space="preserve"> </v>
      </c>
      <c r="AA2032" s="108">
        <f t="shared" si="228"/>
        <v>156</v>
      </c>
      <c r="AB2032" s="108">
        <f ca="1">COUNTBLANK(OFFSET(INDEX($1:$1048576,2,4),AA2032*WellsInPlate,0,WellsInPlate,1))</f>
        <v>86</v>
      </c>
      <c r="AC2032" s="108">
        <f t="shared" ca="1" si="229"/>
        <v>0</v>
      </c>
      <c r="AE2032" s="108" t="b">
        <f>IF(COUNTBLANK(D2032)=0,A2032)</f>
        <v>0</v>
      </c>
    </row>
    <row r="2033" spans="1:31" ht="12.75" x14ac:dyDescent="0.2">
      <c r="A2033" s="94" t="str">
        <f>IF(D2033="","",CONCATENATE('Address and samples info'!$B$8," #",'Samples 96'!C2033))</f>
        <v/>
      </c>
      <c r="B2033" s="95" t="s">
        <v>53</v>
      </c>
      <c r="C2033" s="150">
        <v>24</v>
      </c>
      <c r="D2033" s="5"/>
      <c r="E2033" s="98">
        <v>0.01</v>
      </c>
      <c r="F2033" s="53"/>
      <c r="G2033" s="59"/>
      <c r="Z2033" s="108" t="str">
        <f>IF(LEN(INDEX($1:$1048576,ROW(),4))&gt;0,INDEX($1:$1048576,ROW(),4)," ")</f>
        <v xml:space="preserve"> </v>
      </c>
      <c r="AA2033" s="108">
        <f t="shared" si="228"/>
        <v>156</v>
      </c>
      <c r="AB2033" s="108">
        <f ca="1">COUNTBLANK(OFFSET(INDEX($1:$1048576,2,4),AA2033*WellsInPlate,0,WellsInPlate,1))</f>
        <v>86</v>
      </c>
      <c r="AC2033" s="108">
        <f t="shared" ca="1" si="229"/>
        <v>0</v>
      </c>
      <c r="AE2033" s="108" t="b">
        <f>IF(COUNTBLANK(D2033)=0,A2033)</f>
        <v>0</v>
      </c>
    </row>
    <row r="2034" spans="1:31" ht="12.75" x14ac:dyDescent="0.2">
      <c r="A2034" s="94" t="str">
        <f>IF(D2034="","",CONCATENATE('Address and samples info'!$B$8," #",'Samples 96'!C2034))</f>
        <v/>
      </c>
      <c r="B2034" s="95" t="s">
        <v>64</v>
      </c>
      <c r="C2034" s="150">
        <v>24</v>
      </c>
      <c r="D2034" s="5"/>
      <c r="E2034" s="98">
        <v>0.01</v>
      </c>
      <c r="F2034" s="53"/>
      <c r="G2034" s="59"/>
      <c r="Z2034" s="108" t="str">
        <f>IF(LEN(INDEX($1:$1048576,ROW(),4))&gt;0,INDEX($1:$1048576,ROW(),4)," ")</f>
        <v xml:space="preserve"> </v>
      </c>
      <c r="AA2034" s="108">
        <f t="shared" si="228"/>
        <v>156</v>
      </c>
      <c r="AB2034" s="108">
        <f ca="1">COUNTBLANK(OFFSET(INDEX($1:$1048576,2,4),AA2034*WellsInPlate,0,WellsInPlate,1))</f>
        <v>86</v>
      </c>
      <c r="AC2034" s="108">
        <f t="shared" ca="1" si="229"/>
        <v>0</v>
      </c>
      <c r="AE2034" s="108" t="b">
        <f>IF(COUNTBLANK(D2034)=0,A2034)</f>
        <v>0</v>
      </c>
    </row>
    <row r="2035" spans="1:31" ht="12.75" x14ac:dyDescent="0.2">
      <c r="A2035" s="94" t="str">
        <f>IF(D2035="","",CONCATENATE('Address and samples info'!$B$8," #",'Samples 96'!C2035))</f>
        <v/>
      </c>
      <c r="B2035" s="95" t="s">
        <v>75</v>
      </c>
      <c r="C2035" s="150">
        <v>24</v>
      </c>
      <c r="D2035" s="5"/>
      <c r="E2035" s="98">
        <v>0.01</v>
      </c>
      <c r="F2035" s="53"/>
      <c r="G2035" s="59"/>
      <c r="Z2035" s="108" t="str">
        <f>IF(LEN(INDEX($1:$1048576,ROW(),4))&gt;0,INDEX($1:$1048576,ROW(),4)," ")</f>
        <v xml:space="preserve"> </v>
      </c>
      <c r="AA2035" s="108">
        <f t="shared" si="228"/>
        <v>156</v>
      </c>
      <c r="AB2035" s="108">
        <f ca="1">COUNTBLANK(OFFSET(INDEX($1:$1048576,2,4),AA2035*WellsInPlate,0,WellsInPlate,1))</f>
        <v>86</v>
      </c>
      <c r="AC2035" s="108">
        <f t="shared" ca="1" si="229"/>
        <v>0</v>
      </c>
      <c r="AE2035" s="108" t="b">
        <f>IF(COUNTBLANK(D2035)=0,A2035)</f>
        <v>0</v>
      </c>
    </row>
    <row r="2036" spans="1:31" ht="12.75" x14ac:dyDescent="0.2">
      <c r="A2036" s="94" t="str">
        <f>IF(D2036="","",CONCATENATE('Address and samples info'!$B$8," #",'Samples 96'!C2036))</f>
        <v/>
      </c>
      <c r="B2036" s="95" t="s">
        <v>85</v>
      </c>
      <c r="C2036" s="150">
        <v>24</v>
      </c>
      <c r="D2036" s="5"/>
      <c r="E2036" s="98">
        <v>0.01</v>
      </c>
      <c r="F2036" s="53"/>
      <c r="G2036" s="59"/>
      <c r="Z2036" s="108" t="str">
        <f>IF(LEN(INDEX($1:$1048576,ROW(),4))&gt;0,INDEX($1:$1048576,ROW(),4)," ")</f>
        <v xml:space="preserve"> </v>
      </c>
      <c r="AA2036" s="108">
        <f t="shared" si="228"/>
        <v>156</v>
      </c>
      <c r="AB2036" s="108">
        <f ca="1">COUNTBLANK(OFFSET(INDEX($1:$1048576,2,4),AA2036*WellsInPlate,0,WellsInPlate,1))</f>
        <v>86</v>
      </c>
      <c r="AC2036" s="108">
        <f t="shared" ca="1" si="229"/>
        <v>0</v>
      </c>
      <c r="AE2036" s="108" t="b">
        <f>IF(COUNTBLANK(D2036)=0,A2036)</f>
        <v>0</v>
      </c>
    </row>
    <row r="2037" spans="1:31" ht="12.75" x14ac:dyDescent="0.2">
      <c r="A2037" s="94" t="str">
        <f>IF(D2037="","",CONCATENATE('Address and samples info'!$B$8," #",'Samples 96'!C2037))</f>
        <v/>
      </c>
      <c r="B2037" s="95" t="s">
        <v>10</v>
      </c>
      <c r="C2037" s="150">
        <v>24</v>
      </c>
      <c r="D2037" s="5"/>
      <c r="E2037" s="98">
        <v>0.01</v>
      </c>
      <c r="F2037" s="53"/>
      <c r="G2037" s="59"/>
      <c r="Z2037" s="108" t="str">
        <f>IF(LEN(INDEX($1:$1048576,ROW(),4))&gt;0,INDEX($1:$1048576,ROW(),4)," ")</f>
        <v xml:space="preserve"> </v>
      </c>
      <c r="AA2037" s="108">
        <f t="shared" si="228"/>
        <v>156</v>
      </c>
      <c r="AB2037" s="108">
        <f ca="1">COUNTBLANK(OFFSET(INDEX($1:$1048576,2,4),AA2037*WellsInPlate,0,WellsInPlate,1))</f>
        <v>86</v>
      </c>
      <c r="AC2037" s="108">
        <f t="shared" ca="1" si="229"/>
        <v>0</v>
      </c>
      <c r="AE2037" s="108" t="b">
        <f>IF(COUNTBLANK(D2037)=0,A2037)</f>
        <v>0</v>
      </c>
    </row>
    <row r="2038" spans="1:31" ht="12.75" x14ac:dyDescent="0.2">
      <c r="A2038" s="94" t="str">
        <f>IF(D2038="","",CONCATENATE('Address and samples info'!$B$8," #",'Samples 96'!C2038))</f>
        <v/>
      </c>
      <c r="B2038" s="95" t="s">
        <v>21</v>
      </c>
      <c r="C2038" s="150">
        <v>24</v>
      </c>
      <c r="D2038" s="5"/>
      <c r="E2038" s="98">
        <v>0.01</v>
      </c>
      <c r="F2038" s="53"/>
      <c r="G2038" s="59"/>
      <c r="Z2038" s="108" t="str">
        <f>IF(LEN(INDEX($1:$1048576,ROW(),4))&gt;0,INDEX($1:$1048576,ROW(),4)," ")</f>
        <v xml:space="preserve"> </v>
      </c>
      <c r="AA2038" s="108">
        <f t="shared" si="228"/>
        <v>156</v>
      </c>
      <c r="AB2038" s="108">
        <f ca="1">COUNTBLANK(OFFSET(INDEX($1:$1048576,2,4),AA2038*WellsInPlate,0,WellsInPlate,1))</f>
        <v>86</v>
      </c>
      <c r="AC2038" s="108">
        <f t="shared" ca="1" si="229"/>
        <v>0</v>
      </c>
      <c r="AE2038" s="108" t="b">
        <f>IF(COUNTBLANK(D2038)=0,A2038)</f>
        <v>0</v>
      </c>
    </row>
    <row r="2039" spans="1:31" ht="12.75" x14ac:dyDescent="0.2">
      <c r="A2039" s="94" t="str">
        <f>IF(D2039="","",CONCATENATE('Address and samples info'!$B$8," #",'Samples 96'!C2039))</f>
        <v/>
      </c>
      <c r="B2039" s="95" t="s">
        <v>32</v>
      </c>
      <c r="C2039" s="150">
        <v>24</v>
      </c>
      <c r="D2039" s="5"/>
      <c r="E2039" s="98">
        <v>0.01</v>
      </c>
      <c r="F2039" s="53"/>
      <c r="G2039" s="59"/>
      <c r="Z2039" s="108" t="str">
        <f>IF(LEN(INDEX($1:$1048576,ROW(),4))&gt;0,INDEX($1:$1048576,ROW(),4)," ")</f>
        <v xml:space="preserve"> </v>
      </c>
      <c r="AA2039" s="108">
        <f t="shared" si="228"/>
        <v>156</v>
      </c>
      <c r="AB2039" s="108">
        <f ca="1">COUNTBLANK(OFFSET(INDEX($1:$1048576,2,4),AA2039*WellsInPlate,0,WellsInPlate,1))</f>
        <v>86</v>
      </c>
      <c r="AC2039" s="108">
        <f t="shared" ca="1" si="229"/>
        <v>0</v>
      </c>
      <c r="AE2039" s="108" t="b">
        <f>IF(COUNTBLANK(D2039)=0,A2039)</f>
        <v>0</v>
      </c>
    </row>
    <row r="2040" spans="1:31" ht="12.75" x14ac:dyDescent="0.2">
      <c r="A2040" s="94" t="str">
        <f>IF(D2040="","",CONCATENATE('Address and samples info'!$B$8," #",'Samples 96'!C2040))</f>
        <v/>
      </c>
      <c r="B2040" s="95" t="s">
        <v>43</v>
      </c>
      <c r="C2040" s="150">
        <v>24</v>
      </c>
      <c r="D2040" s="5"/>
      <c r="E2040" s="98">
        <v>0.01</v>
      </c>
      <c r="F2040" s="53"/>
      <c r="G2040" s="59"/>
      <c r="Z2040" s="108" t="str">
        <f>IF(LEN(INDEX($1:$1048576,ROW(),4))&gt;0,INDEX($1:$1048576,ROW(),4)," ")</f>
        <v xml:space="preserve"> </v>
      </c>
      <c r="AA2040" s="108">
        <f t="shared" si="228"/>
        <v>156</v>
      </c>
      <c r="AB2040" s="108">
        <f ca="1">COUNTBLANK(OFFSET(INDEX($1:$1048576,2,4),AA2040*WellsInPlate,0,WellsInPlate,1))</f>
        <v>86</v>
      </c>
      <c r="AC2040" s="108">
        <f t="shared" ca="1" si="229"/>
        <v>0</v>
      </c>
      <c r="AE2040" s="108" t="b">
        <f>IF(COUNTBLANK(D2040)=0,A2040)</f>
        <v>0</v>
      </c>
    </row>
    <row r="2041" spans="1:31" ht="12.75" x14ac:dyDescent="0.2">
      <c r="A2041" s="94" t="str">
        <f>IF(D2041="","",CONCATENATE('Address and samples info'!$B$8," #",'Samples 96'!C2041))</f>
        <v/>
      </c>
      <c r="B2041" s="95" t="s">
        <v>54</v>
      </c>
      <c r="C2041" s="150">
        <v>24</v>
      </c>
      <c r="D2041" s="5"/>
      <c r="E2041" s="98">
        <v>0.01</v>
      </c>
      <c r="F2041" s="53"/>
      <c r="G2041" s="59"/>
      <c r="Z2041" s="108" t="str">
        <f>IF(LEN(INDEX($1:$1048576,ROW(),4))&gt;0,INDEX($1:$1048576,ROW(),4)," ")</f>
        <v xml:space="preserve"> </v>
      </c>
      <c r="AA2041" s="108">
        <f t="shared" si="228"/>
        <v>156</v>
      </c>
      <c r="AB2041" s="108">
        <f ca="1">COUNTBLANK(OFFSET(INDEX($1:$1048576,2,4),AA2041*WellsInPlate,0,WellsInPlate,1))</f>
        <v>86</v>
      </c>
      <c r="AC2041" s="108">
        <f t="shared" ca="1" si="229"/>
        <v>0</v>
      </c>
      <c r="AE2041" s="108" t="b">
        <f>IF(COUNTBLANK(D2041)=0,A2041)</f>
        <v>0</v>
      </c>
    </row>
    <row r="2042" spans="1:31" ht="12.75" x14ac:dyDescent="0.2">
      <c r="A2042" s="94" t="str">
        <f>IF(D2042="","",CONCATENATE('Address and samples info'!$B$8," #",'Samples 96'!C2042))</f>
        <v/>
      </c>
      <c r="B2042" s="95" t="s">
        <v>65</v>
      </c>
      <c r="C2042" s="150">
        <v>24</v>
      </c>
      <c r="D2042" s="5"/>
      <c r="E2042" s="98">
        <v>0.01</v>
      </c>
      <c r="F2042" s="53"/>
      <c r="G2042" s="59"/>
      <c r="Z2042" s="108" t="str">
        <f>IF(LEN(INDEX($1:$1048576,ROW(),4))&gt;0,INDEX($1:$1048576,ROW(),4)," ")</f>
        <v xml:space="preserve"> </v>
      </c>
      <c r="AA2042" s="108">
        <f t="shared" si="228"/>
        <v>156</v>
      </c>
      <c r="AB2042" s="108">
        <f ca="1">COUNTBLANK(OFFSET(INDEX($1:$1048576,2,4),AA2042*WellsInPlate,0,WellsInPlate,1))</f>
        <v>86</v>
      </c>
      <c r="AC2042" s="108">
        <f t="shared" ca="1" si="229"/>
        <v>0</v>
      </c>
      <c r="AE2042" s="108" t="b">
        <f>IF(COUNTBLANK(D2042)=0,A2042)</f>
        <v>0</v>
      </c>
    </row>
    <row r="2043" spans="1:31" ht="12.75" x14ac:dyDescent="0.2">
      <c r="A2043" s="94" t="str">
        <f>IF(D2043="","",CONCATENATE('Address and samples info'!$B$8," #",'Samples 96'!C2043))</f>
        <v/>
      </c>
      <c r="B2043" s="95" t="s">
        <v>76</v>
      </c>
      <c r="C2043" s="150">
        <v>24</v>
      </c>
      <c r="D2043" s="5"/>
      <c r="E2043" s="98">
        <v>0.01</v>
      </c>
      <c r="F2043" s="53"/>
      <c r="G2043" s="59"/>
      <c r="Z2043" s="108" t="str">
        <f>IF(LEN(INDEX($1:$1048576,ROW(),4))&gt;0,INDEX($1:$1048576,ROW(),4)," ")</f>
        <v xml:space="preserve"> </v>
      </c>
      <c r="AA2043" s="108">
        <f t="shared" si="228"/>
        <v>156</v>
      </c>
      <c r="AB2043" s="108">
        <f ca="1">COUNTBLANK(OFFSET(INDEX($1:$1048576,2,4),AA2043*WellsInPlate,0,WellsInPlate,1))</f>
        <v>86</v>
      </c>
      <c r="AC2043" s="108">
        <f t="shared" ca="1" si="229"/>
        <v>0</v>
      </c>
      <c r="AE2043" s="108" t="b">
        <f>IF(COUNTBLANK(D2043)=0,A2043)</f>
        <v>0</v>
      </c>
    </row>
    <row r="2044" spans="1:31" ht="12.75" x14ac:dyDescent="0.2">
      <c r="A2044" s="94" t="str">
        <f>IF(D2044="","",CONCATENATE('Address and samples info'!$B$8," #",'Samples 96'!C2044))</f>
        <v/>
      </c>
      <c r="B2044" s="95" t="s">
        <v>86</v>
      </c>
      <c r="C2044" s="150">
        <v>24</v>
      </c>
      <c r="D2044" s="5"/>
      <c r="E2044" s="98">
        <v>0.01</v>
      </c>
      <c r="F2044" s="53"/>
      <c r="G2044" s="59"/>
      <c r="Z2044" s="108" t="str">
        <f>IF(LEN(INDEX($1:$1048576,ROW(),4))&gt;0,INDEX($1:$1048576,ROW(),4)," ")</f>
        <v xml:space="preserve"> </v>
      </c>
      <c r="AA2044" s="108">
        <f t="shared" si="228"/>
        <v>156</v>
      </c>
      <c r="AB2044" s="108">
        <f ca="1">COUNTBLANK(OFFSET(INDEX($1:$1048576,2,4),AA2044*WellsInPlate,0,WellsInPlate,1))</f>
        <v>86</v>
      </c>
      <c r="AC2044" s="108">
        <f t="shared" ca="1" si="229"/>
        <v>0</v>
      </c>
      <c r="AE2044" s="108" t="b">
        <f>IF(COUNTBLANK(D2044)=0,A2044)</f>
        <v>0</v>
      </c>
    </row>
    <row r="2045" spans="1:31" ht="12.75" x14ac:dyDescent="0.2">
      <c r="A2045" s="94" t="str">
        <f>IF(D2045="","",CONCATENATE('Address and samples info'!$B$8," #",'Samples 96'!C2045))</f>
        <v/>
      </c>
      <c r="B2045" s="95" t="s">
        <v>11</v>
      </c>
      <c r="C2045" s="150">
        <v>24</v>
      </c>
      <c r="D2045" s="5"/>
      <c r="E2045" s="98">
        <v>0.01</v>
      </c>
      <c r="F2045" s="53"/>
      <c r="G2045" s="59"/>
      <c r="Z2045" s="108" t="str">
        <f>IF(LEN(INDEX($1:$1048576,ROW(),4))&gt;0,INDEX($1:$1048576,ROW(),4)," ")</f>
        <v xml:space="preserve"> </v>
      </c>
      <c r="AA2045" s="108">
        <f t="shared" si="228"/>
        <v>157</v>
      </c>
      <c r="AB2045" s="108">
        <f ca="1">COUNTBLANK(OFFSET(INDEX($1:$1048576,2,4),AA2045*WellsInPlate,0,WellsInPlate,1))</f>
        <v>86</v>
      </c>
      <c r="AC2045" s="108">
        <f t="shared" ca="1" si="229"/>
        <v>0</v>
      </c>
      <c r="AE2045" s="108" t="b">
        <f>IF(COUNTBLANK(D2045)=0,A2045)</f>
        <v>0</v>
      </c>
    </row>
    <row r="2046" spans="1:31" ht="12.75" x14ac:dyDescent="0.2">
      <c r="A2046" s="94" t="str">
        <f>IF(D2046="","",CONCATENATE('Address and samples info'!$B$8," #",'Samples 96'!C2046))</f>
        <v/>
      </c>
      <c r="B2046" s="95" t="s">
        <v>22</v>
      </c>
      <c r="C2046" s="150">
        <v>24</v>
      </c>
      <c r="D2046" s="5"/>
      <c r="E2046" s="98">
        <v>0.01</v>
      </c>
      <c r="F2046" s="53"/>
      <c r="G2046" s="59"/>
      <c r="Z2046" s="108" t="str">
        <f>IF(LEN(INDEX($1:$1048576,ROW(),4))&gt;0,INDEX($1:$1048576,ROW(),4)," ")</f>
        <v xml:space="preserve"> </v>
      </c>
      <c r="AA2046" s="108">
        <f t="shared" si="228"/>
        <v>157</v>
      </c>
      <c r="AB2046" s="108">
        <f ca="1">COUNTBLANK(OFFSET(INDEX($1:$1048576,2,4),AA2046*WellsInPlate,0,WellsInPlate,1))</f>
        <v>86</v>
      </c>
      <c r="AC2046" s="108">
        <f t="shared" ca="1" si="229"/>
        <v>0</v>
      </c>
      <c r="AE2046" s="108" t="b">
        <f>IF(COUNTBLANK(D2046)=0,A2046)</f>
        <v>0</v>
      </c>
    </row>
    <row r="2047" spans="1:31" ht="12.75" x14ac:dyDescent="0.2">
      <c r="A2047" s="94" t="str">
        <f>IF(D2047="","",CONCATENATE('Address and samples info'!$B$8," #",'Samples 96'!C2047))</f>
        <v/>
      </c>
      <c r="B2047" s="95" t="s">
        <v>33</v>
      </c>
      <c r="C2047" s="150">
        <v>24</v>
      </c>
      <c r="D2047" s="5"/>
      <c r="E2047" s="98">
        <v>0.01</v>
      </c>
      <c r="F2047" s="53"/>
      <c r="G2047" s="59"/>
      <c r="Z2047" s="108" t="str">
        <f>IF(LEN(INDEX($1:$1048576,ROW(),4))&gt;0,INDEX($1:$1048576,ROW(),4)," ")</f>
        <v xml:space="preserve"> </v>
      </c>
      <c r="AA2047" s="108">
        <f t="shared" si="228"/>
        <v>157</v>
      </c>
      <c r="AB2047" s="108">
        <f ca="1">COUNTBLANK(OFFSET(INDEX($1:$1048576,2,4),AA2047*WellsInPlate,0,WellsInPlate,1))</f>
        <v>86</v>
      </c>
      <c r="AC2047" s="108">
        <f t="shared" ca="1" si="229"/>
        <v>0</v>
      </c>
      <c r="AE2047" s="108" t="b">
        <f>IF(COUNTBLANK(D2047)=0,A2047)</f>
        <v>0</v>
      </c>
    </row>
    <row r="2048" spans="1:31" ht="12.75" x14ac:dyDescent="0.2">
      <c r="A2048" s="94" t="str">
        <f>IF(D2048="","",CONCATENATE('Address and samples info'!$B$8," #",'Samples 96'!C2048))</f>
        <v/>
      </c>
      <c r="B2048" s="95" t="s">
        <v>44</v>
      </c>
      <c r="C2048" s="150">
        <v>24</v>
      </c>
      <c r="D2048" s="5"/>
      <c r="E2048" s="98">
        <v>0.01</v>
      </c>
      <c r="F2048" s="53"/>
      <c r="G2048" s="59"/>
      <c r="Z2048" s="108" t="str">
        <f>IF(LEN(INDEX($1:$1048576,ROW(),4))&gt;0,INDEX($1:$1048576,ROW(),4)," ")</f>
        <v xml:space="preserve"> </v>
      </c>
      <c r="AA2048" s="108">
        <f t="shared" si="228"/>
        <v>157</v>
      </c>
      <c r="AB2048" s="108">
        <f ca="1">COUNTBLANK(OFFSET(INDEX($1:$1048576,2,4),AA2048*WellsInPlate,0,WellsInPlate,1))</f>
        <v>86</v>
      </c>
      <c r="AC2048" s="108">
        <f t="shared" ca="1" si="229"/>
        <v>0</v>
      </c>
      <c r="AE2048" s="108" t="b">
        <f>IF(COUNTBLANK(D2048)=0,A2048)</f>
        <v>0</v>
      </c>
    </row>
    <row r="2049" spans="1:31" ht="12.75" x14ac:dyDescent="0.2">
      <c r="A2049" s="94" t="str">
        <f>IF(D2049="","",CONCATENATE('Address and samples info'!$B$8," #",'Samples 96'!C2049))</f>
        <v/>
      </c>
      <c r="B2049" s="95" t="s">
        <v>55</v>
      </c>
      <c r="C2049" s="150">
        <v>24</v>
      </c>
      <c r="D2049" s="5"/>
      <c r="E2049" s="98">
        <v>0.01</v>
      </c>
      <c r="F2049" s="53"/>
      <c r="G2049" s="59"/>
      <c r="Z2049" s="108" t="str">
        <f>IF(LEN(INDEX($1:$1048576,ROW(),4))&gt;0,INDEX($1:$1048576,ROW(),4)," ")</f>
        <v xml:space="preserve"> </v>
      </c>
      <c r="AA2049" s="108">
        <f t="shared" si="228"/>
        <v>157</v>
      </c>
      <c r="AB2049" s="108">
        <f ca="1">COUNTBLANK(OFFSET(INDEX($1:$1048576,2,4),AA2049*WellsInPlate,0,WellsInPlate,1))</f>
        <v>86</v>
      </c>
      <c r="AC2049" s="108">
        <f t="shared" ca="1" si="229"/>
        <v>0</v>
      </c>
      <c r="AE2049" s="108" t="b">
        <f>IF(COUNTBLANK(D2049)=0,A2049)</f>
        <v>0</v>
      </c>
    </row>
    <row r="2050" spans="1:31" ht="12.75" x14ac:dyDescent="0.2">
      <c r="A2050" s="94" t="str">
        <f>IF(D2050="","",CONCATENATE('Address and samples info'!$B$8," #",'Samples 96'!C2050))</f>
        <v/>
      </c>
      <c r="B2050" s="95" t="s">
        <v>66</v>
      </c>
      <c r="C2050" s="150">
        <v>24</v>
      </c>
      <c r="D2050" s="5"/>
      <c r="E2050" s="98">
        <v>0.01</v>
      </c>
      <c r="F2050" s="53"/>
      <c r="G2050" s="59"/>
      <c r="Z2050" s="108" t="str">
        <f>IF(LEN(INDEX($1:$1048576,ROW(),4))&gt;0,INDEX($1:$1048576,ROW(),4)," ")</f>
        <v xml:space="preserve"> </v>
      </c>
      <c r="AA2050" s="108">
        <f t="shared" si="228"/>
        <v>157</v>
      </c>
      <c r="AB2050" s="108">
        <f ca="1">COUNTBLANK(OFFSET(INDEX($1:$1048576,2,4),AA2050*WellsInPlate,0,WellsInPlate,1))</f>
        <v>86</v>
      </c>
      <c r="AC2050" s="108">
        <f t="shared" ca="1" si="229"/>
        <v>0</v>
      </c>
      <c r="AE2050" s="108" t="b">
        <f>IF(COUNTBLANK(D2050)=0,A2050)</f>
        <v>0</v>
      </c>
    </row>
    <row r="2051" spans="1:31" ht="12.75" x14ac:dyDescent="0.2">
      <c r="A2051" s="94" t="str">
        <f>IF(D2051="","",CONCATENATE('Address and samples info'!$B$8," #",'Samples 96'!C2051))</f>
        <v/>
      </c>
      <c r="B2051" s="95" t="s">
        <v>77</v>
      </c>
      <c r="C2051" s="150">
        <v>24</v>
      </c>
      <c r="D2051" s="5"/>
      <c r="E2051" s="98">
        <v>0.01</v>
      </c>
      <c r="F2051" s="53"/>
      <c r="G2051" s="59"/>
      <c r="Z2051" s="108" t="str">
        <f>IF(LEN(INDEX($1:$1048576,ROW(),4))&gt;0,INDEX($1:$1048576,ROW(),4)," ")</f>
        <v xml:space="preserve"> </v>
      </c>
      <c r="AA2051" s="108">
        <f t="shared" si="228"/>
        <v>157</v>
      </c>
      <c r="AB2051" s="108">
        <f ca="1">COUNTBLANK(OFFSET(INDEX($1:$1048576,2,4),AA2051*WellsInPlate,0,WellsInPlate,1))</f>
        <v>86</v>
      </c>
      <c r="AC2051" s="108">
        <f t="shared" ca="1" si="229"/>
        <v>0</v>
      </c>
      <c r="AE2051" s="108" t="b">
        <f>IF(COUNTBLANK(D2051)=0,A2051)</f>
        <v>0</v>
      </c>
    </row>
    <row r="2052" spans="1:31" ht="12.75" x14ac:dyDescent="0.2">
      <c r="A2052" s="94" t="str">
        <f>IF(D2052="","",CONCATENATE('Address and samples info'!$B$8," #",'Samples 96'!C2052))</f>
        <v/>
      </c>
      <c r="B2052" s="95" t="s">
        <v>87</v>
      </c>
      <c r="C2052" s="150">
        <v>24</v>
      </c>
      <c r="D2052" s="5"/>
      <c r="E2052" s="98">
        <v>0.01</v>
      </c>
      <c r="F2052" s="53"/>
      <c r="G2052" s="59"/>
      <c r="Z2052" s="108" t="str">
        <f>IF(LEN(INDEX($1:$1048576,ROW(),4))&gt;0,INDEX($1:$1048576,ROW(),4)," ")</f>
        <v xml:space="preserve"> </v>
      </c>
      <c r="AA2052" s="108">
        <f t="shared" si="228"/>
        <v>157</v>
      </c>
      <c r="AB2052" s="108">
        <f ca="1">COUNTBLANK(OFFSET(INDEX($1:$1048576,2,4),AA2052*WellsInPlate,0,WellsInPlate,1))</f>
        <v>86</v>
      </c>
      <c r="AC2052" s="108">
        <f t="shared" ca="1" si="229"/>
        <v>0</v>
      </c>
      <c r="AE2052" s="108" t="b">
        <f>IF(COUNTBLANK(D2052)=0,A2052)</f>
        <v>0</v>
      </c>
    </row>
    <row r="2053" spans="1:31" ht="12.75" x14ac:dyDescent="0.2">
      <c r="A2053" s="94" t="str">
        <f>IF(D2053="","",CONCATENATE('Address and samples info'!$B$8," #",'Samples 96'!C2053))</f>
        <v/>
      </c>
      <c r="B2053" s="95" t="s">
        <v>12</v>
      </c>
      <c r="C2053" s="150">
        <v>24</v>
      </c>
      <c r="D2053" s="5"/>
      <c r="E2053" s="98">
        <v>0.01</v>
      </c>
      <c r="F2053" s="53"/>
      <c r="G2053" s="59"/>
      <c r="Z2053" s="108" t="str">
        <f>IF(LEN(INDEX($1:$1048576,ROW(),4))&gt;0,INDEX($1:$1048576,ROW(),4)," ")</f>
        <v xml:space="preserve"> </v>
      </c>
      <c r="AA2053" s="108">
        <f t="shared" ref="AA2053" si="230">CEILING((ROW()-StartRow+1)/PanelHeight,1)-1</f>
        <v>157</v>
      </c>
      <c r="AB2053" s="108">
        <f ca="1">COUNTBLANK(OFFSET(INDEX($1:$1048576,2,4),AA2053*WellsInPlate,0,WellsInPlate,1))</f>
        <v>86</v>
      </c>
      <c r="AC2053" s="108">
        <f t="shared" ref="AC2053" ca="1" si="231">IF(AB2053=WellsInPlate,0,1)</f>
        <v>0</v>
      </c>
      <c r="AE2053" s="108" t="b">
        <f>IF(COUNTBLANK(D2053)=0,A2053)</f>
        <v>0</v>
      </c>
    </row>
    <row r="2054" spans="1:31" ht="12.75" x14ac:dyDescent="0.2">
      <c r="A2054" s="94" t="str">
        <f>IF(D2054="","",CONCATENATE('Address and samples info'!$B$8," #",'Samples 96'!C2054))</f>
        <v/>
      </c>
      <c r="B2054" s="95" t="s">
        <v>23</v>
      </c>
      <c r="C2054" s="150">
        <v>24</v>
      </c>
      <c r="D2054" s="5"/>
      <c r="E2054" s="98">
        <v>0.01</v>
      </c>
      <c r="F2054" s="53"/>
      <c r="G2054" s="59"/>
      <c r="Z2054" s="108" t="str">
        <f>IF(LEN(INDEX($1:$1048576,ROW(),4))&gt;0,INDEX($1:$1048576,ROW(),4)," ")</f>
        <v xml:space="preserve"> </v>
      </c>
      <c r="AA2054" s="108">
        <f t="shared" ref="AA2054:AA2085" si="232">CEILING((ROW()-StartRow+1)/PanelHeight,1)-1</f>
        <v>157</v>
      </c>
      <c r="AB2054" s="108">
        <f ca="1">COUNTBLANK(OFFSET(INDEX($1:$1048576,2,4),AA2054*WellsInPlate,0,WellsInPlate,1))</f>
        <v>86</v>
      </c>
      <c r="AC2054" s="108">
        <f t="shared" ref="AC2054:AC2085" ca="1" si="233">IF(AB2054=WellsInPlate,0,1)</f>
        <v>0</v>
      </c>
      <c r="AE2054" s="108" t="b">
        <f>IF(COUNTBLANK(D2054)=0,A2054)</f>
        <v>0</v>
      </c>
    </row>
    <row r="2055" spans="1:31" ht="12.75" x14ac:dyDescent="0.2">
      <c r="A2055" s="94" t="str">
        <f>IF(D2055="","",CONCATENATE('Address and samples info'!$B$8," #",'Samples 96'!C2055))</f>
        <v/>
      </c>
      <c r="B2055" s="95" t="s">
        <v>34</v>
      </c>
      <c r="C2055" s="150">
        <v>24</v>
      </c>
      <c r="D2055" s="5"/>
      <c r="E2055" s="98">
        <v>0.01</v>
      </c>
      <c r="F2055" s="53"/>
      <c r="G2055" s="59"/>
      <c r="Z2055" s="108" t="str">
        <f>IF(LEN(INDEX($1:$1048576,ROW(),4))&gt;0,INDEX($1:$1048576,ROW(),4)," ")</f>
        <v xml:space="preserve"> </v>
      </c>
      <c r="AA2055" s="108">
        <f t="shared" si="232"/>
        <v>157</v>
      </c>
      <c r="AB2055" s="108">
        <f ca="1">COUNTBLANK(OFFSET(INDEX($1:$1048576,2,4),AA2055*WellsInPlate,0,WellsInPlate,1))</f>
        <v>86</v>
      </c>
      <c r="AC2055" s="108">
        <f t="shared" ca="1" si="233"/>
        <v>0</v>
      </c>
      <c r="AE2055" s="108" t="b">
        <f>IF(COUNTBLANK(D2055)=0,A2055)</f>
        <v>0</v>
      </c>
    </row>
    <row r="2056" spans="1:31" ht="12.75" x14ac:dyDescent="0.2">
      <c r="A2056" s="94" t="str">
        <f>IF(D2056="","",CONCATENATE('Address and samples info'!$B$8," #",'Samples 96'!C2056))</f>
        <v/>
      </c>
      <c r="B2056" s="95" t="s">
        <v>45</v>
      </c>
      <c r="C2056" s="150">
        <v>24</v>
      </c>
      <c r="D2056" s="5"/>
      <c r="E2056" s="98">
        <v>0.01</v>
      </c>
      <c r="F2056" s="53"/>
      <c r="G2056" s="59"/>
      <c r="Z2056" s="108" t="str">
        <f>IF(LEN(INDEX($1:$1048576,ROW(),4))&gt;0,INDEX($1:$1048576,ROW(),4)," ")</f>
        <v xml:space="preserve"> </v>
      </c>
      <c r="AA2056" s="108">
        <f t="shared" si="232"/>
        <v>157</v>
      </c>
      <c r="AB2056" s="108">
        <f ca="1">COUNTBLANK(OFFSET(INDEX($1:$1048576,2,4),AA2056*WellsInPlate,0,WellsInPlate,1))</f>
        <v>86</v>
      </c>
      <c r="AC2056" s="108">
        <f t="shared" ca="1" si="233"/>
        <v>0</v>
      </c>
      <c r="AE2056" s="108" t="b">
        <f>IF(COUNTBLANK(D2056)=0,A2056)</f>
        <v>0</v>
      </c>
    </row>
    <row r="2057" spans="1:31" ht="12.75" x14ac:dyDescent="0.2">
      <c r="A2057" s="94" t="str">
        <f>IF(D2057="","",CONCATENATE('Address and samples info'!$B$8," #",'Samples 96'!C2057))</f>
        <v/>
      </c>
      <c r="B2057" s="95" t="s">
        <v>56</v>
      </c>
      <c r="C2057" s="150">
        <v>24</v>
      </c>
      <c r="D2057" s="5"/>
      <c r="E2057" s="98">
        <v>0.01</v>
      </c>
      <c r="F2057" s="53"/>
      <c r="G2057" s="59"/>
      <c r="Z2057" s="108" t="str">
        <f>IF(LEN(INDEX($1:$1048576,ROW(),4))&gt;0,INDEX($1:$1048576,ROW(),4)," ")</f>
        <v xml:space="preserve"> </v>
      </c>
      <c r="AA2057" s="108">
        <f t="shared" si="232"/>
        <v>157</v>
      </c>
      <c r="AB2057" s="108">
        <f ca="1">COUNTBLANK(OFFSET(INDEX($1:$1048576,2,4),AA2057*WellsInPlate,0,WellsInPlate,1))</f>
        <v>86</v>
      </c>
      <c r="AC2057" s="108">
        <f t="shared" ca="1" si="233"/>
        <v>0</v>
      </c>
      <c r="AE2057" s="108" t="b">
        <f>IF(COUNTBLANK(D2057)=0,A2057)</f>
        <v>0</v>
      </c>
    </row>
    <row r="2058" spans="1:31" ht="12.75" x14ac:dyDescent="0.2">
      <c r="A2058" s="94" t="str">
        <f>IF(D2058="","",CONCATENATE('Address and samples info'!$B$8," #",'Samples 96'!C2058))</f>
        <v/>
      </c>
      <c r="B2058" s="95" t="s">
        <v>67</v>
      </c>
      <c r="C2058" s="150">
        <v>24</v>
      </c>
      <c r="D2058" s="5"/>
      <c r="E2058" s="98">
        <v>0.01</v>
      </c>
      <c r="F2058" s="53"/>
      <c r="G2058" s="59"/>
      <c r="Z2058" s="108" t="str">
        <f>IF(LEN(INDEX($1:$1048576,ROW(),4))&gt;0,INDEX($1:$1048576,ROW(),4)," ")</f>
        <v xml:space="preserve"> </v>
      </c>
      <c r="AA2058" s="108">
        <f t="shared" si="232"/>
        <v>158</v>
      </c>
      <c r="AB2058" s="108">
        <f ca="1">COUNTBLANK(OFFSET(INDEX($1:$1048576,2,4),AA2058*WellsInPlate,0,WellsInPlate,1))</f>
        <v>86</v>
      </c>
      <c r="AC2058" s="108">
        <f t="shared" ca="1" si="233"/>
        <v>0</v>
      </c>
      <c r="AE2058" s="108" t="b">
        <f>IF(COUNTBLANK(D2058)=0,A2058)</f>
        <v>0</v>
      </c>
    </row>
    <row r="2059" spans="1:31" ht="12.75" x14ac:dyDescent="0.2">
      <c r="A2059" s="94" t="str">
        <f>IF(D2059="","",CONCATENATE('Address and samples info'!$B$8," #",'Samples 96'!C2059))</f>
        <v/>
      </c>
      <c r="B2059" s="95" t="s">
        <v>78</v>
      </c>
      <c r="C2059" s="150">
        <v>24</v>
      </c>
      <c r="D2059" s="5"/>
      <c r="E2059" s="98">
        <v>0.01</v>
      </c>
      <c r="F2059" s="53"/>
      <c r="G2059" s="59"/>
      <c r="Z2059" s="108" t="str">
        <f>IF(LEN(INDEX($1:$1048576,ROW(),4))&gt;0,INDEX($1:$1048576,ROW(),4)," ")</f>
        <v xml:space="preserve"> </v>
      </c>
      <c r="AA2059" s="108">
        <f t="shared" si="232"/>
        <v>158</v>
      </c>
      <c r="AB2059" s="108">
        <f ca="1">COUNTBLANK(OFFSET(INDEX($1:$1048576,2,4),AA2059*WellsInPlate,0,WellsInPlate,1))</f>
        <v>86</v>
      </c>
      <c r="AC2059" s="108">
        <f t="shared" ca="1" si="233"/>
        <v>0</v>
      </c>
      <c r="AE2059" s="108" t="b">
        <f>IF(COUNTBLANK(D2059)=0,A2059)</f>
        <v>0</v>
      </c>
    </row>
    <row r="2060" spans="1:31" ht="12.75" x14ac:dyDescent="0.2">
      <c r="A2060" s="94" t="str">
        <f>IF(D2060="","",CONCATENATE('Address and samples info'!$B$8," #",'Samples 96'!C2060))</f>
        <v/>
      </c>
      <c r="B2060" s="95" t="s">
        <v>88</v>
      </c>
      <c r="C2060" s="150">
        <v>24</v>
      </c>
      <c r="D2060" s="5"/>
      <c r="E2060" s="98">
        <v>0.01</v>
      </c>
      <c r="F2060" s="53"/>
      <c r="G2060" s="59"/>
      <c r="Z2060" s="108" t="str">
        <f>IF(LEN(INDEX($1:$1048576,ROW(),4))&gt;0,INDEX($1:$1048576,ROW(),4)," ")</f>
        <v xml:space="preserve"> </v>
      </c>
      <c r="AA2060" s="108">
        <f t="shared" si="232"/>
        <v>158</v>
      </c>
      <c r="AB2060" s="108">
        <f ca="1">COUNTBLANK(OFFSET(INDEX($1:$1048576,2,4),AA2060*WellsInPlate,0,WellsInPlate,1))</f>
        <v>86</v>
      </c>
      <c r="AC2060" s="108">
        <f t="shared" ca="1" si="233"/>
        <v>0</v>
      </c>
      <c r="AE2060" s="108" t="b">
        <f>IF(COUNTBLANK(D2060)=0,A2060)</f>
        <v>0</v>
      </c>
    </row>
    <row r="2061" spans="1:31" ht="12.75" x14ac:dyDescent="0.2">
      <c r="A2061" s="94" t="str">
        <f>IF(D2061="","",CONCATENATE('Address and samples info'!$B$8," #",'Samples 96'!C2061))</f>
        <v/>
      </c>
      <c r="B2061" s="95" t="s">
        <v>13</v>
      </c>
      <c r="C2061" s="150">
        <v>24</v>
      </c>
      <c r="D2061" s="5"/>
      <c r="E2061" s="98">
        <v>0.01</v>
      </c>
      <c r="F2061" s="53"/>
      <c r="G2061" s="59"/>
      <c r="Z2061" s="108" t="str">
        <f>IF(LEN(INDEX($1:$1048576,ROW(),4))&gt;0,INDEX($1:$1048576,ROW(),4)," ")</f>
        <v xml:space="preserve"> </v>
      </c>
      <c r="AA2061" s="108">
        <f t="shared" si="232"/>
        <v>158</v>
      </c>
      <c r="AB2061" s="108">
        <f ca="1">COUNTBLANK(OFFSET(INDEX($1:$1048576,2,4),AA2061*WellsInPlate,0,WellsInPlate,1))</f>
        <v>86</v>
      </c>
      <c r="AC2061" s="108">
        <f t="shared" ca="1" si="233"/>
        <v>0</v>
      </c>
      <c r="AE2061" s="108" t="b">
        <f>IF(COUNTBLANK(D2061)=0,A2061)</f>
        <v>0</v>
      </c>
    </row>
    <row r="2062" spans="1:31" ht="12.75" x14ac:dyDescent="0.2">
      <c r="A2062" s="94" t="str">
        <f>IF(D2062="","",CONCATENATE('Address and samples info'!$B$8," #",'Samples 96'!C2062))</f>
        <v/>
      </c>
      <c r="B2062" s="95" t="s">
        <v>24</v>
      </c>
      <c r="C2062" s="150">
        <v>24</v>
      </c>
      <c r="D2062" s="5"/>
      <c r="E2062" s="98">
        <v>0.01</v>
      </c>
      <c r="F2062" s="53"/>
      <c r="G2062" s="59"/>
      <c r="Z2062" s="108" t="str">
        <f>IF(LEN(INDEX($1:$1048576,ROW(),4))&gt;0,INDEX($1:$1048576,ROW(),4)," ")</f>
        <v xml:space="preserve"> </v>
      </c>
      <c r="AA2062" s="108">
        <f t="shared" si="232"/>
        <v>158</v>
      </c>
      <c r="AB2062" s="108">
        <f ca="1">COUNTBLANK(OFFSET(INDEX($1:$1048576,2,4),AA2062*WellsInPlate,0,WellsInPlate,1))</f>
        <v>86</v>
      </c>
      <c r="AC2062" s="108">
        <f t="shared" ca="1" si="233"/>
        <v>0</v>
      </c>
      <c r="AE2062" s="108" t="b">
        <f>IF(COUNTBLANK(D2062)=0,A2062)</f>
        <v>0</v>
      </c>
    </row>
    <row r="2063" spans="1:31" ht="12.75" x14ac:dyDescent="0.2">
      <c r="A2063" s="94" t="str">
        <f>IF(D2063="","",CONCATENATE('Address and samples info'!$B$8," #",'Samples 96'!C2063))</f>
        <v/>
      </c>
      <c r="B2063" s="95" t="s">
        <v>35</v>
      </c>
      <c r="C2063" s="150">
        <v>24</v>
      </c>
      <c r="D2063" s="5"/>
      <c r="E2063" s="98">
        <v>0.01</v>
      </c>
      <c r="F2063" s="53"/>
      <c r="G2063" s="59"/>
      <c r="Z2063" s="108" t="str">
        <f>IF(LEN(INDEX($1:$1048576,ROW(),4))&gt;0,INDEX($1:$1048576,ROW(),4)," ")</f>
        <v xml:space="preserve"> </v>
      </c>
      <c r="AA2063" s="108">
        <f t="shared" si="232"/>
        <v>158</v>
      </c>
      <c r="AB2063" s="108">
        <f ca="1">COUNTBLANK(OFFSET(INDEX($1:$1048576,2,4),AA2063*WellsInPlate,0,WellsInPlate,1))</f>
        <v>86</v>
      </c>
      <c r="AC2063" s="108">
        <f t="shared" ca="1" si="233"/>
        <v>0</v>
      </c>
      <c r="AE2063" s="108" t="b">
        <f>IF(COUNTBLANK(D2063)=0,A2063)</f>
        <v>0</v>
      </c>
    </row>
    <row r="2064" spans="1:31" ht="12.75" x14ac:dyDescent="0.2">
      <c r="A2064" s="94" t="str">
        <f>IF(D2064="","",CONCATENATE('Address and samples info'!$B$8," #",'Samples 96'!C2064))</f>
        <v/>
      </c>
      <c r="B2064" s="95" t="s">
        <v>46</v>
      </c>
      <c r="C2064" s="150">
        <v>24</v>
      </c>
      <c r="D2064" s="5"/>
      <c r="E2064" s="98">
        <v>0.01</v>
      </c>
      <c r="F2064" s="53"/>
      <c r="G2064" s="59"/>
      <c r="Z2064" s="108" t="str">
        <f>IF(LEN(INDEX($1:$1048576,ROW(),4))&gt;0,INDEX($1:$1048576,ROW(),4)," ")</f>
        <v xml:space="preserve"> </v>
      </c>
      <c r="AA2064" s="108">
        <f t="shared" si="232"/>
        <v>158</v>
      </c>
      <c r="AB2064" s="108">
        <f ca="1">COUNTBLANK(OFFSET(INDEX($1:$1048576,2,4),AA2064*WellsInPlate,0,WellsInPlate,1))</f>
        <v>86</v>
      </c>
      <c r="AC2064" s="108">
        <f t="shared" ca="1" si="233"/>
        <v>0</v>
      </c>
      <c r="AE2064" s="108" t="b">
        <f>IF(COUNTBLANK(D2064)=0,A2064)</f>
        <v>0</v>
      </c>
    </row>
    <row r="2065" spans="1:31" ht="12.75" x14ac:dyDescent="0.2">
      <c r="A2065" s="94" t="str">
        <f>IF(D2065="","",CONCATENATE('Address and samples info'!$B$8," #",'Samples 96'!C2065))</f>
        <v/>
      </c>
      <c r="B2065" s="95" t="s">
        <v>57</v>
      </c>
      <c r="C2065" s="150">
        <v>24</v>
      </c>
      <c r="D2065" s="5"/>
      <c r="E2065" s="98">
        <v>0.01</v>
      </c>
      <c r="F2065" s="53"/>
      <c r="G2065" s="59"/>
      <c r="Z2065" s="108" t="str">
        <f>IF(LEN(INDEX($1:$1048576,ROW(),4))&gt;0,INDEX($1:$1048576,ROW(),4)," ")</f>
        <v xml:space="preserve"> </v>
      </c>
      <c r="AA2065" s="108">
        <f t="shared" si="232"/>
        <v>158</v>
      </c>
      <c r="AB2065" s="108">
        <f ca="1">COUNTBLANK(OFFSET(INDEX($1:$1048576,2,4),AA2065*WellsInPlate,0,WellsInPlate,1))</f>
        <v>86</v>
      </c>
      <c r="AC2065" s="108">
        <f t="shared" ca="1" si="233"/>
        <v>0</v>
      </c>
      <c r="AE2065" s="108" t="b">
        <f>IF(COUNTBLANK(D2065)=0,A2065)</f>
        <v>0</v>
      </c>
    </row>
    <row r="2066" spans="1:31" ht="12.75" x14ac:dyDescent="0.2">
      <c r="A2066" s="94" t="str">
        <f>IF(D2066="","",CONCATENATE('Address and samples info'!$B$8," #",'Samples 96'!C2066))</f>
        <v/>
      </c>
      <c r="B2066" s="95" t="s">
        <v>68</v>
      </c>
      <c r="C2066" s="150">
        <v>24</v>
      </c>
      <c r="D2066" s="5"/>
      <c r="E2066" s="98">
        <v>0.01</v>
      </c>
      <c r="F2066" s="53"/>
      <c r="G2066" s="59"/>
      <c r="Z2066" s="108" t="str">
        <f>IF(LEN(INDEX($1:$1048576,ROW(),4))&gt;0,INDEX($1:$1048576,ROW(),4)," ")</f>
        <v xml:space="preserve"> </v>
      </c>
      <c r="AA2066" s="108">
        <f t="shared" si="232"/>
        <v>158</v>
      </c>
      <c r="AB2066" s="108">
        <f ca="1">COUNTBLANK(OFFSET(INDEX($1:$1048576,2,4),AA2066*WellsInPlate,0,WellsInPlate,1))</f>
        <v>86</v>
      </c>
      <c r="AC2066" s="108">
        <f t="shared" ca="1" si="233"/>
        <v>0</v>
      </c>
      <c r="AE2066" s="108" t="b">
        <f>IF(COUNTBLANK(D2066)=0,A2066)</f>
        <v>0</v>
      </c>
    </row>
    <row r="2067" spans="1:31" ht="12.75" x14ac:dyDescent="0.2">
      <c r="A2067" s="94" t="str">
        <f>IF(D2067="","",CONCATENATE('Address and samples info'!$B$8," #",'Samples 96'!C2067))</f>
        <v/>
      </c>
      <c r="B2067" s="95" t="s">
        <v>3</v>
      </c>
      <c r="C2067" s="150">
        <v>25</v>
      </c>
      <c r="D2067" s="5"/>
      <c r="E2067" s="98">
        <v>0.01</v>
      </c>
      <c r="F2067" s="53"/>
      <c r="G2067" s="59"/>
      <c r="Z2067" s="108" t="str">
        <f>IF(LEN(INDEX($1:$1048576,ROW(),4))&gt;0,INDEX($1:$1048576,ROW(),4)," ")</f>
        <v xml:space="preserve"> </v>
      </c>
      <c r="AA2067" s="108">
        <f t="shared" si="232"/>
        <v>158</v>
      </c>
      <c r="AB2067" s="108">
        <f ca="1">COUNTBLANK(OFFSET(INDEX($1:$1048576,2,4),AA2067*WellsInPlate,0,WellsInPlate,1))</f>
        <v>86</v>
      </c>
      <c r="AC2067" s="108">
        <f t="shared" ca="1" si="233"/>
        <v>0</v>
      </c>
      <c r="AE2067" s="108" t="b">
        <f>IF(COUNTBLANK(D2067)=0,A2067)</f>
        <v>0</v>
      </c>
    </row>
    <row r="2068" spans="1:31" ht="12.75" x14ac:dyDescent="0.2">
      <c r="A2068" s="94" t="str">
        <f>IF(D2068="","",CONCATENATE('Address and samples info'!$B$8," #",'Samples 96'!C2068))</f>
        <v/>
      </c>
      <c r="B2068" s="95" t="s">
        <v>14</v>
      </c>
      <c r="C2068" s="150">
        <v>25</v>
      </c>
      <c r="D2068" s="5"/>
      <c r="E2068" s="98">
        <v>0.01</v>
      </c>
      <c r="F2068" s="53"/>
      <c r="G2068" s="59"/>
      <c r="Z2068" s="108" t="str">
        <f>IF(LEN(INDEX($1:$1048576,ROW(),4))&gt;0,INDEX($1:$1048576,ROW(),4)," ")</f>
        <v xml:space="preserve"> </v>
      </c>
      <c r="AA2068" s="108">
        <f t="shared" si="232"/>
        <v>158</v>
      </c>
      <c r="AB2068" s="108">
        <f ca="1">COUNTBLANK(OFFSET(INDEX($1:$1048576,2,4),AA2068*WellsInPlate,0,WellsInPlate,1))</f>
        <v>86</v>
      </c>
      <c r="AC2068" s="108">
        <f t="shared" ca="1" si="233"/>
        <v>0</v>
      </c>
      <c r="AE2068" s="108" t="b">
        <f>IF(COUNTBLANK(D2068)=0,A2068)</f>
        <v>0</v>
      </c>
    </row>
    <row r="2069" spans="1:31" ht="12.75" x14ac:dyDescent="0.2">
      <c r="A2069" s="94" t="str">
        <f>IF(D2069="","",CONCATENATE('Address and samples info'!$B$8," #",'Samples 96'!C2069))</f>
        <v/>
      </c>
      <c r="B2069" s="95" t="s">
        <v>25</v>
      </c>
      <c r="C2069" s="150">
        <v>25</v>
      </c>
      <c r="D2069" s="5"/>
      <c r="E2069" s="98">
        <v>0.01</v>
      </c>
      <c r="F2069" s="53"/>
      <c r="G2069" s="59"/>
      <c r="Z2069" s="108" t="str">
        <f>IF(LEN(INDEX($1:$1048576,ROW(),4))&gt;0,INDEX($1:$1048576,ROW(),4)," ")</f>
        <v xml:space="preserve"> </v>
      </c>
      <c r="AA2069" s="108">
        <f t="shared" si="232"/>
        <v>158</v>
      </c>
      <c r="AB2069" s="108">
        <f ca="1">COUNTBLANK(OFFSET(INDEX($1:$1048576,2,4),AA2069*WellsInPlate,0,WellsInPlate,1))</f>
        <v>86</v>
      </c>
      <c r="AC2069" s="108">
        <f t="shared" ca="1" si="233"/>
        <v>0</v>
      </c>
      <c r="AE2069" s="108" t="b">
        <f>IF(COUNTBLANK(D2069)=0,A2069)</f>
        <v>0</v>
      </c>
    </row>
    <row r="2070" spans="1:31" ht="12.75" x14ac:dyDescent="0.2">
      <c r="A2070" s="94" t="str">
        <f>IF(D2070="","",CONCATENATE('Address and samples info'!$B$8," #",'Samples 96'!C2070))</f>
        <v/>
      </c>
      <c r="B2070" s="95" t="s">
        <v>36</v>
      </c>
      <c r="C2070" s="150">
        <v>25</v>
      </c>
      <c r="D2070" s="5"/>
      <c r="E2070" s="98">
        <v>0.01</v>
      </c>
      <c r="F2070" s="53"/>
      <c r="G2070" s="59"/>
      <c r="Z2070" s="108" t="str">
        <f>IF(LEN(INDEX($1:$1048576,ROW(),4))&gt;0,INDEX($1:$1048576,ROW(),4)," ")</f>
        <v xml:space="preserve"> </v>
      </c>
      <c r="AA2070" s="108">
        <f t="shared" si="232"/>
        <v>158</v>
      </c>
      <c r="AB2070" s="108">
        <f ca="1">COUNTBLANK(OFFSET(INDEX($1:$1048576,2,4),AA2070*WellsInPlate,0,WellsInPlate,1))</f>
        <v>86</v>
      </c>
      <c r="AC2070" s="108">
        <f t="shared" ca="1" si="233"/>
        <v>0</v>
      </c>
      <c r="AE2070" s="108" t="b">
        <f>IF(COUNTBLANK(D2070)=0,A2070)</f>
        <v>0</v>
      </c>
    </row>
    <row r="2071" spans="1:31" ht="12.75" x14ac:dyDescent="0.2">
      <c r="A2071" s="94" t="str">
        <f>IF(D2071="","",CONCATENATE('Address and samples info'!$B$8," #",'Samples 96'!C2071))</f>
        <v/>
      </c>
      <c r="B2071" s="95" t="s">
        <v>47</v>
      </c>
      <c r="C2071" s="150">
        <v>25</v>
      </c>
      <c r="D2071" s="5"/>
      <c r="E2071" s="98">
        <v>0.01</v>
      </c>
      <c r="F2071" s="53"/>
      <c r="G2071" s="59"/>
      <c r="Z2071" s="108" t="str">
        <f>IF(LEN(INDEX($1:$1048576,ROW(),4))&gt;0,INDEX($1:$1048576,ROW(),4)," ")</f>
        <v xml:space="preserve"> </v>
      </c>
      <c r="AA2071" s="108">
        <f t="shared" si="232"/>
        <v>159</v>
      </c>
      <c r="AB2071" s="108">
        <f ca="1">COUNTBLANK(OFFSET(INDEX($1:$1048576,2,4),AA2071*WellsInPlate,0,WellsInPlate,1))</f>
        <v>86</v>
      </c>
      <c r="AC2071" s="108">
        <f t="shared" ca="1" si="233"/>
        <v>0</v>
      </c>
      <c r="AE2071" s="108" t="b">
        <f>IF(COUNTBLANK(D2071)=0,A2071)</f>
        <v>0</v>
      </c>
    </row>
    <row r="2072" spans="1:31" ht="12.75" x14ac:dyDescent="0.2">
      <c r="A2072" s="94" t="str">
        <f>IF(D2072="","",CONCATENATE('Address and samples info'!$B$8," #",'Samples 96'!C2072))</f>
        <v/>
      </c>
      <c r="B2072" s="95" t="s">
        <v>58</v>
      </c>
      <c r="C2072" s="150">
        <v>25</v>
      </c>
      <c r="D2072" s="5"/>
      <c r="E2072" s="98">
        <v>0.01</v>
      </c>
      <c r="F2072" s="53"/>
      <c r="G2072" s="59"/>
      <c r="Z2072" s="108" t="str">
        <f>IF(LEN(INDEX($1:$1048576,ROW(),4))&gt;0,INDEX($1:$1048576,ROW(),4)," ")</f>
        <v xml:space="preserve"> </v>
      </c>
      <c r="AA2072" s="108">
        <f t="shared" si="232"/>
        <v>159</v>
      </c>
      <c r="AB2072" s="108">
        <f ca="1">COUNTBLANK(OFFSET(INDEX($1:$1048576,2,4),AA2072*WellsInPlate,0,WellsInPlate,1))</f>
        <v>86</v>
      </c>
      <c r="AC2072" s="108">
        <f t="shared" ca="1" si="233"/>
        <v>0</v>
      </c>
      <c r="AE2072" s="108" t="b">
        <f>IF(COUNTBLANK(D2072)=0,A2072)</f>
        <v>0</v>
      </c>
    </row>
    <row r="2073" spans="1:31" ht="12.75" x14ac:dyDescent="0.2">
      <c r="A2073" s="94" t="str">
        <f>IF(D2073="","",CONCATENATE('Address and samples info'!$B$8," #",'Samples 96'!C2073))</f>
        <v/>
      </c>
      <c r="B2073" s="95" t="s">
        <v>69</v>
      </c>
      <c r="C2073" s="150">
        <v>25</v>
      </c>
      <c r="D2073" s="5"/>
      <c r="E2073" s="98">
        <v>0.01</v>
      </c>
      <c r="F2073" s="53"/>
      <c r="G2073" s="59"/>
      <c r="Z2073" s="108" t="str">
        <f>IF(LEN(INDEX($1:$1048576,ROW(),4))&gt;0,INDEX($1:$1048576,ROW(),4)," ")</f>
        <v xml:space="preserve"> </v>
      </c>
      <c r="AA2073" s="108">
        <f t="shared" si="232"/>
        <v>159</v>
      </c>
      <c r="AB2073" s="108">
        <f ca="1">COUNTBLANK(OFFSET(INDEX($1:$1048576,2,4),AA2073*WellsInPlate,0,WellsInPlate,1))</f>
        <v>86</v>
      </c>
      <c r="AC2073" s="108">
        <f t="shared" ca="1" si="233"/>
        <v>0</v>
      </c>
      <c r="AE2073" s="108" t="b">
        <f>IF(COUNTBLANK(D2073)=0,A2073)</f>
        <v>0</v>
      </c>
    </row>
    <row r="2074" spans="1:31" ht="12.75" x14ac:dyDescent="0.2">
      <c r="A2074" s="94" t="str">
        <f>IF(D2074="","",CONCATENATE('Address and samples info'!$B$8," #",'Samples 96'!C2074))</f>
        <v/>
      </c>
      <c r="B2074" s="95" t="s">
        <v>79</v>
      </c>
      <c r="C2074" s="150">
        <v>25</v>
      </c>
      <c r="D2074" s="5"/>
      <c r="E2074" s="98">
        <v>0.01</v>
      </c>
      <c r="F2074" s="53"/>
      <c r="G2074" s="59"/>
      <c r="Z2074" s="108" t="str">
        <f>IF(LEN(INDEX($1:$1048576,ROW(),4))&gt;0,INDEX($1:$1048576,ROW(),4)," ")</f>
        <v xml:space="preserve"> </v>
      </c>
      <c r="AA2074" s="108">
        <f t="shared" si="232"/>
        <v>159</v>
      </c>
      <c r="AB2074" s="108">
        <f ca="1">COUNTBLANK(OFFSET(INDEX($1:$1048576,2,4),AA2074*WellsInPlate,0,WellsInPlate,1))</f>
        <v>86</v>
      </c>
      <c r="AC2074" s="108">
        <f t="shared" ca="1" si="233"/>
        <v>0</v>
      </c>
      <c r="AE2074" s="108" t="b">
        <f>IF(COUNTBLANK(D2074)=0,A2074)</f>
        <v>0</v>
      </c>
    </row>
    <row r="2075" spans="1:31" ht="12.75" x14ac:dyDescent="0.2">
      <c r="A2075" s="94" t="str">
        <f>IF(D2075="","",CONCATENATE('Address and samples info'!$B$8," #",'Samples 96'!C2075))</f>
        <v/>
      </c>
      <c r="B2075" s="95" t="s">
        <v>4</v>
      </c>
      <c r="C2075" s="150">
        <v>25</v>
      </c>
      <c r="D2075" s="5"/>
      <c r="E2075" s="98">
        <v>0.01</v>
      </c>
      <c r="F2075" s="53"/>
      <c r="G2075" s="59"/>
      <c r="Z2075" s="108" t="str">
        <f>IF(LEN(INDEX($1:$1048576,ROW(),4))&gt;0,INDEX($1:$1048576,ROW(),4)," ")</f>
        <v xml:space="preserve"> </v>
      </c>
      <c r="AA2075" s="108">
        <f t="shared" si="232"/>
        <v>159</v>
      </c>
      <c r="AB2075" s="108">
        <f ca="1">COUNTBLANK(OFFSET(INDEX($1:$1048576,2,4),AA2075*WellsInPlate,0,WellsInPlate,1))</f>
        <v>86</v>
      </c>
      <c r="AC2075" s="108">
        <f t="shared" ca="1" si="233"/>
        <v>0</v>
      </c>
      <c r="AE2075" s="108" t="b">
        <f>IF(COUNTBLANK(D2075)=0,A2075)</f>
        <v>0</v>
      </c>
    </row>
    <row r="2076" spans="1:31" ht="12.75" x14ac:dyDescent="0.2">
      <c r="A2076" s="94" t="str">
        <f>IF(D2076="","",CONCATENATE('Address and samples info'!$B$8," #",'Samples 96'!C2076))</f>
        <v/>
      </c>
      <c r="B2076" s="95" t="s">
        <v>15</v>
      </c>
      <c r="C2076" s="150">
        <v>25</v>
      </c>
      <c r="D2076" s="5"/>
      <c r="E2076" s="98">
        <v>0.01</v>
      </c>
      <c r="F2076" s="53"/>
      <c r="G2076" s="59"/>
      <c r="Z2076" s="108" t="str">
        <f>IF(LEN(INDEX($1:$1048576,ROW(),4))&gt;0,INDEX($1:$1048576,ROW(),4)," ")</f>
        <v xml:space="preserve"> </v>
      </c>
      <c r="AA2076" s="108">
        <f t="shared" si="232"/>
        <v>159</v>
      </c>
      <c r="AB2076" s="108">
        <f ca="1">COUNTBLANK(OFFSET(INDEX($1:$1048576,2,4),AA2076*WellsInPlate,0,WellsInPlate,1))</f>
        <v>86</v>
      </c>
      <c r="AC2076" s="108">
        <f t="shared" ca="1" si="233"/>
        <v>0</v>
      </c>
      <c r="AE2076" s="108" t="b">
        <f>IF(COUNTBLANK(D2076)=0,A2076)</f>
        <v>0</v>
      </c>
    </row>
    <row r="2077" spans="1:31" ht="12.75" x14ac:dyDescent="0.2">
      <c r="A2077" s="94" t="str">
        <f>IF(D2077="","",CONCATENATE('Address and samples info'!$B$8," #",'Samples 96'!C2077))</f>
        <v/>
      </c>
      <c r="B2077" s="95" t="s">
        <v>26</v>
      </c>
      <c r="C2077" s="150">
        <v>25</v>
      </c>
      <c r="D2077" s="5"/>
      <c r="E2077" s="98">
        <v>0.01</v>
      </c>
      <c r="F2077" s="53"/>
      <c r="G2077" s="59"/>
      <c r="Z2077" s="108" t="str">
        <f>IF(LEN(INDEX($1:$1048576,ROW(),4))&gt;0,INDEX($1:$1048576,ROW(),4)," ")</f>
        <v xml:space="preserve"> </v>
      </c>
      <c r="AA2077" s="108">
        <f t="shared" si="232"/>
        <v>159</v>
      </c>
      <c r="AB2077" s="108">
        <f ca="1">COUNTBLANK(OFFSET(INDEX($1:$1048576,2,4),AA2077*WellsInPlate,0,WellsInPlate,1))</f>
        <v>86</v>
      </c>
      <c r="AC2077" s="108">
        <f t="shared" ca="1" si="233"/>
        <v>0</v>
      </c>
      <c r="AE2077" s="108" t="b">
        <f>IF(COUNTBLANK(D2077)=0,A2077)</f>
        <v>0</v>
      </c>
    </row>
    <row r="2078" spans="1:31" ht="12.75" x14ac:dyDescent="0.2">
      <c r="A2078" s="94" t="str">
        <f>IF(D2078="","",CONCATENATE('Address and samples info'!$B$8," #",'Samples 96'!C2078))</f>
        <v/>
      </c>
      <c r="B2078" s="95" t="s">
        <v>37</v>
      </c>
      <c r="C2078" s="150">
        <v>25</v>
      </c>
      <c r="D2078" s="5"/>
      <c r="E2078" s="98">
        <v>0.01</v>
      </c>
      <c r="F2078" s="53"/>
      <c r="G2078" s="59"/>
      <c r="Z2078" s="108" t="str">
        <f>IF(LEN(INDEX($1:$1048576,ROW(),4))&gt;0,INDEX($1:$1048576,ROW(),4)," ")</f>
        <v xml:space="preserve"> </v>
      </c>
      <c r="AA2078" s="108">
        <f t="shared" si="232"/>
        <v>159</v>
      </c>
      <c r="AB2078" s="108">
        <f ca="1">COUNTBLANK(OFFSET(INDEX($1:$1048576,2,4),AA2078*WellsInPlate,0,WellsInPlate,1))</f>
        <v>86</v>
      </c>
      <c r="AC2078" s="108">
        <f t="shared" ca="1" si="233"/>
        <v>0</v>
      </c>
      <c r="AE2078" s="108" t="b">
        <f>IF(COUNTBLANK(D2078)=0,A2078)</f>
        <v>0</v>
      </c>
    </row>
    <row r="2079" spans="1:31" ht="12.75" x14ac:dyDescent="0.2">
      <c r="A2079" s="94" t="str">
        <f>IF(D2079="","",CONCATENATE('Address and samples info'!$B$8," #",'Samples 96'!C2079))</f>
        <v/>
      </c>
      <c r="B2079" s="95" t="s">
        <v>48</v>
      </c>
      <c r="C2079" s="150">
        <v>25</v>
      </c>
      <c r="D2079" s="5"/>
      <c r="E2079" s="98">
        <v>0.01</v>
      </c>
      <c r="F2079" s="53"/>
      <c r="G2079" s="59"/>
      <c r="Z2079" s="108" t="str">
        <f>IF(LEN(INDEX($1:$1048576,ROW(),4))&gt;0,INDEX($1:$1048576,ROW(),4)," ")</f>
        <v xml:space="preserve"> </v>
      </c>
      <c r="AA2079" s="108">
        <f t="shared" si="232"/>
        <v>159</v>
      </c>
      <c r="AB2079" s="108">
        <f ca="1">COUNTBLANK(OFFSET(INDEX($1:$1048576,2,4),AA2079*WellsInPlate,0,WellsInPlate,1))</f>
        <v>86</v>
      </c>
      <c r="AC2079" s="108">
        <f t="shared" ca="1" si="233"/>
        <v>0</v>
      </c>
      <c r="AE2079" s="108" t="b">
        <f>IF(COUNTBLANK(D2079)=0,A2079)</f>
        <v>0</v>
      </c>
    </row>
    <row r="2080" spans="1:31" ht="12.75" x14ac:dyDescent="0.2">
      <c r="A2080" s="94" t="str">
        <f>IF(D2080="","",CONCATENATE('Address and samples info'!$B$8," #",'Samples 96'!C2080))</f>
        <v/>
      </c>
      <c r="B2080" s="95" t="s">
        <v>59</v>
      </c>
      <c r="C2080" s="150">
        <v>25</v>
      </c>
      <c r="D2080" s="5"/>
      <c r="E2080" s="98">
        <v>0.01</v>
      </c>
      <c r="F2080" s="53"/>
      <c r="G2080" s="59"/>
      <c r="Z2080" s="108" t="str">
        <f>IF(LEN(INDEX($1:$1048576,ROW(),4))&gt;0,INDEX($1:$1048576,ROW(),4)," ")</f>
        <v xml:space="preserve"> </v>
      </c>
      <c r="AA2080" s="108">
        <f t="shared" si="232"/>
        <v>159</v>
      </c>
      <c r="AB2080" s="108">
        <f ca="1">COUNTBLANK(OFFSET(INDEX($1:$1048576,2,4),AA2080*WellsInPlate,0,WellsInPlate,1))</f>
        <v>86</v>
      </c>
      <c r="AC2080" s="108">
        <f t="shared" ca="1" si="233"/>
        <v>0</v>
      </c>
      <c r="AE2080" s="108" t="b">
        <f>IF(COUNTBLANK(D2080)=0,A2080)</f>
        <v>0</v>
      </c>
    </row>
    <row r="2081" spans="1:31" ht="12.75" x14ac:dyDescent="0.2">
      <c r="A2081" s="94" t="str">
        <f>IF(D2081="","",CONCATENATE('Address and samples info'!$B$8," #",'Samples 96'!C2081))</f>
        <v/>
      </c>
      <c r="B2081" s="95" t="s">
        <v>70</v>
      </c>
      <c r="C2081" s="150">
        <v>25</v>
      </c>
      <c r="D2081" s="5"/>
      <c r="E2081" s="98">
        <v>0.01</v>
      </c>
      <c r="F2081" s="53"/>
      <c r="G2081" s="59"/>
      <c r="Z2081" s="108" t="str">
        <f>IF(LEN(INDEX($1:$1048576,ROW(),4))&gt;0,INDEX($1:$1048576,ROW(),4)," ")</f>
        <v xml:space="preserve"> </v>
      </c>
      <c r="AA2081" s="108">
        <f t="shared" si="232"/>
        <v>159</v>
      </c>
      <c r="AB2081" s="108">
        <f ca="1">COUNTBLANK(OFFSET(INDEX($1:$1048576,2,4),AA2081*WellsInPlate,0,WellsInPlate,1))</f>
        <v>86</v>
      </c>
      <c r="AC2081" s="108">
        <f t="shared" ca="1" si="233"/>
        <v>0</v>
      </c>
      <c r="AE2081" s="108" t="b">
        <f>IF(COUNTBLANK(D2081)=0,A2081)</f>
        <v>0</v>
      </c>
    </row>
    <row r="2082" spans="1:31" ht="12.75" x14ac:dyDescent="0.2">
      <c r="A2082" s="94" t="str">
        <f>IF(D2082="","",CONCATENATE('Address and samples info'!$B$8," #",'Samples 96'!C2082))</f>
        <v/>
      </c>
      <c r="B2082" s="95" t="s">
        <v>80</v>
      </c>
      <c r="C2082" s="150">
        <v>25</v>
      </c>
      <c r="D2082" s="5"/>
      <c r="E2082" s="98">
        <v>0.01</v>
      </c>
      <c r="F2082" s="53"/>
      <c r="G2082" s="59"/>
      <c r="Z2082" s="108" t="str">
        <f>IF(LEN(INDEX($1:$1048576,ROW(),4))&gt;0,INDEX($1:$1048576,ROW(),4)," ")</f>
        <v xml:space="preserve"> </v>
      </c>
      <c r="AA2082" s="108">
        <f t="shared" si="232"/>
        <v>159</v>
      </c>
      <c r="AB2082" s="108">
        <f ca="1">COUNTBLANK(OFFSET(INDEX($1:$1048576,2,4),AA2082*WellsInPlate,0,WellsInPlate,1))</f>
        <v>86</v>
      </c>
      <c r="AC2082" s="108">
        <f t="shared" ca="1" si="233"/>
        <v>0</v>
      </c>
      <c r="AE2082" s="108" t="b">
        <f>IF(COUNTBLANK(D2082)=0,A2082)</f>
        <v>0</v>
      </c>
    </row>
    <row r="2083" spans="1:31" ht="12.75" x14ac:dyDescent="0.2">
      <c r="A2083" s="94" t="str">
        <f>IF(D2083="","",CONCATENATE('Address and samples info'!$B$8," #",'Samples 96'!C2083))</f>
        <v/>
      </c>
      <c r="B2083" s="95" t="s">
        <v>5</v>
      </c>
      <c r="C2083" s="150">
        <v>25</v>
      </c>
      <c r="D2083" s="5"/>
      <c r="E2083" s="98">
        <v>0.01</v>
      </c>
      <c r="F2083" s="53"/>
      <c r="G2083" s="59"/>
      <c r="Z2083" s="108" t="str">
        <f>IF(LEN(INDEX($1:$1048576,ROW(),4))&gt;0,INDEX($1:$1048576,ROW(),4)," ")</f>
        <v xml:space="preserve"> </v>
      </c>
      <c r="AA2083" s="108">
        <f t="shared" si="232"/>
        <v>159</v>
      </c>
      <c r="AB2083" s="108">
        <f ca="1">COUNTBLANK(OFFSET(INDEX($1:$1048576,2,4),AA2083*WellsInPlate,0,WellsInPlate,1))</f>
        <v>86</v>
      </c>
      <c r="AC2083" s="108">
        <f t="shared" ca="1" si="233"/>
        <v>0</v>
      </c>
      <c r="AE2083" s="108" t="b">
        <f>IF(COUNTBLANK(D2083)=0,A2083)</f>
        <v>0</v>
      </c>
    </row>
    <row r="2084" spans="1:31" ht="12.75" x14ac:dyDescent="0.2">
      <c r="A2084" s="94" t="str">
        <f>IF(D2084="","",CONCATENATE('Address and samples info'!$B$8," #",'Samples 96'!C2084))</f>
        <v/>
      </c>
      <c r="B2084" s="95" t="s">
        <v>16</v>
      </c>
      <c r="C2084" s="150">
        <v>25</v>
      </c>
      <c r="D2084" s="5"/>
      <c r="E2084" s="98">
        <v>0.01</v>
      </c>
      <c r="F2084" s="53"/>
      <c r="G2084" s="59"/>
      <c r="Z2084" s="108" t="str">
        <f>IF(LEN(INDEX($1:$1048576,ROW(),4))&gt;0,INDEX($1:$1048576,ROW(),4)," ")</f>
        <v xml:space="preserve"> </v>
      </c>
      <c r="AA2084" s="108">
        <f t="shared" si="232"/>
        <v>160</v>
      </c>
      <c r="AB2084" s="108">
        <f ca="1">COUNTBLANK(OFFSET(INDEX($1:$1048576,2,4),AA2084*WellsInPlate,0,WellsInPlate,1))</f>
        <v>86</v>
      </c>
      <c r="AC2084" s="108">
        <f t="shared" ca="1" si="233"/>
        <v>0</v>
      </c>
      <c r="AE2084" s="108" t="b">
        <f>IF(COUNTBLANK(D2084)=0,A2084)</f>
        <v>0</v>
      </c>
    </row>
    <row r="2085" spans="1:31" ht="12.75" x14ac:dyDescent="0.2">
      <c r="A2085" s="94" t="str">
        <f>IF(D2085="","",CONCATENATE('Address and samples info'!$B$8," #",'Samples 96'!C2085))</f>
        <v/>
      </c>
      <c r="B2085" s="95" t="s">
        <v>27</v>
      </c>
      <c r="C2085" s="150">
        <v>25</v>
      </c>
      <c r="D2085" s="5"/>
      <c r="E2085" s="98">
        <v>0.01</v>
      </c>
      <c r="F2085" s="53"/>
      <c r="G2085" s="59"/>
      <c r="Z2085" s="108" t="str">
        <f>IF(LEN(INDEX($1:$1048576,ROW(),4))&gt;0,INDEX($1:$1048576,ROW(),4)," ")</f>
        <v xml:space="preserve"> </v>
      </c>
      <c r="AA2085" s="108">
        <f t="shared" si="232"/>
        <v>160</v>
      </c>
      <c r="AB2085" s="108">
        <f ca="1">COUNTBLANK(OFFSET(INDEX($1:$1048576,2,4),AA2085*WellsInPlate,0,WellsInPlate,1))</f>
        <v>86</v>
      </c>
      <c r="AC2085" s="108">
        <f t="shared" ca="1" si="233"/>
        <v>0</v>
      </c>
      <c r="AE2085" s="108" t="b">
        <f>IF(COUNTBLANK(D2085)=0,A2085)</f>
        <v>0</v>
      </c>
    </row>
    <row r="2086" spans="1:31" ht="12.75" x14ac:dyDescent="0.2">
      <c r="A2086" s="94" t="str">
        <f>IF(D2086="","",CONCATENATE('Address and samples info'!$B$8," #",'Samples 96'!C2086))</f>
        <v/>
      </c>
      <c r="B2086" s="95" t="s">
        <v>38</v>
      </c>
      <c r="C2086" s="150">
        <v>25</v>
      </c>
      <c r="D2086" s="5"/>
      <c r="E2086" s="98">
        <v>0.01</v>
      </c>
      <c r="F2086" s="53"/>
      <c r="G2086" s="59"/>
      <c r="Z2086" s="108" t="str">
        <f>IF(LEN(INDEX($1:$1048576,ROW(),4))&gt;0,INDEX($1:$1048576,ROW(),4)," ")</f>
        <v xml:space="preserve"> </v>
      </c>
      <c r="AA2086" s="108">
        <f t="shared" ref="AA2086:AA2116" si="234">CEILING((ROW()-StartRow+1)/PanelHeight,1)-1</f>
        <v>160</v>
      </c>
      <c r="AB2086" s="108">
        <f ca="1">COUNTBLANK(OFFSET(INDEX($1:$1048576,2,4),AA2086*WellsInPlate,0,WellsInPlate,1))</f>
        <v>86</v>
      </c>
      <c r="AC2086" s="108">
        <f t="shared" ref="AC2086:AC2116" ca="1" si="235">IF(AB2086=WellsInPlate,0,1)</f>
        <v>0</v>
      </c>
      <c r="AE2086" s="108" t="b">
        <f>IF(COUNTBLANK(D2086)=0,A2086)</f>
        <v>0</v>
      </c>
    </row>
    <row r="2087" spans="1:31" ht="12.75" x14ac:dyDescent="0.2">
      <c r="A2087" s="94" t="str">
        <f>IF(D2087="","",CONCATENATE('Address and samples info'!$B$8," #",'Samples 96'!C2087))</f>
        <v/>
      </c>
      <c r="B2087" s="95" t="s">
        <v>49</v>
      </c>
      <c r="C2087" s="150">
        <v>25</v>
      </c>
      <c r="D2087" s="5"/>
      <c r="E2087" s="98">
        <v>0.01</v>
      </c>
      <c r="F2087" s="53"/>
      <c r="G2087" s="59"/>
      <c r="Z2087" s="108" t="str">
        <f>IF(LEN(INDEX($1:$1048576,ROW(),4))&gt;0,INDEX($1:$1048576,ROW(),4)," ")</f>
        <v xml:space="preserve"> </v>
      </c>
      <c r="AA2087" s="108">
        <f t="shared" si="234"/>
        <v>160</v>
      </c>
      <c r="AB2087" s="108">
        <f ca="1">COUNTBLANK(OFFSET(INDEX($1:$1048576,2,4),AA2087*WellsInPlate,0,WellsInPlate,1))</f>
        <v>86</v>
      </c>
      <c r="AC2087" s="108">
        <f t="shared" ca="1" si="235"/>
        <v>0</v>
      </c>
      <c r="AE2087" s="108" t="b">
        <f>IF(COUNTBLANK(D2087)=0,A2087)</f>
        <v>0</v>
      </c>
    </row>
    <row r="2088" spans="1:31" ht="12.75" x14ac:dyDescent="0.2">
      <c r="A2088" s="94" t="str">
        <f>IF(D2088="","",CONCATENATE('Address and samples info'!$B$8," #",'Samples 96'!C2088))</f>
        <v/>
      </c>
      <c r="B2088" s="95" t="s">
        <v>60</v>
      </c>
      <c r="C2088" s="150">
        <v>25</v>
      </c>
      <c r="D2088" s="5"/>
      <c r="E2088" s="98">
        <v>0.01</v>
      </c>
      <c r="F2088" s="53"/>
      <c r="G2088" s="59"/>
      <c r="Z2088" s="108" t="str">
        <f>IF(LEN(INDEX($1:$1048576,ROW(),4))&gt;0,INDEX($1:$1048576,ROW(),4)," ")</f>
        <v xml:space="preserve"> </v>
      </c>
      <c r="AA2088" s="108">
        <f t="shared" si="234"/>
        <v>160</v>
      </c>
      <c r="AB2088" s="108">
        <f ca="1">COUNTBLANK(OFFSET(INDEX($1:$1048576,2,4),AA2088*WellsInPlate,0,WellsInPlate,1))</f>
        <v>86</v>
      </c>
      <c r="AC2088" s="108">
        <f t="shared" ca="1" si="235"/>
        <v>0</v>
      </c>
      <c r="AE2088" s="108" t="b">
        <f>IF(COUNTBLANK(D2088)=0,A2088)</f>
        <v>0</v>
      </c>
    </row>
    <row r="2089" spans="1:31" ht="12.75" x14ac:dyDescent="0.2">
      <c r="A2089" s="94" t="str">
        <f>IF(D2089="","",CONCATENATE('Address and samples info'!$B$8," #",'Samples 96'!C2089))</f>
        <v/>
      </c>
      <c r="B2089" s="95" t="s">
        <v>71</v>
      </c>
      <c r="C2089" s="150">
        <v>25</v>
      </c>
      <c r="D2089" s="5"/>
      <c r="E2089" s="98">
        <v>0.01</v>
      </c>
      <c r="F2089" s="53"/>
      <c r="G2089" s="59"/>
      <c r="Z2089" s="108" t="str">
        <f>IF(LEN(INDEX($1:$1048576,ROW(),4))&gt;0,INDEX($1:$1048576,ROW(),4)," ")</f>
        <v xml:space="preserve"> </v>
      </c>
      <c r="AA2089" s="108">
        <f t="shared" si="234"/>
        <v>160</v>
      </c>
      <c r="AB2089" s="108">
        <f ca="1">COUNTBLANK(OFFSET(INDEX($1:$1048576,2,4),AA2089*WellsInPlate,0,WellsInPlate,1))</f>
        <v>86</v>
      </c>
      <c r="AC2089" s="108">
        <f t="shared" ca="1" si="235"/>
        <v>0</v>
      </c>
      <c r="AE2089" s="108" t="b">
        <f>IF(COUNTBLANK(D2089)=0,A2089)</f>
        <v>0</v>
      </c>
    </row>
    <row r="2090" spans="1:31" ht="12.75" x14ac:dyDescent="0.2">
      <c r="A2090" s="94" t="str">
        <f>IF(D2090="","",CONCATENATE('Address and samples info'!$B$8," #",'Samples 96'!C2090))</f>
        <v/>
      </c>
      <c r="B2090" s="95" t="s">
        <v>81</v>
      </c>
      <c r="C2090" s="150">
        <v>25</v>
      </c>
      <c r="D2090" s="5"/>
      <c r="E2090" s="98">
        <v>0.01</v>
      </c>
      <c r="F2090" s="53"/>
      <c r="G2090" s="59"/>
      <c r="Z2090" s="108" t="str">
        <f>IF(LEN(INDEX($1:$1048576,ROW(),4))&gt;0,INDEX($1:$1048576,ROW(),4)," ")</f>
        <v xml:space="preserve"> </v>
      </c>
      <c r="AA2090" s="108">
        <f t="shared" si="234"/>
        <v>160</v>
      </c>
      <c r="AB2090" s="108">
        <f ca="1">COUNTBLANK(OFFSET(INDEX($1:$1048576,2,4),AA2090*WellsInPlate,0,WellsInPlate,1))</f>
        <v>86</v>
      </c>
      <c r="AC2090" s="108">
        <f t="shared" ca="1" si="235"/>
        <v>0</v>
      </c>
      <c r="AE2090" s="108" t="b">
        <f>IF(COUNTBLANK(D2090)=0,A2090)</f>
        <v>0</v>
      </c>
    </row>
    <row r="2091" spans="1:31" ht="12.75" x14ac:dyDescent="0.2">
      <c r="A2091" s="94" t="str">
        <f>IF(D2091="","",CONCATENATE('Address and samples info'!$B$8," #",'Samples 96'!C2091))</f>
        <v/>
      </c>
      <c r="B2091" s="95" t="s">
        <v>6</v>
      </c>
      <c r="C2091" s="150">
        <v>25</v>
      </c>
      <c r="D2091" s="5"/>
      <c r="E2091" s="98">
        <v>0.01</v>
      </c>
      <c r="F2091" s="53"/>
      <c r="G2091" s="59"/>
      <c r="Z2091" s="108" t="str">
        <f>IF(LEN(INDEX($1:$1048576,ROW(),4))&gt;0,INDEX($1:$1048576,ROW(),4)," ")</f>
        <v xml:space="preserve"> </v>
      </c>
      <c r="AA2091" s="108">
        <f t="shared" si="234"/>
        <v>160</v>
      </c>
      <c r="AB2091" s="108">
        <f ca="1">COUNTBLANK(OFFSET(INDEX($1:$1048576,2,4),AA2091*WellsInPlate,0,WellsInPlate,1))</f>
        <v>86</v>
      </c>
      <c r="AC2091" s="108">
        <f t="shared" ca="1" si="235"/>
        <v>0</v>
      </c>
      <c r="AE2091" s="108" t="b">
        <f>IF(COUNTBLANK(D2091)=0,A2091)</f>
        <v>0</v>
      </c>
    </row>
    <row r="2092" spans="1:31" ht="12.75" x14ac:dyDescent="0.2">
      <c r="A2092" s="94" t="str">
        <f>IF(D2092="","",CONCATENATE('Address and samples info'!$B$8," #",'Samples 96'!C2092))</f>
        <v/>
      </c>
      <c r="B2092" s="95" t="s">
        <v>17</v>
      </c>
      <c r="C2092" s="150">
        <v>25</v>
      </c>
      <c r="D2092" s="5"/>
      <c r="E2092" s="98">
        <v>0.01</v>
      </c>
      <c r="F2092" s="53"/>
      <c r="G2092" s="59"/>
      <c r="Z2092" s="108" t="str">
        <f>IF(LEN(INDEX($1:$1048576,ROW(),4))&gt;0,INDEX($1:$1048576,ROW(),4)," ")</f>
        <v xml:space="preserve"> </v>
      </c>
      <c r="AA2092" s="108">
        <f t="shared" si="234"/>
        <v>160</v>
      </c>
      <c r="AB2092" s="108">
        <f ca="1">COUNTBLANK(OFFSET(INDEX($1:$1048576,2,4),AA2092*WellsInPlate,0,WellsInPlate,1))</f>
        <v>86</v>
      </c>
      <c r="AC2092" s="108">
        <f t="shared" ca="1" si="235"/>
        <v>0</v>
      </c>
      <c r="AE2092" s="108" t="b">
        <f>IF(COUNTBLANK(D2092)=0,A2092)</f>
        <v>0</v>
      </c>
    </row>
    <row r="2093" spans="1:31" ht="12.75" x14ac:dyDescent="0.2">
      <c r="A2093" s="94" t="str">
        <f>IF(D2093="","",CONCATENATE('Address and samples info'!$B$8," #",'Samples 96'!C2093))</f>
        <v/>
      </c>
      <c r="B2093" s="95" t="s">
        <v>28</v>
      </c>
      <c r="C2093" s="150">
        <v>25</v>
      </c>
      <c r="D2093" s="5"/>
      <c r="E2093" s="98">
        <v>0.01</v>
      </c>
      <c r="F2093" s="53"/>
      <c r="G2093" s="59"/>
      <c r="Z2093" s="108" t="str">
        <f>IF(LEN(INDEX($1:$1048576,ROW(),4))&gt;0,INDEX($1:$1048576,ROW(),4)," ")</f>
        <v xml:space="preserve"> </v>
      </c>
      <c r="AA2093" s="108">
        <f t="shared" si="234"/>
        <v>160</v>
      </c>
      <c r="AB2093" s="108">
        <f ca="1">COUNTBLANK(OFFSET(INDEX($1:$1048576,2,4),AA2093*WellsInPlate,0,WellsInPlate,1))</f>
        <v>86</v>
      </c>
      <c r="AC2093" s="108">
        <f t="shared" ca="1" si="235"/>
        <v>0</v>
      </c>
      <c r="AE2093" s="108" t="b">
        <f>IF(COUNTBLANK(D2093)=0,A2093)</f>
        <v>0</v>
      </c>
    </row>
    <row r="2094" spans="1:31" ht="12.75" x14ac:dyDescent="0.2">
      <c r="A2094" s="94" t="str">
        <f>IF(D2094="","",CONCATENATE('Address and samples info'!$B$8," #",'Samples 96'!C2094))</f>
        <v/>
      </c>
      <c r="B2094" s="95" t="s">
        <v>39</v>
      </c>
      <c r="C2094" s="150">
        <v>25</v>
      </c>
      <c r="D2094" s="5"/>
      <c r="E2094" s="98">
        <v>0.01</v>
      </c>
      <c r="F2094" s="53"/>
      <c r="G2094" s="59"/>
      <c r="Z2094" s="108" t="str">
        <f>IF(LEN(INDEX($1:$1048576,ROW(),4))&gt;0,INDEX($1:$1048576,ROW(),4)," ")</f>
        <v xml:space="preserve"> </v>
      </c>
      <c r="AA2094" s="108">
        <f t="shared" si="234"/>
        <v>160</v>
      </c>
      <c r="AB2094" s="108">
        <f ca="1">COUNTBLANK(OFFSET(INDEX($1:$1048576,2,4),AA2094*WellsInPlate,0,WellsInPlate,1))</f>
        <v>86</v>
      </c>
      <c r="AC2094" s="108">
        <f t="shared" ca="1" si="235"/>
        <v>0</v>
      </c>
      <c r="AE2094" s="108" t="b">
        <f>IF(COUNTBLANK(D2094)=0,A2094)</f>
        <v>0</v>
      </c>
    </row>
    <row r="2095" spans="1:31" ht="12.75" x14ac:dyDescent="0.2">
      <c r="A2095" s="94" t="str">
        <f>IF(D2095="","",CONCATENATE('Address and samples info'!$B$8," #",'Samples 96'!C2095))</f>
        <v/>
      </c>
      <c r="B2095" s="95" t="s">
        <v>50</v>
      </c>
      <c r="C2095" s="150">
        <v>25</v>
      </c>
      <c r="D2095" s="5"/>
      <c r="E2095" s="98">
        <v>0.01</v>
      </c>
      <c r="F2095" s="53"/>
      <c r="G2095" s="59"/>
      <c r="Z2095" s="108" t="str">
        <f>IF(LEN(INDEX($1:$1048576,ROW(),4))&gt;0,INDEX($1:$1048576,ROW(),4)," ")</f>
        <v xml:space="preserve"> </v>
      </c>
      <c r="AA2095" s="108">
        <f t="shared" si="234"/>
        <v>160</v>
      </c>
      <c r="AB2095" s="108">
        <f ca="1">COUNTBLANK(OFFSET(INDEX($1:$1048576,2,4),AA2095*WellsInPlate,0,WellsInPlate,1))</f>
        <v>86</v>
      </c>
      <c r="AC2095" s="108">
        <f t="shared" ca="1" si="235"/>
        <v>0</v>
      </c>
      <c r="AE2095" s="108" t="b">
        <f>IF(COUNTBLANK(D2095)=0,A2095)</f>
        <v>0</v>
      </c>
    </row>
    <row r="2096" spans="1:31" ht="12.75" x14ac:dyDescent="0.2">
      <c r="A2096" s="94" t="str">
        <f>IF(D2096="","",CONCATENATE('Address and samples info'!$B$8," #",'Samples 96'!C2096))</f>
        <v/>
      </c>
      <c r="B2096" s="95" t="s">
        <v>61</v>
      </c>
      <c r="C2096" s="150">
        <v>25</v>
      </c>
      <c r="D2096" s="5"/>
      <c r="E2096" s="98">
        <v>0.01</v>
      </c>
      <c r="F2096" s="53"/>
      <c r="G2096" s="59"/>
      <c r="Z2096" s="108" t="str">
        <f>IF(LEN(INDEX($1:$1048576,ROW(),4))&gt;0,INDEX($1:$1048576,ROW(),4)," ")</f>
        <v xml:space="preserve"> </v>
      </c>
      <c r="AA2096" s="108">
        <f t="shared" si="234"/>
        <v>160</v>
      </c>
      <c r="AB2096" s="108">
        <f ca="1">COUNTBLANK(OFFSET(INDEX($1:$1048576,2,4),AA2096*WellsInPlate,0,WellsInPlate,1))</f>
        <v>86</v>
      </c>
      <c r="AC2096" s="108">
        <f t="shared" ca="1" si="235"/>
        <v>0</v>
      </c>
      <c r="AE2096" s="108" t="b">
        <f>IF(COUNTBLANK(D2096)=0,A2096)</f>
        <v>0</v>
      </c>
    </row>
    <row r="2097" spans="1:31" ht="12.75" x14ac:dyDescent="0.2">
      <c r="A2097" s="94" t="str">
        <f>IF(D2097="","",CONCATENATE('Address and samples info'!$B$8," #",'Samples 96'!C2097))</f>
        <v/>
      </c>
      <c r="B2097" s="95" t="s">
        <v>72</v>
      </c>
      <c r="C2097" s="150">
        <v>25</v>
      </c>
      <c r="D2097" s="5"/>
      <c r="E2097" s="98">
        <v>0.01</v>
      </c>
      <c r="F2097" s="53"/>
      <c r="G2097" s="59"/>
      <c r="Z2097" s="108" t="str">
        <f>IF(LEN(INDEX($1:$1048576,ROW(),4))&gt;0,INDEX($1:$1048576,ROW(),4)," ")</f>
        <v xml:space="preserve"> </v>
      </c>
      <c r="AA2097" s="108">
        <f t="shared" si="234"/>
        <v>161</v>
      </c>
      <c r="AB2097" s="108">
        <f ca="1">COUNTBLANK(OFFSET(INDEX($1:$1048576,2,4),AA2097*WellsInPlate,0,WellsInPlate,1))</f>
        <v>86</v>
      </c>
      <c r="AC2097" s="108">
        <f t="shared" ca="1" si="235"/>
        <v>0</v>
      </c>
      <c r="AE2097" s="108" t="b">
        <f>IF(COUNTBLANK(D2097)=0,A2097)</f>
        <v>0</v>
      </c>
    </row>
    <row r="2098" spans="1:31" ht="12.75" x14ac:dyDescent="0.2">
      <c r="A2098" s="94" t="str">
        <f>IF(D2098="","",CONCATENATE('Address and samples info'!$B$8," #",'Samples 96'!C2098))</f>
        <v/>
      </c>
      <c r="B2098" s="95" t="s">
        <v>82</v>
      </c>
      <c r="C2098" s="150">
        <v>25</v>
      </c>
      <c r="D2098" s="5"/>
      <c r="E2098" s="98">
        <v>0.01</v>
      </c>
      <c r="F2098" s="53"/>
      <c r="G2098" s="59"/>
      <c r="Z2098" s="108" t="str">
        <f>IF(LEN(INDEX($1:$1048576,ROW(),4))&gt;0,INDEX($1:$1048576,ROW(),4)," ")</f>
        <v xml:space="preserve"> </v>
      </c>
      <c r="AA2098" s="108">
        <f t="shared" si="234"/>
        <v>161</v>
      </c>
      <c r="AB2098" s="108">
        <f ca="1">COUNTBLANK(OFFSET(INDEX($1:$1048576,2,4),AA2098*WellsInPlate,0,WellsInPlate,1))</f>
        <v>86</v>
      </c>
      <c r="AC2098" s="108">
        <f t="shared" ca="1" si="235"/>
        <v>0</v>
      </c>
      <c r="AE2098" s="108" t="b">
        <f>IF(COUNTBLANK(D2098)=0,A2098)</f>
        <v>0</v>
      </c>
    </row>
    <row r="2099" spans="1:31" ht="12.75" x14ac:dyDescent="0.2">
      <c r="A2099" s="94" t="str">
        <f>IF(D2099="","",CONCATENATE('Address and samples info'!$B$8," #",'Samples 96'!C2099))</f>
        <v/>
      </c>
      <c r="B2099" s="95" t="s">
        <v>7</v>
      </c>
      <c r="C2099" s="150">
        <v>25</v>
      </c>
      <c r="D2099" s="5"/>
      <c r="E2099" s="98">
        <v>0.01</v>
      </c>
      <c r="F2099" s="53"/>
      <c r="G2099" s="59"/>
      <c r="Z2099" s="108" t="str">
        <f>IF(LEN(INDEX($1:$1048576,ROW(),4))&gt;0,INDEX($1:$1048576,ROW(),4)," ")</f>
        <v xml:space="preserve"> </v>
      </c>
      <c r="AA2099" s="108">
        <f t="shared" si="234"/>
        <v>161</v>
      </c>
      <c r="AB2099" s="108">
        <f ca="1">COUNTBLANK(OFFSET(INDEX($1:$1048576,2,4),AA2099*WellsInPlate,0,WellsInPlate,1))</f>
        <v>86</v>
      </c>
      <c r="AC2099" s="108">
        <f t="shared" ca="1" si="235"/>
        <v>0</v>
      </c>
      <c r="AE2099" s="108" t="b">
        <f>IF(COUNTBLANK(D2099)=0,A2099)</f>
        <v>0</v>
      </c>
    </row>
    <row r="2100" spans="1:31" ht="12.75" x14ac:dyDescent="0.2">
      <c r="A2100" s="94" t="str">
        <f>IF(D2100="","",CONCATENATE('Address and samples info'!$B$8," #",'Samples 96'!C2100))</f>
        <v/>
      </c>
      <c r="B2100" s="95" t="s">
        <v>18</v>
      </c>
      <c r="C2100" s="150">
        <v>25</v>
      </c>
      <c r="D2100" s="5"/>
      <c r="E2100" s="98">
        <v>0.01</v>
      </c>
      <c r="F2100" s="53"/>
      <c r="G2100" s="59"/>
      <c r="Z2100" s="108" t="str">
        <f>IF(LEN(INDEX($1:$1048576,ROW(),4))&gt;0,INDEX($1:$1048576,ROW(),4)," ")</f>
        <v xml:space="preserve"> </v>
      </c>
      <c r="AA2100" s="108">
        <f t="shared" si="234"/>
        <v>161</v>
      </c>
      <c r="AB2100" s="108">
        <f ca="1">COUNTBLANK(OFFSET(INDEX($1:$1048576,2,4),AA2100*WellsInPlate,0,WellsInPlate,1))</f>
        <v>86</v>
      </c>
      <c r="AC2100" s="108">
        <f t="shared" ca="1" si="235"/>
        <v>0</v>
      </c>
      <c r="AE2100" s="108" t="b">
        <f>IF(COUNTBLANK(D2100)=0,A2100)</f>
        <v>0</v>
      </c>
    </row>
    <row r="2101" spans="1:31" ht="12.75" x14ac:dyDescent="0.2">
      <c r="A2101" s="94" t="str">
        <f>IF(D2101="","",CONCATENATE('Address and samples info'!$B$8," #",'Samples 96'!C2101))</f>
        <v/>
      </c>
      <c r="B2101" s="95" t="s">
        <v>29</v>
      </c>
      <c r="C2101" s="150">
        <v>25</v>
      </c>
      <c r="D2101" s="5"/>
      <c r="E2101" s="98">
        <v>0.01</v>
      </c>
      <c r="F2101" s="53"/>
      <c r="G2101" s="59"/>
      <c r="Z2101" s="108" t="str">
        <f>IF(LEN(INDEX($1:$1048576,ROW(),4))&gt;0,INDEX($1:$1048576,ROW(),4)," ")</f>
        <v xml:space="preserve"> </v>
      </c>
      <c r="AA2101" s="108">
        <f t="shared" si="234"/>
        <v>161</v>
      </c>
      <c r="AB2101" s="108">
        <f ca="1">COUNTBLANK(OFFSET(INDEX($1:$1048576,2,4),AA2101*WellsInPlate,0,WellsInPlate,1))</f>
        <v>86</v>
      </c>
      <c r="AC2101" s="108">
        <f t="shared" ca="1" si="235"/>
        <v>0</v>
      </c>
      <c r="AE2101" s="108" t="b">
        <f>IF(COUNTBLANK(D2101)=0,A2101)</f>
        <v>0</v>
      </c>
    </row>
    <row r="2102" spans="1:31" ht="12.75" x14ac:dyDescent="0.2">
      <c r="A2102" s="94" t="str">
        <f>IF(D2102="","",CONCATENATE('Address and samples info'!$B$8," #",'Samples 96'!C2102))</f>
        <v/>
      </c>
      <c r="B2102" s="95" t="s">
        <v>40</v>
      </c>
      <c r="C2102" s="150">
        <v>25</v>
      </c>
      <c r="D2102" s="5"/>
      <c r="E2102" s="98">
        <v>0.01</v>
      </c>
      <c r="F2102" s="53"/>
      <c r="G2102" s="59"/>
      <c r="Z2102" s="108" t="str">
        <f>IF(LEN(INDEX($1:$1048576,ROW(),4))&gt;0,INDEX($1:$1048576,ROW(),4)," ")</f>
        <v xml:space="preserve"> </v>
      </c>
      <c r="AA2102" s="108">
        <f t="shared" si="234"/>
        <v>161</v>
      </c>
      <c r="AB2102" s="108">
        <f ca="1">COUNTBLANK(OFFSET(INDEX($1:$1048576,2,4),AA2102*WellsInPlate,0,WellsInPlate,1))</f>
        <v>86</v>
      </c>
      <c r="AC2102" s="108">
        <f t="shared" ca="1" si="235"/>
        <v>0</v>
      </c>
      <c r="AE2102" s="108" t="b">
        <f>IF(COUNTBLANK(D2102)=0,A2102)</f>
        <v>0</v>
      </c>
    </row>
    <row r="2103" spans="1:31" ht="12.75" x14ac:dyDescent="0.2">
      <c r="A2103" s="94" t="str">
        <f>IF(D2103="","",CONCATENATE('Address and samples info'!$B$8," #",'Samples 96'!C2103))</f>
        <v/>
      </c>
      <c r="B2103" s="95" t="s">
        <v>51</v>
      </c>
      <c r="C2103" s="150">
        <v>25</v>
      </c>
      <c r="D2103" s="5"/>
      <c r="E2103" s="98">
        <v>0.01</v>
      </c>
      <c r="F2103" s="53"/>
      <c r="G2103" s="59"/>
      <c r="Z2103" s="108" t="str">
        <f>IF(LEN(INDEX($1:$1048576,ROW(),4))&gt;0,INDEX($1:$1048576,ROW(),4)," ")</f>
        <v xml:space="preserve"> </v>
      </c>
      <c r="AA2103" s="108">
        <f t="shared" si="234"/>
        <v>161</v>
      </c>
      <c r="AB2103" s="108">
        <f ca="1">COUNTBLANK(OFFSET(INDEX($1:$1048576,2,4),AA2103*WellsInPlate,0,WellsInPlate,1))</f>
        <v>86</v>
      </c>
      <c r="AC2103" s="108">
        <f t="shared" ca="1" si="235"/>
        <v>0</v>
      </c>
      <c r="AE2103" s="108" t="b">
        <f>IF(COUNTBLANK(D2103)=0,A2103)</f>
        <v>0</v>
      </c>
    </row>
    <row r="2104" spans="1:31" ht="12.75" x14ac:dyDescent="0.2">
      <c r="A2104" s="94" t="str">
        <f>IF(D2104="","",CONCATENATE('Address and samples info'!$B$8," #",'Samples 96'!C2104))</f>
        <v/>
      </c>
      <c r="B2104" s="95" t="s">
        <v>62</v>
      </c>
      <c r="C2104" s="150">
        <v>25</v>
      </c>
      <c r="D2104" s="5"/>
      <c r="E2104" s="98">
        <v>0.01</v>
      </c>
      <c r="F2104" s="53"/>
      <c r="G2104" s="59"/>
      <c r="Z2104" s="108" t="str">
        <f>IF(LEN(INDEX($1:$1048576,ROW(),4))&gt;0,INDEX($1:$1048576,ROW(),4)," ")</f>
        <v xml:space="preserve"> </v>
      </c>
      <c r="AA2104" s="108">
        <f t="shared" si="234"/>
        <v>161</v>
      </c>
      <c r="AB2104" s="108">
        <f ca="1">COUNTBLANK(OFFSET(INDEX($1:$1048576,2,4),AA2104*WellsInPlate,0,WellsInPlate,1))</f>
        <v>86</v>
      </c>
      <c r="AC2104" s="108">
        <f t="shared" ca="1" si="235"/>
        <v>0</v>
      </c>
      <c r="AE2104" s="108" t="b">
        <f>IF(COUNTBLANK(D2104)=0,A2104)</f>
        <v>0</v>
      </c>
    </row>
    <row r="2105" spans="1:31" ht="12.75" x14ac:dyDescent="0.2">
      <c r="A2105" s="94" t="str">
        <f>IF(D2105="","",CONCATENATE('Address and samples info'!$B$8," #",'Samples 96'!C2105))</f>
        <v/>
      </c>
      <c r="B2105" s="95" t="s">
        <v>73</v>
      </c>
      <c r="C2105" s="150">
        <v>25</v>
      </c>
      <c r="D2105" s="5"/>
      <c r="E2105" s="98">
        <v>0.01</v>
      </c>
      <c r="F2105" s="53"/>
      <c r="G2105" s="59"/>
      <c r="Z2105" s="108" t="str">
        <f>IF(LEN(INDEX($1:$1048576,ROW(),4))&gt;0,INDEX($1:$1048576,ROW(),4)," ")</f>
        <v xml:space="preserve"> </v>
      </c>
      <c r="AA2105" s="108">
        <f t="shared" si="234"/>
        <v>161</v>
      </c>
      <c r="AB2105" s="108">
        <f ca="1">COUNTBLANK(OFFSET(INDEX($1:$1048576,2,4),AA2105*WellsInPlate,0,WellsInPlate,1))</f>
        <v>86</v>
      </c>
      <c r="AC2105" s="108">
        <f t="shared" ca="1" si="235"/>
        <v>0</v>
      </c>
      <c r="AE2105" s="108" t="b">
        <f>IF(COUNTBLANK(D2105)=0,A2105)</f>
        <v>0</v>
      </c>
    </row>
    <row r="2106" spans="1:31" ht="12.75" x14ac:dyDescent="0.2">
      <c r="A2106" s="94" t="str">
        <f>IF(D2106="","",CONCATENATE('Address and samples info'!$B$8," #",'Samples 96'!C2106))</f>
        <v/>
      </c>
      <c r="B2106" s="95" t="s">
        <v>83</v>
      </c>
      <c r="C2106" s="150">
        <v>25</v>
      </c>
      <c r="D2106" s="5"/>
      <c r="E2106" s="98">
        <v>0.01</v>
      </c>
      <c r="F2106" s="53"/>
      <c r="G2106" s="59"/>
      <c r="Z2106" s="108" t="str">
        <f>IF(LEN(INDEX($1:$1048576,ROW(),4))&gt;0,INDEX($1:$1048576,ROW(),4)," ")</f>
        <v xml:space="preserve"> </v>
      </c>
      <c r="AA2106" s="108">
        <f t="shared" si="234"/>
        <v>161</v>
      </c>
      <c r="AB2106" s="108">
        <f ca="1">COUNTBLANK(OFFSET(INDEX($1:$1048576,2,4),AA2106*WellsInPlate,0,WellsInPlate,1))</f>
        <v>86</v>
      </c>
      <c r="AC2106" s="108">
        <f t="shared" ca="1" si="235"/>
        <v>0</v>
      </c>
      <c r="AE2106" s="108" t="b">
        <f>IF(COUNTBLANK(D2106)=0,A2106)</f>
        <v>0</v>
      </c>
    </row>
    <row r="2107" spans="1:31" ht="12.75" x14ac:dyDescent="0.2">
      <c r="A2107" s="94" t="str">
        <f>IF(D2107="","",CONCATENATE('Address and samples info'!$B$8," #",'Samples 96'!C2107))</f>
        <v/>
      </c>
      <c r="B2107" s="95" t="s">
        <v>8</v>
      </c>
      <c r="C2107" s="150">
        <v>25</v>
      </c>
      <c r="D2107" s="5"/>
      <c r="E2107" s="98">
        <v>0.01</v>
      </c>
      <c r="F2107" s="53"/>
      <c r="G2107" s="59"/>
      <c r="Z2107" s="108" t="str">
        <f>IF(LEN(INDEX($1:$1048576,ROW(),4))&gt;0,INDEX($1:$1048576,ROW(),4)," ")</f>
        <v xml:space="preserve"> </v>
      </c>
      <c r="AA2107" s="108">
        <f t="shared" si="234"/>
        <v>161</v>
      </c>
      <c r="AB2107" s="108">
        <f ca="1">COUNTBLANK(OFFSET(INDEX($1:$1048576,2,4),AA2107*WellsInPlate,0,WellsInPlate,1))</f>
        <v>86</v>
      </c>
      <c r="AC2107" s="108">
        <f t="shared" ca="1" si="235"/>
        <v>0</v>
      </c>
      <c r="AE2107" s="108" t="b">
        <f>IF(COUNTBLANK(D2107)=0,A2107)</f>
        <v>0</v>
      </c>
    </row>
    <row r="2108" spans="1:31" ht="12.75" x14ac:dyDescent="0.2">
      <c r="A2108" s="94" t="str">
        <f>IF(D2108="","",CONCATENATE('Address and samples info'!$B$8," #",'Samples 96'!C2108))</f>
        <v/>
      </c>
      <c r="B2108" s="95" t="s">
        <v>19</v>
      </c>
      <c r="C2108" s="150">
        <v>25</v>
      </c>
      <c r="D2108" s="5"/>
      <c r="E2108" s="98">
        <v>0.01</v>
      </c>
      <c r="F2108" s="53"/>
      <c r="G2108" s="59"/>
      <c r="Z2108" s="108" t="str">
        <f>IF(LEN(INDEX($1:$1048576,ROW(),4))&gt;0,INDEX($1:$1048576,ROW(),4)," ")</f>
        <v xml:space="preserve"> </v>
      </c>
      <c r="AA2108" s="108">
        <f t="shared" si="234"/>
        <v>161</v>
      </c>
      <c r="AB2108" s="108">
        <f ca="1">COUNTBLANK(OFFSET(INDEX($1:$1048576,2,4),AA2108*WellsInPlate,0,WellsInPlate,1))</f>
        <v>86</v>
      </c>
      <c r="AC2108" s="108">
        <f t="shared" ca="1" si="235"/>
        <v>0</v>
      </c>
      <c r="AE2108" s="108" t="b">
        <f>IF(COUNTBLANK(D2108)=0,A2108)</f>
        <v>0</v>
      </c>
    </row>
    <row r="2109" spans="1:31" ht="12.75" x14ac:dyDescent="0.2">
      <c r="A2109" s="94" t="str">
        <f>IF(D2109="","",CONCATENATE('Address and samples info'!$B$8," #",'Samples 96'!C2109))</f>
        <v/>
      </c>
      <c r="B2109" s="95" t="s">
        <v>30</v>
      </c>
      <c r="C2109" s="150">
        <v>25</v>
      </c>
      <c r="D2109" s="5"/>
      <c r="E2109" s="98">
        <v>0.01</v>
      </c>
      <c r="F2109" s="53"/>
      <c r="G2109" s="59"/>
      <c r="Z2109" s="108" t="str">
        <f>IF(LEN(INDEX($1:$1048576,ROW(),4))&gt;0,INDEX($1:$1048576,ROW(),4)," ")</f>
        <v xml:space="preserve"> </v>
      </c>
      <c r="AA2109" s="108">
        <f t="shared" si="234"/>
        <v>161</v>
      </c>
      <c r="AB2109" s="108">
        <f ca="1">COUNTBLANK(OFFSET(INDEX($1:$1048576,2,4),AA2109*WellsInPlate,0,WellsInPlate,1))</f>
        <v>86</v>
      </c>
      <c r="AC2109" s="108">
        <f t="shared" ca="1" si="235"/>
        <v>0</v>
      </c>
      <c r="AE2109" s="108" t="b">
        <f>IF(COUNTBLANK(D2109)=0,A2109)</f>
        <v>0</v>
      </c>
    </row>
    <row r="2110" spans="1:31" ht="12.75" x14ac:dyDescent="0.2">
      <c r="A2110" s="94" t="str">
        <f>IF(D2110="","",CONCATENATE('Address and samples info'!$B$8," #",'Samples 96'!C2110))</f>
        <v/>
      </c>
      <c r="B2110" s="95" t="s">
        <v>41</v>
      </c>
      <c r="C2110" s="150">
        <v>25</v>
      </c>
      <c r="D2110" s="5"/>
      <c r="E2110" s="98">
        <v>0.01</v>
      </c>
      <c r="F2110" s="53"/>
      <c r="G2110" s="59"/>
      <c r="Z2110" s="108" t="str">
        <f>IF(LEN(INDEX($1:$1048576,ROW(),4))&gt;0,INDEX($1:$1048576,ROW(),4)," ")</f>
        <v xml:space="preserve"> </v>
      </c>
      <c r="AA2110" s="108">
        <f t="shared" si="234"/>
        <v>162</v>
      </c>
      <c r="AB2110" s="108">
        <f ca="1">COUNTBLANK(OFFSET(INDEX($1:$1048576,2,4),AA2110*WellsInPlate,0,WellsInPlate,1))</f>
        <v>86</v>
      </c>
      <c r="AC2110" s="108">
        <f t="shared" ca="1" si="235"/>
        <v>0</v>
      </c>
      <c r="AE2110" s="108" t="b">
        <f>IF(COUNTBLANK(D2110)=0,A2110)</f>
        <v>0</v>
      </c>
    </row>
    <row r="2111" spans="1:31" ht="12.75" x14ac:dyDescent="0.2">
      <c r="A2111" s="94" t="str">
        <f>IF(D2111="","",CONCATENATE('Address and samples info'!$B$8," #",'Samples 96'!C2111))</f>
        <v/>
      </c>
      <c r="B2111" s="95" t="s">
        <v>52</v>
      </c>
      <c r="C2111" s="150">
        <v>25</v>
      </c>
      <c r="D2111" s="5"/>
      <c r="E2111" s="98">
        <v>0.01</v>
      </c>
      <c r="F2111" s="53"/>
      <c r="G2111" s="59"/>
      <c r="Z2111" s="108" t="str">
        <f>IF(LEN(INDEX($1:$1048576,ROW(),4))&gt;0,INDEX($1:$1048576,ROW(),4)," ")</f>
        <v xml:space="preserve"> </v>
      </c>
      <c r="AA2111" s="108">
        <f t="shared" si="234"/>
        <v>162</v>
      </c>
      <c r="AB2111" s="108">
        <f ca="1">COUNTBLANK(OFFSET(INDEX($1:$1048576,2,4),AA2111*WellsInPlate,0,WellsInPlate,1))</f>
        <v>86</v>
      </c>
      <c r="AC2111" s="108">
        <f t="shared" ca="1" si="235"/>
        <v>0</v>
      </c>
      <c r="AE2111" s="108" t="b">
        <f>IF(COUNTBLANK(D2111)=0,A2111)</f>
        <v>0</v>
      </c>
    </row>
    <row r="2112" spans="1:31" ht="12.75" x14ac:dyDescent="0.2">
      <c r="A2112" s="94" t="str">
        <f>IF(D2112="","",CONCATENATE('Address and samples info'!$B$8," #",'Samples 96'!C2112))</f>
        <v/>
      </c>
      <c r="B2112" s="95" t="s">
        <v>63</v>
      </c>
      <c r="C2112" s="150">
        <v>25</v>
      </c>
      <c r="D2112" s="5"/>
      <c r="E2112" s="98">
        <v>0.01</v>
      </c>
      <c r="F2112" s="53"/>
      <c r="G2112" s="59"/>
      <c r="Z2112" s="108" t="str">
        <f>IF(LEN(INDEX($1:$1048576,ROW(),4))&gt;0,INDEX($1:$1048576,ROW(),4)," ")</f>
        <v xml:space="preserve"> </v>
      </c>
      <c r="AA2112" s="108">
        <f t="shared" si="234"/>
        <v>162</v>
      </c>
      <c r="AB2112" s="108">
        <f ca="1">COUNTBLANK(OFFSET(INDEX($1:$1048576,2,4),AA2112*WellsInPlate,0,WellsInPlate,1))</f>
        <v>86</v>
      </c>
      <c r="AC2112" s="108">
        <f t="shared" ca="1" si="235"/>
        <v>0</v>
      </c>
      <c r="AE2112" s="108" t="b">
        <f>IF(COUNTBLANK(D2112)=0,A2112)</f>
        <v>0</v>
      </c>
    </row>
    <row r="2113" spans="1:31" ht="12.75" x14ac:dyDescent="0.2">
      <c r="A2113" s="94" t="str">
        <f>IF(D2113="","",CONCATENATE('Address and samples info'!$B$8," #",'Samples 96'!C2113))</f>
        <v/>
      </c>
      <c r="B2113" s="95" t="s">
        <v>74</v>
      </c>
      <c r="C2113" s="150">
        <v>25</v>
      </c>
      <c r="D2113" s="5"/>
      <c r="E2113" s="98">
        <v>0.01</v>
      </c>
      <c r="F2113" s="53"/>
      <c r="G2113" s="59"/>
      <c r="Z2113" s="108" t="str">
        <f>IF(LEN(INDEX($1:$1048576,ROW(),4))&gt;0,INDEX($1:$1048576,ROW(),4)," ")</f>
        <v xml:space="preserve"> </v>
      </c>
      <c r="AA2113" s="108">
        <f t="shared" si="234"/>
        <v>162</v>
      </c>
      <c r="AB2113" s="108">
        <f ca="1">COUNTBLANK(OFFSET(INDEX($1:$1048576,2,4),AA2113*WellsInPlate,0,WellsInPlate,1))</f>
        <v>86</v>
      </c>
      <c r="AC2113" s="108">
        <f t="shared" ca="1" si="235"/>
        <v>0</v>
      </c>
      <c r="AE2113" s="108" t="b">
        <f>IF(COUNTBLANK(D2113)=0,A2113)</f>
        <v>0</v>
      </c>
    </row>
    <row r="2114" spans="1:31" ht="12.75" x14ac:dyDescent="0.2">
      <c r="A2114" s="94" t="str">
        <f>IF(D2114="","",CONCATENATE('Address and samples info'!$B$8," #",'Samples 96'!C2114))</f>
        <v/>
      </c>
      <c r="B2114" s="95" t="s">
        <v>84</v>
      </c>
      <c r="C2114" s="150">
        <v>25</v>
      </c>
      <c r="D2114" s="5"/>
      <c r="E2114" s="98">
        <v>0.01</v>
      </c>
      <c r="F2114" s="53"/>
      <c r="G2114" s="59"/>
      <c r="Z2114" s="108" t="str">
        <f>IF(LEN(INDEX($1:$1048576,ROW(),4))&gt;0,INDEX($1:$1048576,ROW(),4)," ")</f>
        <v xml:space="preserve"> </v>
      </c>
      <c r="AA2114" s="108">
        <f t="shared" si="234"/>
        <v>162</v>
      </c>
      <c r="AB2114" s="108">
        <f ca="1">COUNTBLANK(OFFSET(INDEX($1:$1048576,2,4),AA2114*WellsInPlate,0,WellsInPlate,1))</f>
        <v>86</v>
      </c>
      <c r="AC2114" s="108">
        <f t="shared" ca="1" si="235"/>
        <v>0</v>
      </c>
      <c r="AE2114" s="108" t="b">
        <f>IF(COUNTBLANK(D2114)=0,A2114)</f>
        <v>0</v>
      </c>
    </row>
    <row r="2115" spans="1:31" ht="12.75" x14ac:dyDescent="0.2">
      <c r="A2115" s="94" t="str">
        <f>IF(D2115="","",CONCATENATE('Address and samples info'!$B$8," #",'Samples 96'!C2115))</f>
        <v/>
      </c>
      <c r="B2115" s="95" t="s">
        <v>9</v>
      </c>
      <c r="C2115" s="150">
        <v>25</v>
      </c>
      <c r="D2115" s="5"/>
      <c r="E2115" s="98">
        <v>0.01</v>
      </c>
      <c r="F2115" s="53"/>
      <c r="G2115" s="59"/>
      <c r="Z2115" s="108" t="str">
        <f>IF(LEN(INDEX($1:$1048576,ROW(),4))&gt;0,INDEX($1:$1048576,ROW(),4)," ")</f>
        <v xml:space="preserve"> </v>
      </c>
      <c r="AA2115" s="108">
        <f t="shared" si="234"/>
        <v>162</v>
      </c>
      <c r="AB2115" s="108">
        <f ca="1">COUNTBLANK(OFFSET(INDEX($1:$1048576,2,4),AA2115*WellsInPlate,0,WellsInPlate,1))</f>
        <v>86</v>
      </c>
      <c r="AC2115" s="108">
        <f t="shared" ca="1" si="235"/>
        <v>0</v>
      </c>
      <c r="AE2115" s="108" t="b">
        <f>IF(COUNTBLANK(D2115)=0,A2115)</f>
        <v>0</v>
      </c>
    </row>
    <row r="2116" spans="1:31" ht="12.75" x14ac:dyDescent="0.2">
      <c r="A2116" s="94" t="str">
        <f>IF(D2116="","",CONCATENATE('Address and samples info'!$B$8," #",'Samples 96'!C2116))</f>
        <v/>
      </c>
      <c r="B2116" s="95" t="s">
        <v>20</v>
      </c>
      <c r="C2116" s="150">
        <v>25</v>
      </c>
      <c r="D2116" s="5"/>
      <c r="E2116" s="98">
        <v>0.01</v>
      </c>
      <c r="F2116" s="53"/>
      <c r="G2116" s="59"/>
      <c r="Z2116" s="108" t="str">
        <f>IF(LEN(INDEX($1:$1048576,ROW(),4))&gt;0,INDEX($1:$1048576,ROW(),4)," ")</f>
        <v xml:space="preserve"> </v>
      </c>
      <c r="AA2116" s="108">
        <f t="shared" si="234"/>
        <v>162</v>
      </c>
      <c r="AB2116" s="108">
        <f ca="1">COUNTBLANK(OFFSET(INDEX($1:$1048576,2,4),AA2116*WellsInPlate,0,WellsInPlate,1))</f>
        <v>86</v>
      </c>
      <c r="AC2116" s="108">
        <f t="shared" ca="1" si="235"/>
        <v>0</v>
      </c>
      <c r="AE2116" s="108" t="b">
        <f>IF(COUNTBLANK(D2116)=0,A2116)</f>
        <v>0</v>
      </c>
    </row>
    <row r="2117" spans="1:31" ht="12.75" x14ac:dyDescent="0.2">
      <c r="A2117" s="94" t="str">
        <f>IF(D2117="","",CONCATENATE('Address and samples info'!$B$8," #",'Samples 96'!C2117))</f>
        <v/>
      </c>
      <c r="B2117" s="95" t="s">
        <v>31</v>
      </c>
      <c r="C2117" s="150">
        <v>25</v>
      </c>
      <c r="D2117" s="5"/>
      <c r="E2117" s="98">
        <v>0.01</v>
      </c>
      <c r="F2117" s="53"/>
      <c r="G2117" s="59"/>
      <c r="Z2117" s="108" t="str">
        <f>IF(LEN(INDEX($1:$1048576,ROW(),4))&gt;0,INDEX($1:$1048576,ROW(),4)," ")</f>
        <v xml:space="preserve"> </v>
      </c>
      <c r="AA2117" s="108">
        <f t="shared" ref="AA2117" si="236">CEILING((ROW()-StartRow+1)/PanelHeight,1)-1</f>
        <v>162</v>
      </c>
      <c r="AB2117" s="108">
        <f ca="1">COUNTBLANK(OFFSET(INDEX($1:$1048576,2,4),AA2117*WellsInPlate,0,WellsInPlate,1))</f>
        <v>86</v>
      </c>
      <c r="AC2117" s="108">
        <f t="shared" ref="AC2117" ca="1" si="237">IF(AB2117=WellsInPlate,0,1)</f>
        <v>0</v>
      </c>
      <c r="AE2117" s="108" t="b">
        <f>IF(COUNTBLANK(D2117)=0,A2117)</f>
        <v>0</v>
      </c>
    </row>
    <row r="2118" spans="1:31" ht="12.75" x14ac:dyDescent="0.2">
      <c r="A2118" s="94" t="str">
        <f>IF(D2118="","",CONCATENATE('Address and samples info'!$B$8," #",'Samples 96'!C2118))</f>
        <v/>
      </c>
      <c r="B2118" s="95" t="s">
        <v>42</v>
      </c>
      <c r="C2118" s="150">
        <v>25</v>
      </c>
      <c r="D2118" s="5"/>
      <c r="E2118" s="98">
        <v>0.01</v>
      </c>
      <c r="F2118" s="53"/>
      <c r="G2118" s="59"/>
      <c r="Z2118" s="108" t="str">
        <f>IF(LEN(INDEX($1:$1048576,ROW(),4))&gt;0,INDEX($1:$1048576,ROW(),4)," ")</f>
        <v xml:space="preserve"> </v>
      </c>
      <c r="AA2118" s="108">
        <f t="shared" ref="AA2118:AA2149" si="238">CEILING((ROW()-StartRow+1)/PanelHeight,1)-1</f>
        <v>162</v>
      </c>
      <c r="AB2118" s="108">
        <f ca="1">COUNTBLANK(OFFSET(INDEX($1:$1048576,2,4),AA2118*WellsInPlate,0,WellsInPlate,1))</f>
        <v>86</v>
      </c>
      <c r="AC2118" s="108">
        <f t="shared" ref="AC2118:AC2149" ca="1" si="239">IF(AB2118=WellsInPlate,0,1)</f>
        <v>0</v>
      </c>
      <c r="AE2118" s="108" t="b">
        <f>IF(COUNTBLANK(D2118)=0,A2118)</f>
        <v>0</v>
      </c>
    </row>
    <row r="2119" spans="1:31" ht="12.75" x14ac:dyDescent="0.2">
      <c r="A2119" s="94" t="str">
        <f>IF(D2119="","",CONCATENATE('Address and samples info'!$B$8," #",'Samples 96'!C2119))</f>
        <v/>
      </c>
      <c r="B2119" s="95" t="s">
        <v>53</v>
      </c>
      <c r="C2119" s="150">
        <v>25</v>
      </c>
      <c r="D2119" s="5"/>
      <c r="E2119" s="98">
        <v>0.01</v>
      </c>
      <c r="F2119" s="53"/>
      <c r="G2119" s="59"/>
      <c r="Z2119" s="108" t="str">
        <f>IF(LEN(INDEX($1:$1048576,ROW(),4))&gt;0,INDEX($1:$1048576,ROW(),4)," ")</f>
        <v xml:space="preserve"> </v>
      </c>
      <c r="AA2119" s="108">
        <f t="shared" si="238"/>
        <v>162</v>
      </c>
      <c r="AB2119" s="108">
        <f ca="1">COUNTBLANK(OFFSET(INDEX($1:$1048576,2,4),AA2119*WellsInPlate,0,WellsInPlate,1))</f>
        <v>86</v>
      </c>
      <c r="AC2119" s="108">
        <f t="shared" ca="1" si="239"/>
        <v>0</v>
      </c>
      <c r="AE2119" s="108" t="b">
        <f>IF(COUNTBLANK(D2119)=0,A2119)</f>
        <v>0</v>
      </c>
    </row>
    <row r="2120" spans="1:31" ht="12.75" x14ac:dyDescent="0.2">
      <c r="A2120" s="94" t="str">
        <f>IF(D2120="","",CONCATENATE('Address and samples info'!$B$8," #",'Samples 96'!C2120))</f>
        <v/>
      </c>
      <c r="B2120" s="95" t="s">
        <v>64</v>
      </c>
      <c r="C2120" s="150">
        <v>25</v>
      </c>
      <c r="D2120" s="5"/>
      <c r="E2120" s="98">
        <v>0.01</v>
      </c>
      <c r="F2120" s="53"/>
      <c r="G2120" s="59"/>
      <c r="Z2120" s="108" t="str">
        <f>IF(LEN(INDEX($1:$1048576,ROW(),4))&gt;0,INDEX($1:$1048576,ROW(),4)," ")</f>
        <v xml:space="preserve"> </v>
      </c>
      <c r="AA2120" s="108">
        <f t="shared" si="238"/>
        <v>162</v>
      </c>
      <c r="AB2120" s="108">
        <f ca="1">COUNTBLANK(OFFSET(INDEX($1:$1048576,2,4),AA2120*WellsInPlate,0,WellsInPlate,1))</f>
        <v>86</v>
      </c>
      <c r="AC2120" s="108">
        <f t="shared" ca="1" si="239"/>
        <v>0</v>
      </c>
      <c r="AE2120" s="108" t="b">
        <f>IF(COUNTBLANK(D2120)=0,A2120)</f>
        <v>0</v>
      </c>
    </row>
    <row r="2121" spans="1:31" ht="12.75" x14ac:dyDescent="0.2">
      <c r="A2121" s="94" t="str">
        <f>IF(D2121="","",CONCATENATE('Address and samples info'!$B$8," #",'Samples 96'!C2121))</f>
        <v/>
      </c>
      <c r="B2121" s="95" t="s">
        <v>75</v>
      </c>
      <c r="C2121" s="150">
        <v>25</v>
      </c>
      <c r="D2121" s="5"/>
      <c r="E2121" s="98">
        <v>0.01</v>
      </c>
      <c r="F2121" s="53"/>
      <c r="G2121" s="59"/>
      <c r="Z2121" s="108" t="str">
        <f>IF(LEN(INDEX($1:$1048576,ROW(),4))&gt;0,INDEX($1:$1048576,ROW(),4)," ")</f>
        <v xml:space="preserve"> </v>
      </c>
      <c r="AA2121" s="108">
        <f t="shared" si="238"/>
        <v>162</v>
      </c>
      <c r="AB2121" s="108">
        <f ca="1">COUNTBLANK(OFFSET(INDEX($1:$1048576,2,4),AA2121*WellsInPlate,0,WellsInPlate,1))</f>
        <v>86</v>
      </c>
      <c r="AC2121" s="108">
        <f t="shared" ca="1" si="239"/>
        <v>0</v>
      </c>
      <c r="AE2121" s="108" t="b">
        <f>IF(COUNTBLANK(D2121)=0,A2121)</f>
        <v>0</v>
      </c>
    </row>
    <row r="2122" spans="1:31" ht="12.75" x14ac:dyDescent="0.2">
      <c r="A2122" s="94" t="str">
        <f>IF(D2122="","",CONCATENATE('Address and samples info'!$B$8," #",'Samples 96'!C2122))</f>
        <v/>
      </c>
      <c r="B2122" s="95" t="s">
        <v>85</v>
      </c>
      <c r="C2122" s="150">
        <v>25</v>
      </c>
      <c r="D2122" s="5"/>
      <c r="E2122" s="98">
        <v>0.01</v>
      </c>
      <c r="F2122" s="53"/>
      <c r="G2122" s="59"/>
      <c r="Z2122" s="108" t="str">
        <f>IF(LEN(INDEX($1:$1048576,ROW(),4))&gt;0,INDEX($1:$1048576,ROW(),4)," ")</f>
        <v xml:space="preserve"> </v>
      </c>
      <c r="AA2122" s="108">
        <f t="shared" si="238"/>
        <v>162</v>
      </c>
      <c r="AB2122" s="108">
        <f ca="1">COUNTBLANK(OFFSET(INDEX($1:$1048576,2,4),AA2122*WellsInPlate,0,WellsInPlate,1))</f>
        <v>86</v>
      </c>
      <c r="AC2122" s="108">
        <f t="shared" ca="1" si="239"/>
        <v>0</v>
      </c>
      <c r="AE2122" s="108" t="b">
        <f>IF(COUNTBLANK(D2122)=0,A2122)</f>
        <v>0</v>
      </c>
    </row>
    <row r="2123" spans="1:31" ht="12.75" x14ac:dyDescent="0.2">
      <c r="A2123" s="94" t="str">
        <f>IF(D2123="","",CONCATENATE('Address and samples info'!$B$8," #",'Samples 96'!C2123))</f>
        <v/>
      </c>
      <c r="B2123" s="95" t="s">
        <v>10</v>
      </c>
      <c r="C2123" s="150">
        <v>25</v>
      </c>
      <c r="D2123" s="5"/>
      <c r="E2123" s="98">
        <v>0.01</v>
      </c>
      <c r="F2123" s="53"/>
      <c r="G2123" s="59"/>
      <c r="Z2123" s="108" t="str">
        <f>IF(LEN(INDEX($1:$1048576,ROW(),4))&gt;0,INDEX($1:$1048576,ROW(),4)," ")</f>
        <v xml:space="preserve"> </v>
      </c>
      <c r="AA2123" s="108">
        <f t="shared" si="238"/>
        <v>163</v>
      </c>
      <c r="AB2123" s="108">
        <f ca="1">COUNTBLANK(OFFSET(INDEX($1:$1048576,2,4),AA2123*WellsInPlate,0,WellsInPlate,1))</f>
        <v>86</v>
      </c>
      <c r="AC2123" s="108">
        <f t="shared" ca="1" si="239"/>
        <v>0</v>
      </c>
      <c r="AE2123" s="108" t="b">
        <f>IF(COUNTBLANK(D2123)=0,A2123)</f>
        <v>0</v>
      </c>
    </row>
    <row r="2124" spans="1:31" ht="12.75" x14ac:dyDescent="0.2">
      <c r="A2124" s="94" t="str">
        <f>IF(D2124="","",CONCATENATE('Address and samples info'!$B$8," #",'Samples 96'!C2124))</f>
        <v/>
      </c>
      <c r="B2124" s="95" t="s">
        <v>21</v>
      </c>
      <c r="C2124" s="150">
        <v>25</v>
      </c>
      <c r="D2124" s="5"/>
      <c r="E2124" s="98">
        <v>0.01</v>
      </c>
      <c r="F2124" s="53"/>
      <c r="G2124" s="59"/>
      <c r="Z2124" s="108" t="str">
        <f>IF(LEN(INDEX($1:$1048576,ROW(),4))&gt;0,INDEX($1:$1048576,ROW(),4)," ")</f>
        <v xml:space="preserve"> </v>
      </c>
      <c r="AA2124" s="108">
        <f t="shared" si="238"/>
        <v>163</v>
      </c>
      <c r="AB2124" s="108">
        <f ca="1">COUNTBLANK(OFFSET(INDEX($1:$1048576,2,4),AA2124*WellsInPlate,0,WellsInPlate,1))</f>
        <v>86</v>
      </c>
      <c r="AC2124" s="108">
        <f t="shared" ca="1" si="239"/>
        <v>0</v>
      </c>
      <c r="AE2124" s="108" t="b">
        <f>IF(COUNTBLANK(D2124)=0,A2124)</f>
        <v>0</v>
      </c>
    </row>
    <row r="2125" spans="1:31" ht="12.75" x14ac:dyDescent="0.2">
      <c r="A2125" s="94" t="str">
        <f>IF(D2125="","",CONCATENATE('Address and samples info'!$B$8," #",'Samples 96'!C2125))</f>
        <v/>
      </c>
      <c r="B2125" s="95" t="s">
        <v>32</v>
      </c>
      <c r="C2125" s="150">
        <v>25</v>
      </c>
      <c r="D2125" s="5"/>
      <c r="E2125" s="98">
        <v>0.01</v>
      </c>
      <c r="F2125" s="53"/>
      <c r="G2125" s="59"/>
      <c r="Z2125" s="108" t="str">
        <f>IF(LEN(INDEX($1:$1048576,ROW(),4))&gt;0,INDEX($1:$1048576,ROW(),4)," ")</f>
        <v xml:space="preserve"> </v>
      </c>
      <c r="AA2125" s="108">
        <f t="shared" si="238"/>
        <v>163</v>
      </c>
      <c r="AB2125" s="108">
        <f ca="1">COUNTBLANK(OFFSET(INDEX($1:$1048576,2,4),AA2125*WellsInPlate,0,WellsInPlate,1))</f>
        <v>86</v>
      </c>
      <c r="AC2125" s="108">
        <f t="shared" ca="1" si="239"/>
        <v>0</v>
      </c>
      <c r="AE2125" s="108" t="b">
        <f>IF(COUNTBLANK(D2125)=0,A2125)</f>
        <v>0</v>
      </c>
    </row>
    <row r="2126" spans="1:31" ht="12.75" x14ac:dyDescent="0.2">
      <c r="A2126" s="94" t="str">
        <f>IF(D2126="","",CONCATENATE('Address and samples info'!$B$8," #",'Samples 96'!C2126))</f>
        <v/>
      </c>
      <c r="B2126" s="95" t="s">
        <v>43</v>
      </c>
      <c r="C2126" s="150">
        <v>25</v>
      </c>
      <c r="D2126" s="5"/>
      <c r="E2126" s="98">
        <v>0.01</v>
      </c>
      <c r="F2126" s="53"/>
      <c r="G2126" s="59"/>
      <c r="Z2126" s="108" t="str">
        <f>IF(LEN(INDEX($1:$1048576,ROW(),4))&gt;0,INDEX($1:$1048576,ROW(),4)," ")</f>
        <v xml:space="preserve"> </v>
      </c>
      <c r="AA2126" s="108">
        <f t="shared" si="238"/>
        <v>163</v>
      </c>
      <c r="AB2126" s="108">
        <f ca="1">COUNTBLANK(OFFSET(INDEX($1:$1048576,2,4),AA2126*WellsInPlate,0,WellsInPlate,1))</f>
        <v>86</v>
      </c>
      <c r="AC2126" s="108">
        <f t="shared" ca="1" si="239"/>
        <v>0</v>
      </c>
      <c r="AE2126" s="108" t="b">
        <f>IF(COUNTBLANK(D2126)=0,A2126)</f>
        <v>0</v>
      </c>
    </row>
    <row r="2127" spans="1:31" ht="12.75" x14ac:dyDescent="0.2">
      <c r="A2127" s="94" t="str">
        <f>IF(D2127="","",CONCATENATE('Address and samples info'!$B$8," #",'Samples 96'!C2127))</f>
        <v/>
      </c>
      <c r="B2127" s="95" t="s">
        <v>54</v>
      </c>
      <c r="C2127" s="150">
        <v>25</v>
      </c>
      <c r="D2127" s="5"/>
      <c r="E2127" s="98">
        <v>0.01</v>
      </c>
      <c r="F2127" s="53"/>
      <c r="G2127" s="59"/>
      <c r="Z2127" s="108" t="str">
        <f>IF(LEN(INDEX($1:$1048576,ROW(),4))&gt;0,INDEX($1:$1048576,ROW(),4)," ")</f>
        <v xml:space="preserve"> </v>
      </c>
      <c r="AA2127" s="108">
        <f t="shared" si="238"/>
        <v>163</v>
      </c>
      <c r="AB2127" s="108">
        <f ca="1">COUNTBLANK(OFFSET(INDEX($1:$1048576,2,4),AA2127*WellsInPlate,0,WellsInPlate,1))</f>
        <v>86</v>
      </c>
      <c r="AC2127" s="108">
        <f t="shared" ca="1" si="239"/>
        <v>0</v>
      </c>
      <c r="AE2127" s="108" t="b">
        <f>IF(COUNTBLANK(D2127)=0,A2127)</f>
        <v>0</v>
      </c>
    </row>
    <row r="2128" spans="1:31" ht="12.75" x14ac:dyDescent="0.2">
      <c r="A2128" s="94" t="str">
        <f>IF(D2128="","",CONCATENATE('Address and samples info'!$B$8," #",'Samples 96'!C2128))</f>
        <v/>
      </c>
      <c r="B2128" s="95" t="s">
        <v>65</v>
      </c>
      <c r="C2128" s="150">
        <v>25</v>
      </c>
      <c r="D2128" s="5"/>
      <c r="E2128" s="98">
        <v>0.01</v>
      </c>
      <c r="F2128" s="53"/>
      <c r="G2128" s="59"/>
      <c r="Z2128" s="108" t="str">
        <f>IF(LEN(INDEX($1:$1048576,ROW(),4))&gt;0,INDEX($1:$1048576,ROW(),4)," ")</f>
        <v xml:space="preserve"> </v>
      </c>
      <c r="AA2128" s="108">
        <f t="shared" si="238"/>
        <v>163</v>
      </c>
      <c r="AB2128" s="108">
        <f ca="1">COUNTBLANK(OFFSET(INDEX($1:$1048576,2,4),AA2128*WellsInPlate,0,WellsInPlate,1))</f>
        <v>86</v>
      </c>
      <c r="AC2128" s="108">
        <f t="shared" ca="1" si="239"/>
        <v>0</v>
      </c>
      <c r="AE2128" s="108" t="b">
        <f>IF(COUNTBLANK(D2128)=0,A2128)</f>
        <v>0</v>
      </c>
    </row>
    <row r="2129" spans="1:31" ht="12.75" x14ac:dyDescent="0.2">
      <c r="A2129" s="94" t="str">
        <f>IF(D2129="","",CONCATENATE('Address and samples info'!$B$8," #",'Samples 96'!C2129))</f>
        <v/>
      </c>
      <c r="B2129" s="95" t="s">
        <v>76</v>
      </c>
      <c r="C2129" s="150">
        <v>25</v>
      </c>
      <c r="D2129" s="5"/>
      <c r="E2129" s="98">
        <v>0.01</v>
      </c>
      <c r="F2129" s="53"/>
      <c r="G2129" s="59"/>
      <c r="Z2129" s="108" t="str">
        <f>IF(LEN(INDEX($1:$1048576,ROW(),4))&gt;0,INDEX($1:$1048576,ROW(),4)," ")</f>
        <v xml:space="preserve"> </v>
      </c>
      <c r="AA2129" s="108">
        <f t="shared" si="238"/>
        <v>163</v>
      </c>
      <c r="AB2129" s="108">
        <f ca="1">COUNTBLANK(OFFSET(INDEX($1:$1048576,2,4),AA2129*WellsInPlate,0,WellsInPlate,1))</f>
        <v>86</v>
      </c>
      <c r="AC2129" s="108">
        <f t="shared" ca="1" si="239"/>
        <v>0</v>
      </c>
      <c r="AE2129" s="108" t="b">
        <f>IF(COUNTBLANK(D2129)=0,A2129)</f>
        <v>0</v>
      </c>
    </row>
    <row r="2130" spans="1:31" ht="12.75" x14ac:dyDescent="0.2">
      <c r="A2130" s="94" t="str">
        <f>IF(D2130="","",CONCATENATE('Address and samples info'!$B$8," #",'Samples 96'!C2130))</f>
        <v/>
      </c>
      <c r="B2130" s="95" t="s">
        <v>86</v>
      </c>
      <c r="C2130" s="150">
        <v>25</v>
      </c>
      <c r="D2130" s="5"/>
      <c r="E2130" s="98">
        <v>0.01</v>
      </c>
      <c r="F2130" s="53"/>
      <c r="G2130" s="59"/>
      <c r="Z2130" s="108" t="str">
        <f>IF(LEN(INDEX($1:$1048576,ROW(),4))&gt;0,INDEX($1:$1048576,ROW(),4)," ")</f>
        <v xml:space="preserve"> </v>
      </c>
      <c r="AA2130" s="108">
        <f t="shared" si="238"/>
        <v>163</v>
      </c>
      <c r="AB2130" s="108">
        <f ca="1">COUNTBLANK(OFFSET(INDEX($1:$1048576,2,4),AA2130*WellsInPlate,0,WellsInPlate,1))</f>
        <v>86</v>
      </c>
      <c r="AC2130" s="108">
        <f t="shared" ca="1" si="239"/>
        <v>0</v>
      </c>
      <c r="AE2130" s="108" t="b">
        <f>IF(COUNTBLANK(D2130)=0,A2130)</f>
        <v>0</v>
      </c>
    </row>
    <row r="2131" spans="1:31" ht="12.75" x14ac:dyDescent="0.2">
      <c r="A2131" s="94" t="str">
        <f>IF(D2131="","",CONCATENATE('Address and samples info'!$B$8," #",'Samples 96'!C2131))</f>
        <v/>
      </c>
      <c r="B2131" s="95" t="s">
        <v>11</v>
      </c>
      <c r="C2131" s="150">
        <v>25</v>
      </c>
      <c r="D2131" s="5"/>
      <c r="E2131" s="98">
        <v>0.01</v>
      </c>
      <c r="F2131" s="53"/>
      <c r="G2131" s="59"/>
      <c r="Z2131" s="108" t="str">
        <f>IF(LEN(INDEX($1:$1048576,ROW(),4))&gt;0,INDEX($1:$1048576,ROW(),4)," ")</f>
        <v xml:space="preserve"> </v>
      </c>
      <c r="AA2131" s="108">
        <f t="shared" si="238"/>
        <v>163</v>
      </c>
      <c r="AB2131" s="108">
        <f ca="1">COUNTBLANK(OFFSET(INDEX($1:$1048576,2,4),AA2131*WellsInPlate,0,WellsInPlate,1))</f>
        <v>86</v>
      </c>
      <c r="AC2131" s="108">
        <f t="shared" ca="1" si="239"/>
        <v>0</v>
      </c>
      <c r="AE2131" s="108" t="b">
        <f>IF(COUNTBLANK(D2131)=0,A2131)</f>
        <v>0</v>
      </c>
    </row>
    <row r="2132" spans="1:31" ht="12.75" x14ac:dyDescent="0.2">
      <c r="A2132" s="94" t="str">
        <f>IF(D2132="","",CONCATENATE('Address and samples info'!$B$8," #",'Samples 96'!C2132))</f>
        <v/>
      </c>
      <c r="B2132" s="95" t="s">
        <v>22</v>
      </c>
      <c r="C2132" s="150">
        <v>25</v>
      </c>
      <c r="D2132" s="5"/>
      <c r="E2132" s="98">
        <v>0.01</v>
      </c>
      <c r="F2132" s="53"/>
      <c r="G2132" s="59"/>
      <c r="Z2132" s="108" t="str">
        <f>IF(LEN(INDEX($1:$1048576,ROW(),4))&gt;0,INDEX($1:$1048576,ROW(),4)," ")</f>
        <v xml:space="preserve"> </v>
      </c>
      <c r="AA2132" s="108">
        <f t="shared" si="238"/>
        <v>163</v>
      </c>
      <c r="AB2132" s="108">
        <f ca="1">COUNTBLANK(OFFSET(INDEX($1:$1048576,2,4),AA2132*WellsInPlate,0,WellsInPlate,1))</f>
        <v>86</v>
      </c>
      <c r="AC2132" s="108">
        <f t="shared" ca="1" si="239"/>
        <v>0</v>
      </c>
      <c r="AE2132" s="108" t="b">
        <f>IF(COUNTBLANK(D2132)=0,A2132)</f>
        <v>0</v>
      </c>
    </row>
    <row r="2133" spans="1:31" ht="12.75" x14ac:dyDescent="0.2">
      <c r="A2133" s="94" t="str">
        <f>IF(D2133="","",CONCATENATE('Address and samples info'!$B$8," #",'Samples 96'!C2133))</f>
        <v/>
      </c>
      <c r="B2133" s="95" t="s">
        <v>33</v>
      </c>
      <c r="C2133" s="150">
        <v>25</v>
      </c>
      <c r="D2133" s="5"/>
      <c r="E2133" s="98">
        <v>0.01</v>
      </c>
      <c r="F2133" s="53"/>
      <c r="G2133" s="59"/>
      <c r="Z2133" s="108" t="str">
        <f>IF(LEN(INDEX($1:$1048576,ROW(),4))&gt;0,INDEX($1:$1048576,ROW(),4)," ")</f>
        <v xml:space="preserve"> </v>
      </c>
      <c r="AA2133" s="108">
        <f t="shared" si="238"/>
        <v>163</v>
      </c>
      <c r="AB2133" s="108">
        <f ca="1">COUNTBLANK(OFFSET(INDEX($1:$1048576,2,4),AA2133*WellsInPlate,0,WellsInPlate,1))</f>
        <v>86</v>
      </c>
      <c r="AC2133" s="108">
        <f t="shared" ca="1" si="239"/>
        <v>0</v>
      </c>
      <c r="AE2133" s="108" t="b">
        <f>IF(COUNTBLANK(D2133)=0,A2133)</f>
        <v>0</v>
      </c>
    </row>
    <row r="2134" spans="1:31" ht="12.75" x14ac:dyDescent="0.2">
      <c r="A2134" s="94" t="str">
        <f>IF(D2134="","",CONCATENATE('Address and samples info'!$B$8," #",'Samples 96'!C2134))</f>
        <v/>
      </c>
      <c r="B2134" s="95" t="s">
        <v>44</v>
      </c>
      <c r="C2134" s="150">
        <v>25</v>
      </c>
      <c r="D2134" s="5"/>
      <c r="E2134" s="98">
        <v>0.01</v>
      </c>
      <c r="F2134" s="53"/>
      <c r="G2134" s="59"/>
      <c r="Z2134" s="108" t="str">
        <f>IF(LEN(INDEX($1:$1048576,ROW(),4))&gt;0,INDEX($1:$1048576,ROW(),4)," ")</f>
        <v xml:space="preserve"> </v>
      </c>
      <c r="AA2134" s="108">
        <f t="shared" si="238"/>
        <v>163</v>
      </c>
      <c r="AB2134" s="108">
        <f ca="1">COUNTBLANK(OFFSET(INDEX($1:$1048576,2,4),AA2134*WellsInPlate,0,WellsInPlate,1))</f>
        <v>86</v>
      </c>
      <c r="AC2134" s="108">
        <f t="shared" ca="1" si="239"/>
        <v>0</v>
      </c>
      <c r="AE2134" s="108" t="b">
        <f>IF(COUNTBLANK(D2134)=0,A2134)</f>
        <v>0</v>
      </c>
    </row>
    <row r="2135" spans="1:31" ht="12.75" x14ac:dyDescent="0.2">
      <c r="A2135" s="94" t="str">
        <f>IF(D2135="","",CONCATENATE('Address and samples info'!$B$8," #",'Samples 96'!C2135))</f>
        <v/>
      </c>
      <c r="B2135" s="95" t="s">
        <v>55</v>
      </c>
      <c r="C2135" s="150">
        <v>25</v>
      </c>
      <c r="D2135" s="5"/>
      <c r="E2135" s="98">
        <v>0.01</v>
      </c>
      <c r="F2135" s="53"/>
      <c r="G2135" s="59"/>
      <c r="Z2135" s="108" t="str">
        <f>IF(LEN(INDEX($1:$1048576,ROW(),4))&gt;0,INDEX($1:$1048576,ROW(),4)," ")</f>
        <v xml:space="preserve"> </v>
      </c>
      <c r="AA2135" s="108">
        <f t="shared" si="238"/>
        <v>163</v>
      </c>
      <c r="AB2135" s="108">
        <f ca="1">COUNTBLANK(OFFSET(INDEX($1:$1048576,2,4),AA2135*WellsInPlate,0,WellsInPlate,1))</f>
        <v>86</v>
      </c>
      <c r="AC2135" s="108">
        <f t="shared" ca="1" si="239"/>
        <v>0</v>
      </c>
      <c r="AE2135" s="108" t="b">
        <f>IF(COUNTBLANK(D2135)=0,A2135)</f>
        <v>0</v>
      </c>
    </row>
    <row r="2136" spans="1:31" ht="12.75" x14ac:dyDescent="0.2">
      <c r="A2136" s="94" t="str">
        <f>IF(D2136="","",CONCATENATE('Address and samples info'!$B$8," #",'Samples 96'!C2136))</f>
        <v/>
      </c>
      <c r="B2136" s="95" t="s">
        <v>66</v>
      </c>
      <c r="C2136" s="150">
        <v>25</v>
      </c>
      <c r="D2136" s="5"/>
      <c r="E2136" s="98">
        <v>0.01</v>
      </c>
      <c r="F2136" s="53"/>
      <c r="G2136" s="59"/>
      <c r="Z2136" s="108" t="str">
        <f>IF(LEN(INDEX($1:$1048576,ROW(),4))&gt;0,INDEX($1:$1048576,ROW(),4)," ")</f>
        <v xml:space="preserve"> </v>
      </c>
      <c r="AA2136" s="108">
        <f t="shared" si="238"/>
        <v>164</v>
      </c>
      <c r="AB2136" s="108">
        <f ca="1">COUNTBLANK(OFFSET(INDEX($1:$1048576,2,4),AA2136*WellsInPlate,0,WellsInPlate,1))</f>
        <v>86</v>
      </c>
      <c r="AC2136" s="108">
        <f t="shared" ca="1" si="239"/>
        <v>0</v>
      </c>
      <c r="AE2136" s="108" t="b">
        <f>IF(COUNTBLANK(D2136)=0,A2136)</f>
        <v>0</v>
      </c>
    </row>
    <row r="2137" spans="1:31" ht="12.75" x14ac:dyDescent="0.2">
      <c r="A2137" s="94" t="str">
        <f>IF(D2137="","",CONCATENATE('Address and samples info'!$B$8," #",'Samples 96'!C2137))</f>
        <v/>
      </c>
      <c r="B2137" s="95" t="s">
        <v>77</v>
      </c>
      <c r="C2137" s="150">
        <v>25</v>
      </c>
      <c r="D2137" s="5"/>
      <c r="E2137" s="98">
        <v>0.01</v>
      </c>
      <c r="F2137" s="53"/>
      <c r="G2137" s="59"/>
      <c r="Z2137" s="108" t="str">
        <f>IF(LEN(INDEX($1:$1048576,ROW(),4))&gt;0,INDEX($1:$1048576,ROW(),4)," ")</f>
        <v xml:space="preserve"> </v>
      </c>
      <c r="AA2137" s="108">
        <f t="shared" si="238"/>
        <v>164</v>
      </c>
      <c r="AB2137" s="108">
        <f ca="1">COUNTBLANK(OFFSET(INDEX($1:$1048576,2,4),AA2137*WellsInPlate,0,WellsInPlate,1))</f>
        <v>86</v>
      </c>
      <c r="AC2137" s="108">
        <f t="shared" ca="1" si="239"/>
        <v>0</v>
      </c>
      <c r="AE2137" s="108" t="b">
        <f>IF(COUNTBLANK(D2137)=0,A2137)</f>
        <v>0</v>
      </c>
    </row>
    <row r="2138" spans="1:31" ht="12.75" x14ac:dyDescent="0.2">
      <c r="A2138" s="94" t="str">
        <f>IF(D2138="","",CONCATENATE('Address and samples info'!$B$8," #",'Samples 96'!C2138))</f>
        <v/>
      </c>
      <c r="B2138" s="95" t="s">
        <v>87</v>
      </c>
      <c r="C2138" s="150">
        <v>25</v>
      </c>
      <c r="D2138" s="5"/>
      <c r="E2138" s="98">
        <v>0.01</v>
      </c>
      <c r="F2138" s="53"/>
      <c r="G2138" s="59"/>
      <c r="Z2138" s="108" t="str">
        <f>IF(LEN(INDEX($1:$1048576,ROW(),4))&gt;0,INDEX($1:$1048576,ROW(),4)," ")</f>
        <v xml:space="preserve"> </v>
      </c>
      <c r="AA2138" s="108">
        <f t="shared" si="238"/>
        <v>164</v>
      </c>
      <c r="AB2138" s="108">
        <f ca="1">COUNTBLANK(OFFSET(INDEX($1:$1048576,2,4),AA2138*WellsInPlate,0,WellsInPlate,1))</f>
        <v>86</v>
      </c>
      <c r="AC2138" s="108">
        <f t="shared" ca="1" si="239"/>
        <v>0</v>
      </c>
      <c r="AE2138" s="108" t="b">
        <f>IF(COUNTBLANK(D2138)=0,A2138)</f>
        <v>0</v>
      </c>
    </row>
    <row r="2139" spans="1:31" ht="12.75" x14ac:dyDescent="0.2">
      <c r="A2139" s="94" t="str">
        <f>IF(D2139="","",CONCATENATE('Address and samples info'!$B$8," #",'Samples 96'!C2139))</f>
        <v/>
      </c>
      <c r="B2139" s="95" t="s">
        <v>12</v>
      </c>
      <c r="C2139" s="150">
        <v>25</v>
      </c>
      <c r="D2139" s="5"/>
      <c r="E2139" s="98">
        <v>0.01</v>
      </c>
      <c r="F2139" s="53"/>
      <c r="G2139" s="59"/>
      <c r="Z2139" s="108" t="str">
        <f>IF(LEN(INDEX($1:$1048576,ROW(),4))&gt;0,INDEX($1:$1048576,ROW(),4)," ")</f>
        <v xml:space="preserve"> </v>
      </c>
      <c r="AA2139" s="108">
        <f t="shared" si="238"/>
        <v>164</v>
      </c>
      <c r="AB2139" s="108">
        <f ca="1">COUNTBLANK(OFFSET(INDEX($1:$1048576,2,4),AA2139*WellsInPlate,0,WellsInPlate,1))</f>
        <v>86</v>
      </c>
      <c r="AC2139" s="108">
        <f t="shared" ca="1" si="239"/>
        <v>0</v>
      </c>
      <c r="AE2139" s="108" t="b">
        <f>IF(COUNTBLANK(D2139)=0,A2139)</f>
        <v>0</v>
      </c>
    </row>
    <row r="2140" spans="1:31" ht="12.75" x14ac:dyDescent="0.2">
      <c r="A2140" s="94" t="str">
        <f>IF(D2140="","",CONCATENATE('Address and samples info'!$B$8," #",'Samples 96'!C2140))</f>
        <v/>
      </c>
      <c r="B2140" s="95" t="s">
        <v>23</v>
      </c>
      <c r="C2140" s="150">
        <v>25</v>
      </c>
      <c r="D2140" s="5"/>
      <c r="E2140" s="98">
        <v>0.01</v>
      </c>
      <c r="F2140" s="53"/>
      <c r="G2140" s="59"/>
      <c r="Z2140" s="108" t="str">
        <f>IF(LEN(INDEX($1:$1048576,ROW(),4))&gt;0,INDEX($1:$1048576,ROW(),4)," ")</f>
        <v xml:space="preserve"> </v>
      </c>
      <c r="AA2140" s="108">
        <f t="shared" si="238"/>
        <v>164</v>
      </c>
      <c r="AB2140" s="108">
        <f ca="1">COUNTBLANK(OFFSET(INDEX($1:$1048576,2,4),AA2140*WellsInPlate,0,WellsInPlate,1))</f>
        <v>86</v>
      </c>
      <c r="AC2140" s="108">
        <f t="shared" ca="1" si="239"/>
        <v>0</v>
      </c>
      <c r="AE2140" s="108" t="b">
        <f>IF(COUNTBLANK(D2140)=0,A2140)</f>
        <v>0</v>
      </c>
    </row>
    <row r="2141" spans="1:31" ht="12.75" x14ac:dyDescent="0.2">
      <c r="A2141" s="94" t="str">
        <f>IF(D2141="","",CONCATENATE('Address and samples info'!$B$8," #",'Samples 96'!C2141))</f>
        <v/>
      </c>
      <c r="B2141" s="95" t="s">
        <v>34</v>
      </c>
      <c r="C2141" s="150">
        <v>25</v>
      </c>
      <c r="D2141" s="5"/>
      <c r="E2141" s="98">
        <v>0.01</v>
      </c>
      <c r="F2141" s="53"/>
      <c r="G2141" s="59"/>
      <c r="Z2141" s="108" t="str">
        <f>IF(LEN(INDEX($1:$1048576,ROW(),4))&gt;0,INDEX($1:$1048576,ROW(),4)," ")</f>
        <v xml:space="preserve"> </v>
      </c>
      <c r="AA2141" s="108">
        <f t="shared" si="238"/>
        <v>164</v>
      </c>
      <c r="AB2141" s="108">
        <f ca="1">COUNTBLANK(OFFSET(INDEX($1:$1048576,2,4),AA2141*WellsInPlate,0,WellsInPlate,1))</f>
        <v>86</v>
      </c>
      <c r="AC2141" s="108">
        <f t="shared" ca="1" si="239"/>
        <v>0</v>
      </c>
      <c r="AE2141" s="108" t="b">
        <f>IF(COUNTBLANK(D2141)=0,A2141)</f>
        <v>0</v>
      </c>
    </row>
    <row r="2142" spans="1:31" ht="12.75" x14ac:dyDescent="0.2">
      <c r="A2142" s="94" t="str">
        <f>IF(D2142="","",CONCATENATE('Address and samples info'!$B$8," #",'Samples 96'!C2142))</f>
        <v/>
      </c>
      <c r="B2142" s="95" t="s">
        <v>45</v>
      </c>
      <c r="C2142" s="150">
        <v>25</v>
      </c>
      <c r="D2142" s="5"/>
      <c r="E2142" s="98">
        <v>0.01</v>
      </c>
      <c r="F2142" s="53"/>
      <c r="G2142" s="59"/>
      <c r="Z2142" s="108" t="str">
        <f>IF(LEN(INDEX($1:$1048576,ROW(),4))&gt;0,INDEX($1:$1048576,ROW(),4)," ")</f>
        <v xml:space="preserve"> </v>
      </c>
      <c r="AA2142" s="108">
        <f t="shared" si="238"/>
        <v>164</v>
      </c>
      <c r="AB2142" s="108">
        <f ca="1">COUNTBLANK(OFFSET(INDEX($1:$1048576,2,4),AA2142*WellsInPlate,0,WellsInPlate,1))</f>
        <v>86</v>
      </c>
      <c r="AC2142" s="108">
        <f t="shared" ca="1" si="239"/>
        <v>0</v>
      </c>
      <c r="AE2142" s="108" t="b">
        <f>IF(COUNTBLANK(D2142)=0,A2142)</f>
        <v>0</v>
      </c>
    </row>
    <row r="2143" spans="1:31" ht="12.75" x14ac:dyDescent="0.2">
      <c r="A2143" s="94" t="str">
        <f>IF(D2143="","",CONCATENATE('Address and samples info'!$B$8," #",'Samples 96'!C2143))</f>
        <v/>
      </c>
      <c r="B2143" s="95" t="s">
        <v>56</v>
      </c>
      <c r="C2143" s="150">
        <v>25</v>
      </c>
      <c r="D2143" s="5"/>
      <c r="E2143" s="98">
        <v>0.01</v>
      </c>
      <c r="F2143" s="53"/>
      <c r="G2143" s="59"/>
      <c r="Z2143" s="108" t="str">
        <f>IF(LEN(INDEX($1:$1048576,ROW(),4))&gt;0,INDEX($1:$1048576,ROW(),4)," ")</f>
        <v xml:space="preserve"> </v>
      </c>
      <c r="AA2143" s="108">
        <f t="shared" si="238"/>
        <v>164</v>
      </c>
      <c r="AB2143" s="108">
        <f ca="1">COUNTBLANK(OFFSET(INDEX($1:$1048576,2,4),AA2143*WellsInPlate,0,WellsInPlate,1))</f>
        <v>86</v>
      </c>
      <c r="AC2143" s="108">
        <f t="shared" ca="1" si="239"/>
        <v>0</v>
      </c>
      <c r="AE2143" s="108" t="b">
        <f>IF(COUNTBLANK(D2143)=0,A2143)</f>
        <v>0</v>
      </c>
    </row>
    <row r="2144" spans="1:31" ht="12.75" x14ac:dyDescent="0.2">
      <c r="A2144" s="94" t="str">
        <f>IF(D2144="","",CONCATENATE('Address and samples info'!$B$8," #",'Samples 96'!C2144))</f>
        <v/>
      </c>
      <c r="B2144" s="95" t="s">
        <v>67</v>
      </c>
      <c r="C2144" s="150">
        <v>25</v>
      </c>
      <c r="D2144" s="5"/>
      <c r="E2144" s="98">
        <v>0.01</v>
      </c>
      <c r="F2144" s="53"/>
      <c r="G2144" s="59"/>
      <c r="Z2144" s="108" t="str">
        <f>IF(LEN(INDEX($1:$1048576,ROW(),4))&gt;0,INDEX($1:$1048576,ROW(),4)," ")</f>
        <v xml:space="preserve"> </v>
      </c>
      <c r="AA2144" s="108">
        <f t="shared" si="238"/>
        <v>164</v>
      </c>
      <c r="AB2144" s="108">
        <f ca="1">COUNTBLANK(OFFSET(INDEX($1:$1048576,2,4),AA2144*WellsInPlate,0,WellsInPlate,1))</f>
        <v>86</v>
      </c>
      <c r="AC2144" s="108">
        <f t="shared" ca="1" si="239"/>
        <v>0</v>
      </c>
      <c r="AE2144" s="108" t="b">
        <f>IF(COUNTBLANK(D2144)=0,A2144)</f>
        <v>0</v>
      </c>
    </row>
    <row r="2145" spans="1:31" ht="12.75" x14ac:dyDescent="0.2">
      <c r="A2145" s="94" t="str">
        <f>IF(D2145="","",CONCATENATE('Address and samples info'!$B$8," #",'Samples 96'!C2145))</f>
        <v/>
      </c>
      <c r="B2145" s="95" t="s">
        <v>78</v>
      </c>
      <c r="C2145" s="150">
        <v>25</v>
      </c>
      <c r="D2145" s="5"/>
      <c r="E2145" s="98">
        <v>0.01</v>
      </c>
      <c r="F2145" s="53"/>
      <c r="G2145" s="59"/>
      <c r="Z2145" s="108" t="str">
        <f>IF(LEN(INDEX($1:$1048576,ROW(),4))&gt;0,INDEX($1:$1048576,ROW(),4)," ")</f>
        <v xml:space="preserve"> </v>
      </c>
      <c r="AA2145" s="108">
        <f t="shared" si="238"/>
        <v>164</v>
      </c>
      <c r="AB2145" s="108">
        <f ca="1">COUNTBLANK(OFFSET(INDEX($1:$1048576,2,4),AA2145*WellsInPlate,0,WellsInPlate,1))</f>
        <v>86</v>
      </c>
      <c r="AC2145" s="108">
        <f t="shared" ca="1" si="239"/>
        <v>0</v>
      </c>
      <c r="AE2145" s="108" t="b">
        <f>IF(COUNTBLANK(D2145)=0,A2145)</f>
        <v>0</v>
      </c>
    </row>
    <row r="2146" spans="1:31" ht="12.75" x14ac:dyDescent="0.2">
      <c r="A2146" s="94" t="str">
        <f>IF(D2146="","",CONCATENATE('Address and samples info'!$B$8," #",'Samples 96'!C2146))</f>
        <v/>
      </c>
      <c r="B2146" s="95" t="s">
        <v>88</v>
      </c>
      <c r="C2146" s="150">
        <v>25</v>
      </c>
      <c r="D2146" s="5"/>
      <c r="E2146" s="98">
        <v>0.01</v>
      </c>
      <c r="F2146" s="53"/>
      <c r="G2146" s="59"/>
      <c r="Z2146" s="108" t="str">
        <f>IF(LEN(INDEX($1:$1048576,ROW(),4))&gt;0,INDEX($1:$1048576,ROW(),4)," ")</f>
        <v xml:space="preserve"> </v>
      </c>
      <c r="AA2146" s="108">
        <f t="shared" si="238"/>
        <v>164</v>
      </c>
      <c r="AB2146" s="108">
        <f ca="1">COUNTBLANK(OFFSET(INDEX($1:$1048576,2,4),AA2146*WellsInPlate,0,WellsInPlate,1))</f>
        <v>86</v>
      </c>
      <c r="AC2146" s="108">
        <f t="shared" ca="1" si="239"/>
        <v>0</v>
      </c>
      <c r="AE2146" s="108" t="b">
        <f>IF(COUNTBLANK(D2146)=0,A2146)</f>
        <v>0</v>
      </c>
    </row>
    <row r="2147" spans="1:31" ht="12.75" x14ac:dyDescent="0.2">
      <c r="A2147" s="94" t="str">
        <f>IF(D2147="","",CONCATENATE('Address and samples info'!$B$8," #",'Samples 96'!C2147))</f>
        <v/>
      </c>
      <c r="B2147" s="95" t="s">
        <v>13</v>
      </c>
      <c r="C2147" s="150">
        <v>25</v>
      </c>
      <c r="D2147" s="5"/>
      <c r="E2147" s="98">
        <v>0.01</v>
      </c>
      <c r="F2147" s="53"/>
      <c r="G2147" s="59"/>
      <c r="Z2147" s="108" t="str">
        <f>IF(LEN(INDEX($1:$1048576,ROW(),4))&gt;0,INDEX($1:$1048576,ROW(),4)," ")</f>
        <v xml:space="preserve"> </v>
      </c>
      <c r="AA2147" s="108">
        <f t="shared" si="238"/>
        <v>164</v>
      </c>
      <c r="AB2147" s="108">
        <f ca="1">COUNTBLANK(OFFSET(INDEX($1:$1048576,2,4),AA2147*WellsInPlate,0,WellsInPlate,1))</f>
        <v>86</v>
      </c>
      <c r="AC2147" s="108">
        <f t="shared" ca="1" si="239"/>
        <v>0</v>
      </c>
      <c r="AE2147" s="108" t="b">
        <f>IF(COUNTBLANK(D2147)=0,A2147)</f>
        <v>0</v>
      </c>
    </row>
    <row r="2148" spans="1:31" ht="12.75" x14ac:dyDescent="0.2">
      <c r="A2148" s="94" t="str">
        <f>IF(D2148="","",CONCATENATE('Address and samples info'!$B$8," #",'Samples 96'!C2148))</f>
        <v/>
      </c>
      <c r="B2148" s="95" t="s">
        <v>24</v>
      </c>
      <c r="C2148" s="150">
        <v>25</v>
      </c>
      <c r="D2148" s="5"/>
      <c r="E2148" s="98">
        <v>0.01</v>
      </c>
      <c r="F2148" s="53"/>
      <c r="G2148" s="59"/>
      <c r="Z2148" s="108" t="str">
        <f>IF(LEN(INDEX($1:$1048576,ROW(),4))&gt;0,INDEX($1:$1048576,ROW(),4)," ")</f>
        <v xml:space="preserve"> </v>
      </c>
      <c r="AA2148" s="108">
        <f t="shared" si="238"/>
        <v>164</v>
      </c>
      <c r="AB2148" s="108">
        <f ca="1">COUNTBLANK(OFFSET(INDEX($1:$1048576,2,4),AA2148*WellsInPlate,0,WellsInPlate,1))</f>
        <v>86</v>
      </c>
      <c r="AC2148" s="108">
        <f t="shared" ca="1" si="239"/>
        <v>0</v>
      </c>
      <c r="AE2148" s="108" t="b">
        <f>IF(COUNTBLANK(D2148)=0,A2148)</f>
        <v>0</v>
      </c>
    </row>
    <row r="2149" spans="1:31" ht="12.75" x14ac:dyDescent="0.2">
      <c r="A2149" s="94" t="str">
        <f>IF(D2149="","",CONCATENATE('Address and samples info'!$B$8," #",'Samples 96'!C2149))</f>
        <v/>
      </c>
      <c r="B2149" s="95" t="s">
        <v>35</v>
      </c>
      <c r="C2149" s="150">
        <v>25</v>
      </c>
      <c r="D2149" s="5"/>
      <c r="E2149" s="98">
        <v>0.01</v>
      </c>
      <c r="F2149" s="53"/>
      <c r="G2149" s="59"/>
      <c r="Z2149" s="108" t="str">
        <f>IF(LEN(INDEX($1:$1048576,ROW(),4))&gt;0,INDEX($1:$1048576,ROW(),4)," ")</f>
        <v xml:space="preserve"> </v>
      </c>
      <c r="AA2149" s="108">
        <f t="shared" si="238"/>
        <v>165</v>
      </c>
      <c r="AB2149" s="108">
        <f ca="1">COUNTBLANK(OFFSET(INDEX($1:$1048576,2,4),AA2149*WellsInPlate,0,WellsInPlate,1))</f>
        <v>86</v>
      </c>
      <c r="AC2149" s="108">
        <f t="shared" ca="1" si="239"/>
        <v>0</v>
      </c>
      <c r="AE2149" s="108" t="b">
        <f>IF(COUNTBLANK(D2149)=0,A2149)</f>
        <v>0</v>
      </c>
    </row>
    <row r="2150" spans="1:31" ht="12.75" x14ac:dyDescent="0.2">
      <c r="A2150" s="94" t="str">
        <f>IF(D2150="","",CONCATENATE('Address and samples info'!$B$8," #",'Samples 96'!C2150))</f>
        <v/>
      </c>
      <c r="B2150" s="95" t="s">
        <v>46</v>
      </c>
      <c r="C2150" s="150">
        <v>25</v>
      </c>
      <c r="D2150" s="5"/>
      <c r="E2150" s="98">
        <v>0.01</v>
      </c>
      <c r="F2150" s="53"/>
      <c r="G2150" s="59"/>
      <c r="Z2150" s="108" t="str">
        <f>IF(LEN(INDEX($1:$1048576,ROW(),4))&gt;0,INDEX($1:$1048576,ROW(),4)," ")</f>
        <v xml:space="preserve"> </v>
      </c>
      <c r="AA2150" s="108">
        <f t="shared" ref="AA2150:AA2180" si="240">CEILING((ROW()-StartRow+1)/PanelHeight,1)-1</f>
        <v>165</v>
      </c>
      <c r="AB2150" s="108">
        <f ca="1">COUNTBLANK(OFFSET(INDEX($1:$1048576,2,4),AA2150*WellsInPlate,0,WellsInPlate,1))</f>
        <v>86</v>
      </c>
      <c r="AC2150" s="108">
        <f t="shared" ref="AC2150:AC2180" ca="1" si="241">IF(AB2150=WellsInPlate,0,1)</f>
        <v>0</v>
      </c>
      <c r="AE2150" s="108" t="b">
        <f>IF(COUNTBLANK(D2150)=0,A2150)</f>
        <v>0</v>
      </c>
    </row>
    <row r="2151" spans="1:31" ht="12.75" x14ac:dyDescent="0.2">
      <c r="A2151" s="94" t="str">
        <f>IF(D2151="","",CONCATENATE('Address and samples info'!$B$8," #",'Samples 96'!C2151))</f>
        <v/>
      </c>
      <c r="B2151" s="95" t="s">
        <v>57</v>
      </c>
      <c r="C2151" s="150">
        <v>25</v>
      </c>
      <c r="D2151" s="5"/>
      <c r="E2151" s="98">
        <v>0.01</v>
      </c>
      <c r="F2151" s="53"/>
      <c r="G2151" s="59"/>
      <c r="Z2151" s="108" t="str">
        <f>IF(LEN(INDEX($1:$1048576,ROW(),4))&gt;0,INDEX($1:$1048576,ROW(),4)," ")</f>
        <v xml:space="preserve"> </v>
      </c>
      <c r="AA2151" s="108">
        <f t="shared" si="240"/>
        <v>165</v>
      </c>
      <c r="AB2151" s="108">
        <f ca="1">COUNTBLANK(OFFSET(INDEX($1:$1048576,2,4),AA2151*WellsInPlate,0,WellsInPlate,1))</f>
        <v>86</v>
      </c>
      <c r="AC2151" s="108">
        <f t="shared" ca="1" si="241"/>
        <v>0</v>
      </c>
      <c r="AE2151" s="108" t="b">
        <f>IF(COUNTBLANK(D2151)=0,A2151)</f>
        <v>0</v>
      </c>
    </row>
    <row r="2152" spans="1:31" ht="12.75" x14ac:dyDescent="0.2">
      <c r="A2152" s="94" t="str">
        <f>IF(D2152="","",CONCATENATE('Address and samples info'!$B$8," #",'Samples 96'!C2152))</f>
        <v/>
      </c>
      <c r="B2152" s="95" t="s">
        <v>68</v>
      </c>
      <c r="C2152" s="150">
        <v>25</v>
      </c>
      <c r="D2152" s="5"/>
      <c r="E2152" s="98">
        <v>0.01</v>
      </c>
      <c r="F2152" s="53"/>
      <c r="G2152" s="59"/>
      <c r="Z2152" s="108" t="str">
        <f>IF(LEN(INDEX($1:$1048576,ROW(),4))&gt;0,INDEX($1:$1048576,ROW(),4)," ")</f>
        <v xml:space="preserve"> </v>
      </c>
      <c r="AA2152" s="108">
        <f t="shared" si="240"/>
        <v>165</v>
      </c>
      <c r="AB2152" s="108">
        <f ca="1">COUNTBLANK(OFFSET(INDEX($1:$1048576,2,4),AA2152*WellsInPlate,0,WellsInPlate,1))</f>
        <v>86</v>
      </c>
      <c r="AC2152" s="108">
        <f t="shared" ca="1" si="241"/>
        <v>0</v>
      </c>
      <c r="AE2152" s="108" t="b">
        <f>IF(COUNTBLANK(D2152)=0,A2152)</f>
        <v>0</v>
      </c>
    </row>
    <row r="2153" spans="1:31" ht="12.75" x14ac:dyDescent="0.2">
      <c r="A2153" s="94" t="str">
        <f>IF(D2153="","",CONCATENATE('Address and samples info'!$B$8," #",'Samples 96'!C2153))</f>
        <v/>
      </c>
      <c r="B2153" s="95" t="s">
        <v>3</v>
      </c>
      <c r="C2153" s="150">
        <v>26</v>
      </c>
      <c r="D2153" s="5"/>
      <c r="E2153" s="98">
        <v>0.01</v>
      </c>
      <c r="F2153" s="53"/>
      <c r="G2153" s="59"/>
      <c r="Z2153" s="108" t="str">
        <f>IF(LEN(INDEX($1:$1048576,ROW(),4))&gt;0,INDEX($1:$1048576,ROW(),4)," ")</f>
        <v xml:space="preserve"> </v>
      </c>
      <c r="AA2153" s="108">
        <f t="shared" si="240"/>
        <v>165</v>
      </c>
      <c r="AB2153" s="108">
        <f ca="1">COUNTBLANK(OFFSET(INDEX($1:$1048576,2,4),AA2153*WellsInPlate,0,WellsInPlate,1))</f>
        <v>86</v>
      </c>
      <c r="AC2153" s="108">
        <f t="shared" ca="1" si="241"/>
        <v>0</v>
      </c>
      <c r="AE2153" s="108" t="b">
        <f>IF(COUNTBLANK(D2153)=0,A2153)</f>
        <v>0</v>
      </c>
    </row>
    <row r="2154" spans="1:31" ht="12.75" x14ac:dyDescent="0.2">
      <c r="A2154" s="94" t="str">
        <f>IF(D2154="","",CONCATENATE('Address and samples info'!$B$8," #",'Samples 96'!C2154))</f>
        <v/>
      </c>
      <c r="B2154" s="95" t="s">
        <v>14</v>
      </c>
      <c r="C2154" s="150">
        <v>26</v>
      </c>
      <c r="D2154" s="5"/>
      <c r="E2154" s="98">
        <v>0.01</v>
      </c>
      <c r="F2154" s="53"/>
      <c r="G2154" s="59"/>
      <c r="Z2154" s="108" t="str">
        <f>IF(LEN(INDEX($1:$1048576,ROW(),4))&gt;0,INDEX($1:$1048576,ROW(),4)," ")</f>
        <v xml:space="preserve"> </v>
      </c>
      <c r="AA2154" s="108">
        <f t="shared" si="240"/>
        <v>165</v>
      </c>
      <c r="AB2154" s="108">
        <f ca="1">COUNTBLANK(OFFSET(INDEX($1:$1048576,2,4),AA2154*WellsInPlate,0,WellsInPlate,1))</f>
        <v>86</v>
      </c>
      <c r="AC2154" s="108">
        <f t="shared" ca="1" si="241"/>
        <v>0</v>
      </c>
      <c r="AE2154" s="108" t="b">
        <f>IF(COUNTBLANK(D2154)=0,A2154)</f>
        <v>0</v>
      </c>
    </row>
    <row r="2155" spans="1:31" ht="12.75" x14ac:dyDescent="0.2">
      <c r="A2155" s="94" t="str">
        <f>IF(D2155="","",CONCATENATE('Address and samples info'!$B$8," #",'Samples 96'!C2155))</f>
        <v/>
      </c>
      <c r="B2155" s="95" t="s">
        <v>25</v>
      </c>
      <c r="C2155" s="150">
        <v>26</v>
      </c>
      <c r="D2155" s="5"/>
      <c r="E2155" s="98">
        <v>0.01</v>
      </c>
      <c r="F2155" s="53"/>
      <c r="G2155" s="59"/>
      <c r="Z2155" s="108" t="str">
        <f>IF(LEN(INDEX($1:$1048576,ROW(),4))&gt;0,INDEX($1:$1048576,ROW(),4)," ")</f>
        <v xml:space="preserve"> </v>
      </c>
      <c r="AA2155" s="108">
        <f t="shared" si="240"/>
        <v>165</v>
      </c>
      <c r="AB2155" s="108">
        <f ca="1">COUNTBLANK(OFFSET(INDEX($1:$1048576,2,4),AA2155*WellsInPlate,0,WellsInPlate,1))</f>
        <v>86</v>
      </c>
      <c r="AC2155" s="108">
        <f t="shared" ca="1" si="241"/>
        <v>0</v>
      </c>
      <c r="AE2155" s="108" t="b">
        <f>IF(COUNTBLANK(D2155)=0,A2155)</f>
        <v>0</v>
      </c>
    </row>
    <row r="2156" spans="1:31" ht="12.75" x14ac:dyDescent="0.2">
      <c r="A2156" s="94" t="str">
        <f>IF(D2156="","",CONCATENATE('Address and samples info'!$B$8," #",'Samples 96'!C2156))</f>
        <v/>
      </c>
      <c r="B2156" s="95" t="s">
        <v>36</v>
      </c>
      <c r="C2156" s="150">
        <v>26</v>
      </c>
      <c r="D2156" s="5"/>
      <c r="E2156" s="98">
        <v>0.01</v>
      </c>
      <c r="F2156" s="53"/>
      <c r="G2156" s="59"/>
      <c r="Z2156" s="108" t="str">
        <f>IF(LEN(INDEX($1:$1048576,ROW(),4))&gt;0,INDEX($1:$1048576,ROW(),4)," ")</f>
        <v xml:space="preserve"> </v>
      </c>
      <c r="AA2156" s="108">
        <f t="shared" si="240"/>
        <v>165</v>
      </c>
      <c r="AB2156" s="108">
        <f ca="1">COUNTBLANK(OFFSET(INDEX($1:$1048576,2,4),AA2156*WellsInPlate,0,WellsInPlate,1))</f>
        <v>86</v>
      </c>
      <c r="AC2156" s="108">
        <f t="shared" ca="1" si="241"/>
        <v>0</v>
      </c>
      <c r="AE2156" s="108" t="b">
        <f>IF(COUNTBLANK(D2156)=0,A2156)</f>
        <v>0</v>
      </c>
    </row>
    <row r="2157" spans="1:31" ht="12.75" x14ac:dyDescent="0.2">
      <c r="A2157" s="94" t="str">
        <f>IF(D2157="","",CONCATENATE('Address and samples info'!$B$8," #",'Samples 96'!C2157))</f>
        <v/>
      </c>
      <c r="B2157" s="95" t="s">
        <v>47</v>
      </c>
      <c r="C2157" s="150">
        <v>26</v>
      </c>
      <c r="D2157" s="5"/>
      <c r="E2157" s="98">
        <v>0.01</v>
      </c>
      <c r="F2157" s="53"/>
      <c r="G2157" s="59"/>
      <c r="Z2157" s="108" t="str">
        <f>IF(LEN(INDEX($1:$1048576,ROW(),4))&gt;0,INDEX($1:$1048576,ROW(),4)," ")</f>
        <v xml:space="preserve"> </v>
      </c>
      <c r="AA2157" s="108">
        <f t="shared" si="240"/>
        <v>165</v>
      </c>
      <c r="AB2157" s="108">
        <f ca="1">COUNTBLANK(OFFSET(INDEX($1:$1048576,2,4),AA2157*WellsInPlate,0,WellsInPlate,1))</f>
        <v>86</v>
      </c>
      <c r="AC2157" s="108">
        <f t="shared" ca="1" si="241"/>
        <v>0</v>
      </c>
      <c r="AE2157" s="108" t="b">
        <f>IF(COUNTBLANK(D2157)=0,A2157)</f>
        <v>0</v>
      </c>
    </row>
    <row r="2158" spans="1:31" ht="12.75" x14ac:dyDescent="0.2">
      <c r="A2158" s="94" t="str">
        <f>IF(D2158="","",CONCATENATE('Address and samples info'!$B$8," #",'Samples 96'!C2158))</f>
        <v/>
      </c>
      <c r="B2158" s="95" t="s">
        <v>58</v>
      </c>
      <c r="C2158" s="150">
        <v>26</v>
      </c>
      <c r="D2158" s="5"/>
      <c r="E2158" s="98">
        <v>0.01</v>
      </c>
      <c r="F2158" s="53"/>
      <c r="G2158" s="59"/>
      <c r="Z2158" s="108" t="str">
        <f>IF(LEN(INDEX($1:$1048576,ROW(),4))&gt;0,INDEX($1:$1048576,ROW(),4)," ")</f>
        <v xml:space="preserve"> </v>
      </c>
      <c r="AA2158" s="108">
        <f t="shared" si="240"/>
        <v>165</v>
      </c>
      <c r="AB2158" s="108">
        <f ca="1">COUNTBLANK(OFFSET(INDEX($1:$1048576,2,4),AA2158*WellsInPlate,0,WellsInPlate,1))</f>
        <v>86</v>
      </c>
      <c r="AC2158" s="108">
        <f t="shared" ca="1" si="241"/>
        <v>0</v>
      </c>
      <c r="AE2158" s="108" t="b">
        <f>IF(COUNTBLANK(D2158)=0,A2158)</f>
        <v>0</v>
      </c>
    </row>
    <row r="2159" spans="1:31" ht="12.75" x14ac:dyDescent="0.2">
      <c r="A2159" s="94" t="str">
        <f>IF(D2159="","",CONCATENATE('Address and samples info'!$B$8," #",'Samples 96'!C2159))</f>
        <v/>
      </c>
      <c r="B2159" s="95" t="s">
        <v>69</v>
      </c>
      <c r="C2159" s="150">
        <v>26</v>
      </c>
      <c r="D2159" s="5"/>
      <c r="E2159" s="98">
        <v>0.01</v>
      </c>
      <c r="F2159" s="53"/>
      <c r="G2159" s="59"/>
      <c r="Z2159" s="108" t="str">
        <f>IF(LEN(INDEX($1:$1048576,ROW(),4))&gt;0,INDEX($1:$1048576,ROW(),4)," ")</f>
        <v xml:space="preserve"> </v>
      </c>
      <c r="AA2159" s="108">
        <f t="shared" si="240"/>
        <v>165</v>
      </c>
      <c r="AB2159" s="108">
        <f ca="1">COUNTBLANK(OFFSET(INDEX($1:$1048576,2,4),AA2159*WellsInPlate,0,WellsInPlate,1))</f>
        <v>86</v>
      </c>
      <c r="AC2159" s="108">
        <f t="shared" ca="1" si="241"/>
        <v>0</v>
      </c>
      <c r="AE2159" s="108" t="b">
        <f>IF(COUNTBLANK(D2159)=0,A2159)</f>
        <v>0</v>
      </c>
    </row>
    <row r="2160" spans="1:31" ht="12.75" x14ac:dyDescent="0.2">
      <c r="A2160" s="94" t="str">
        <f>IF(D2160="","",CONCATENATE('Address and samples info'!$B$8," #",'Samples 96'!C2160))</f>
        <v/>
      </c>
      <c r="B2160" s="95" t="s">
        <v>79</v>
      </c>
      <c r="C2160" s="150">
        <v>26</v>
      </c>
      <c r="D2160" s="5"/>
      <c r="E2160" s="98">
        <v>0.01</v>
      </c>
      <c r="F2160" s="53"/>
      <c r="G2160" s="59"/>
      <c r="Z2160" s="108" t="str">
        <f>IF(LEN(INDEX($1:$1048576,ROW(),4))&gt;0,INDEX($1:$1048576,ROW(),4)," ")</f>
        <v xml:space="preserve"> </v>
      </c>
      <c r="AA2160" s="108">
        <f t="shared" si="240"/>
        <v>165</v>
      </c>
      <c r="AB2160" s="108">
        <f ca="1">COUNTBLANK(OFFSET(INDEX($1:$1048576,2,4),AA2160*WellsInPlate,0,WellsInPlate,1))</f>
        <v>86</v>
      </c>
      <c r="AC2160" s="108">
        <f t="shared" ca="1" si="241"/>
        <v>0</v>
      </c>
      <c r="AE2160" s="108" t="b">
        <f>IF(COUNTBLANK(D2160)=0,A2160)</f>
        <v>0</v>
      </c>
    </row>
    <row r="2161" spans="1:31" ht="12.75" x14ac:dyDescent="0.2">
      <c r="A2161" s="94" t="str">
        <f>IF(D2161="","",CONCATENATE('Address and samples info'!$B$8," #",'Samples 96'!C2161))</f>
        <v/>
      </c>
      <c r="B2161" s="95" t="s">
        <v>4</v>
      </c>
      <c r="C2161" s="150">
        <v>26</v>
      </c>
      <c r="D2161" s="5"/>
      <c r="E2161" s="98">
        <v>0.01</v>
      </c>
      <c r="F2161" s="53"/>
      <c r="G2161" s="59"/>
      <c r="Z2161" s="108" t="str">
        <f>IF(LEN(INDEX($1:$1048576,ROW(),4))&gt;0,INDEX($1:$1048576,ROW(),4)," ")</f>
        <v xml:space="preserve"> </v>
      </c>
      <c r="AA2161" s="108">
        <f t="shared" si="240"/>
        <v>165</v>
      </c>
      <c r="AB2161" s="108">
        <f ca="1">COUNTBLANK(OFFSET(INDEX($1:$1048576,2,4),AA2161*WellsInPlate,0,WellsInPlate,1))</f>
        <v>86</v>
      </c>
      <c r="AC2161" s="108">
        <f t="shared" ca="1" si="241"/>
        <v>0</v>
      </c>
      <c r="AE2161" s="108" t="b">
        <f>IF(COUNTBLANK(D2161)=0,A2161)</f>
        <v>0</v>
      </c>
    </row>
    <row r="2162" spans="1:31" ht="12.75" x14ac:dyDescent="0.2">
      <c r="A2162" s="94" t="str">
        <f>IF(D2162="","",CONCATENATE('Address and samples info'!$B$8," #",'Samples 96'!C2162))</f>
        <v/>
      </c>
      <c r="B2162" s="95" t="s">
        <v>15</v>
      </c>
      <c r="C2162" s="150">
        <v>26</v>
      </c>
      <c r="D2162" s="5"/>
      <c r="E2162" s="98">
        <v>0.01</v>
      </c>
      <c r="F2162" s="53"/>
      <c r="G2162" s="59"/>
      <c r="Z2162" s="108" t="str">
        <f>IF(LEN(INDEX($1:$1048576,ROW(),4))&gt;0,INDEX($1:$1048576,ROW(),4)," ")</f>
        <v xml:space="preserve"> </v>
      </c>
      <c r="AA2162" s="108">
        <f t="shared" si="240"/>
        <v>166</v>
      </c>
      <c r="AB2162" s="108">
        <f ca="1">COUNTBLANK(OFFSET(INDEX($1:$1048576,2,4),AA2162*WellsInPlate,0,WellsInPlate,1))</f>
        <v>86</v>
      </c>
      <c r="AC2162" s="108">
        <f t="shared" ca="1" si="241"/>
        <v>0</v>
      </c>
      <c r="AE2162" s="108" t="b">
        <f>IF(COUNTBLANK(D2162)=0,A2162)</f>
        <v>0</v>
      </c>
    </row>
    <row r="2163" spans="1:31" ht="12.75" x14ac:dyDescent="0.2">
      <c r="A2163" s="94" t="str">
        <f>IF(D2163="","",CONCATENATE('Address and samples info'!$B$8," #",'Samples 96'!C2163))</f>
        <v/>
      </c>
      <c r="B2163" s="95" t="s">
        <v>26</v>
      </c>
      <c r="C2163" s="150">
        <v>26</v>
      </c>
      <c r="D2163" s="5"/>
      <c r="E2163" s="98">
        <v>0.01</v>
      </c>
      <c r="F2163" s="53"/>
      <c r="G2163" s="59"/>
      <c r="Z2163" s="108" t="str">
        <f>IF(LEN(INDEX($1:$1048576,ROW(),4))&gt;0,INDEX($1:$1048576,ROW(),4)," ")</f>
        <v xml:space="preserve"> </v>
      </c>
      <c r="AA2163" s="108">
        <f t="shared" si="240"/>
        <v>166</v>
      </c>
      <c r="AB2163" s="108">
        <f ca="1">COUNTBLANK(OFFSET(INDEX($1:$1048576,2,4),AA2163*WellsInPlate,0,WellsInPlate,1))</f>
        <v>86</v>
      </c>
      <c r="AC2163" s="108">
        <f t="shared" ca="1" si="241"/>
        <v>0</v>
      </c>
      <c r="AE2163" s="108" t="b">
        <f>IF(COUNTBLANK(D2163)=0,A2163)</f>
        <v>0</v>
      </c>
    </row>
    <row r="2164" spans="1:31" ht="12.75" x14ac:dyDescent="0.2">
      <c r="A2164" s="94" t="str">
        <f>IF(D2164="","",CONCATENATE('Address and samples info'!$B$8," #",'Samples 96'!C2164))</f>
        <v/>
      </c>
      <c r="B2164" s="95" t="s">
        <v>37</v>
      </c>
      <c r="C2164" s="150">
        <v>26</v>
      </c>
      <c r="D2164" s="5"/>
      <c r="E2164" s="98">
        <v>0.01</v>
      </c>
      <c r="F2164" s="53"/>
      <c r="G2164" s="59"/>
      <c r="Z2164" s="108" t="str">
        <f>IF(LEN(INDEX($1:$1048576,ROW(),4))&gt;0,INDEX($1:$1048576,ROW(),4)," ")</f>
        <v xml:space="preserve"> </v>
      </c>
      <c r="AA2164" s="108">
        <f t="shared" si="240"/>
        <v>166</v>
      </c>
      <c r="AB2164" s="108">
        <f ca="1">COUNTBLANK(OFFSET(INDEX($1:$1048576,2,4),AA2164*WellsInPlate,0,WellsInPlate,1))</f>
        <v>86</v>
      </c>
      <c r="AC2164" s="108">
        <f t="shared" ca="1" si="241"/>
        <v>0</v>
      </c>
      <c r="AE2164" s="108" t="b">
        <f>IF(COUNTBLANK(D2164)=0,A2164)</f>
        <v>0</v>
      </c>
    </row>
    <row r="2165" spans="1:31" ht="12.75" x14ac:dyDescent="0.2">
      <c r="A2165" s="94" t="str">
        <f>IF(D2165="","",CONCATENATE('Address and samples info'!$B$8," #",'Samples 96'!C2165))</f>
        <v/>
      </c>
      <c r="B2165" s="95" t="s">
        <v>48</v>
      </c>
      <c r="C2165" s="150">
        <v>26</v>
      </c>
      <c r="D2165" s="5"/>
      <c r="E2165" s="98">
        <v>0.01</v>
      </c>
      <c r="F2165" s="53"/>
      <c r="G2165" s="59"/>
      <c r="Z2165" s="108" t="str">
        <f>IF(LEN(INDEX($1:$1048576,ROW(),4))&gt;0,INDEX($1:$1048576,ROW(),4)," ")</f>
        <v xml:space="preserve"> </v>
      </c>
      <c r="AA2165" s="108">
        <f t="shared" si="240"/>
        <v>166</v>
      </c>
      <c r="AB2165" s="108">
        <f ca="1">COUNTBLANK(OFFSET(INDEX($1:$1048576,2,4),AA2165*WellsInPlate,0,WellsInPlate,1))</f>
        <v>86</v>
      </c>
      <c r="AC2165" s="108">
        <f t="shared" ca="1" si="241"/>
        <v>0</v>
      </c>
      <c r="AE2165" s="108" t="b">
        <f>IF(COUNTBLANK(D2165)=0,A2165)</f>
        <v>0</v>
      </c>
    </row>
    <row r="2166" spans="1:31" ht="12.75" x14ac:dyDescent="0.2">
      <c r="A2166" s="94" t="str">
        <f>IF(D2166="","",CONCATENATE('Address and samples info'!$B$8," #",'Samples 96'!C2166))</f>
        <v/>
      </c>
      <c r="B2166" s="95" t="s">
        <v>59</v>
      </c>
      <c r="C2166" s="150">
        <v>26</v>
      </c>
      <c r="D2166" s="5"/>
      <c r="E2166" s="98">
        <v>0.01</v>
      </c>
      <c r="F2166" s="53"/>
      <c r="G2166" s="59"/>
      <c r="Z2166" s="108" t="str">
        <f>IF(LEN(INDEX($1:$1048576,ROW(),4))&gt;0,INDEX($1:$1048576,ROW(),4)," ")</f>
        <v xml:space="preserve"> </v>
      </c>
      <c r="AA2166" s="108">
        <f t="shared" si="240"/>
        <v>166</v>
      </c>
      <c r="AB2166" s="108">
        <f ca="1">COUNTBLANK(OFFSET(INDEX($1:$1048576,2,4),AA2166*WellsInPlate,0,WellsInPlate,1))</f>
        <v>86</v>
      </c>
      <c r="AC2166" s="108">
        <f t="shared" ca="1" si="241"/>
        <v>0</v>
      </c>
      <c r="AE2166" s="108" t="b">
        <f>IF(COUNTBLANK(D2166)=0,A2166)</f>
        <v>0</v>
      </c>
    </row>
    <row r="2167" spans="1:31" ht="12.75" x14ac:dyDescent="0.2">
      <c r="A2167" s="94" t="str">
        <f>IF(D2167="","",CONCATENATE('Address and samples info'!$B$8," #",'Samples 96'!C2167))</f>
        <v/>
      </c>
      <c r="B2167" s="95" t="s">
        <v>70</v>
      </c>
      <c r="C2167" s="150">
        <v>26</v>
      </c>
      <c r="D2167" s="5"/>
      <c r="E2167" s="98">
        <v>0.01</v>
      </c>
      <c r="F2167" s="53"/>
      <c r="G2167" s="59"/>
      <c r="Z2167" s="108" t="str">
        <f>IF(LEN(INDEX($1:$1048576,ROW(),4))&gt;0,INDEX($1:$1048576,ROW(),4)," ")</f>
        <v xml:space="preserve"> </v>
      </c>
      <c r="AA2167" s="108">
        <f t="shared" si="240"/>
        <v>166</v>
      </c>
      <c r="AB2167" s="108">
        <f ca="1">COUNTBLANK(OFFSET(INDEX($1:$1048576,2,4),AA2167*WellsInPlate,0,WellsInPlate,1))</f>
        <v>86</v>
      </c>
      <c r="AC2167" s="108">
        <f t="shared" ca="1" si="241"/>
        <v>0</v>
      </c>
      <c r="AE2167" s="108" t="b">
        <f>IF(COUNTBLANK(D2167)=0,A2167)</f>
        <v>0</v>
      </c>
    </row>
    <row r="2168" spans="1:31" ht="12.75" x14ac:dyDescent="0.2">
      <c r="A2168" s="94" t="str">
        <f>IF(D2168="","",CONCATENATE('Address and samples info'!$B$8," #",'Samples 96'!C2168))</f>
        <v/>
      </c>
      <c r="B2168" s="95" t="s">
        <v>80</v>
      </c>
      <c r="C2168" s="150">
        <v>26</v>
      </c>
      <c r="D2168" s="5"/>
      <c r="E2168" s="98">
        <v>0.01</v>
      </c>
      <c r="F2168" s="53"/>
      <c r="G2168" s="59"/>
      <c r="Z2168" s="108" t="str">
        <f>IF(LEN(INDEX($1:$1048576,ROW(),4))&gt;0,INDEX($1:$1048576,ROW(),4)," ")</f>
        <v xml:space="preserve"> </v>
      </c>
      <c r="AA2168" s="108">
        <f t="shared" si="240"/>
        <v>166</v>
      </c>
      <c r="AB2168" s="108">
        <f ca="1">COUNTBLANK(OFFSET(INDEX($1:$1048576,2,4),AA2168*WellsInPlate,0,WellsInPlate,1))</f>
        <v>86</v>
      </c>
      <c r="AC2168" s="108">
        <f t="shared" ca="1" si="241"/>
        <v>0</v>
      </c>
      <c r="AE2168" s="108" t="b">
        <f>IF(COUNTBLANK(D2168)=0,A2168)</f>
        <v>0</v>
      </c>
    </row>
    <row r="2169" spans="1:31" ht="12.75" x14ac:dyDescent="0.2">
      <c r="A2169" s="94" t="str">
        <f>IF(D2169="","",CONCATENATE('Address and samples info'!$B$8," #",'Samples 96'!C2169))</f>
        <v/>
      </c>
      <c r="B2169" s="95" t="s">
        <v>5</v>
      </c>
      <c r="C2169" s="150">
        <v>26</v>
      </c>
      <c r="D2169" s="5"/>
      <c r="E2169" s="98">
        <v>0.01</v>
      </c>
      <c r="F2169" s="53"/>
      <c r="G2169" s="59"/>
      <c r="Z2169" s="108" t="str">
        <f>IF(LEN(INDEX($1:$1048576,ROW(),4))&gt;0,INDEX($1:$1048576,ROW(),4)," ")</f>
        <v xml:space="preserve"> </v>
      </c>
      <c r="AA2169" s="108">
        <f t="shared" si="240"/>
        <v>166</v>
      </c>
      <c r="AB2169" s="108">
        <f ca="1">COUNTBLANK(OFFSET(INDEX($1:$1048576,2,4),AA2169*WellsInPlate,0,WellsInPlate,1))</f>
        <v>86</v>
      </c>
      <c r="AC2169" s="108">
        <f t="shared" ca="1" si="241"/>
        <v>0</v>
      </c>
      <c r="AE2169" s="108" t="b">
        <f>IF(COUNTBLANK(D2169)=0,A2169)</f>
        <v>0</v>
      </c>
    </row>
    <row r="2170" spans="1:31" ht="12.75" x14ac:dyDescent="0.2">
      <c r="A2170" s="94" t="str">
        <f>IF(D2170="","",CONCATENATE('Address and samples info'!$B$8," #",'Samples 96'!C2170))</f>
        <v/>
      </c>
      <c r="B2170" s="95" t="s">
        <v>16</v>
      </c>
      <c r="C2170" s="150">
        <v>26</v>
      </c>
      <c r="D2170" s="5"/>
      <c r="E2170" s="98">
        <v>0.01</v>
      </c>
      <c r="F2170" s="53"/>
      <c r="G2170" s="59"/>
      <c r="Z2170" s="108" t="str">
        <f>IF(LEN(INDEX($1:$1048576,ROW(),4))&gt;0,INDEX($1:$1048576,ROW(),4)," ")</f>
        <v xml:space="preserve"> </v>
      </c>
      <c r="AA2170" s="108">
        <f t="shared" si="240"/>
        <v>166</v>
      </c>
      <c r="AB2170" s="108">
        <f ca="1">COUNTBLANK(OFFSET(INDEX($1:$1048576,2,4),AA2170*WellsInPlate,0,WellsInPlate,1))</f>
        <v>86</v>
      </c>
      <c r="AC2170" s="108">
        <f t="shared" ca="1" si="241"/>
        <v>0</v>
      </c>
      <c r="AE2170" s="108" t="b">
        <f>IF(COUNTBLANK(D2170)=0,A2170)</f>
        <v>0</v>
      </c>
    </row>
    <row r="2171" spans="1:31" ht="12.75" x14ac:dyDescent="0.2">
      <c r="A2171" s="94" t="str">
        <f>IF(D2171="","",CONCATENATE('Address and samples info'!$B$8," #",'Samples 96'!C2171))</f>
        <v/>
      </c>
      <c r="B2171" s="95" t="s">
        <v>27</v>
      </c>
      <c r="C2171" s="150">
        <v>26</v>
      </c>
      <c r="D2171" s="5"/>
      <c r="E2171" s="98">
        <v>0.01</v>
      </c>
      <c r="F2171" s="53"/>
      <c r="G2171" s="59"/>
      <c r="Z2171" s="108" t="str">
        <f>IF(LEN(INDEX($1:$1048576,ROW(),4))&gt;0,INDEX($1:$1048576,ROW(),4)," ")</f>
        <v xml:space="preserve"> </v>
      </c>
      <c r="AA2171" s="108">
        <f t="shared" si="240"/>
        <v>166</v>
      </c>
      <c r="AB2171" s="108">
        <f ca="1">COUNTBLANK(OFFSET(INDEX($1:$1048576,2,4),AA2171*WellsInPlate,0,WellsInPlate,1))</f>
        <v>86</v>
      </c>
      <c r="AC2171" s="108">
        <f t="shared" ca="1" si="241"/>
        <v>0</v>
      </c>
      <c r="AE2171" s="108" t="b">
        <f>IF(COUNTBLANK(D2171)=0,A2171)</f>
        <v>0</v>
      </c>
    </row>
    <row r="2172" spans="1:31" ht="12.75" x14ac:dyDescent="0.2">
      <c r="A2172" s="94" t="str">
        <f>IF(D2172="","",CONCATENATE('Address and samples info'!$B$8," #",'Samples 96'!C2172))</f>
        <v/>
      </c>
      <c r="B2172" s="95" t="s">
        <v>38</v>
      </c>
      <c r="C2172" s="150">
        <v>26</v>
      </c>
      <c r="D2172" s="5"/>
      <c r="E2172" s="98">
        <v>0.01</v>
      </c>
      <c r="F2172" s="53"/>
      <c r="G2172" s="59"/>
      <c r="Z2172" s="108" t="str">
        <f>IF(LEN(INDEX($1:$1048576,ROW(),4))&gt;0,INDEX($1:$1048576,ROW(),4)," ")</f>
        <v xml:space="preserve"> </v>
      </c>
      <c r="AA2172" s="108">
        <f t="shared" si="240"/>
        <v>166</v>
      </c>
      <c r="AB2172" s="108">
        <f ca="1">COUNTBLANK(OFFSET(INDEX($1:$1048576,2,4),AA2172*WellsInPlate,0,WellsInPlate,1))</f>
        <v>86</v>
      </c>
      <c r="AC2172" s="108">
        <f t="shared" ca="1" si="241"/>
        <v>0</v>
      </c>
      <c r="AE2172" s="108" t="b">
        <f>IF(COUNTBLANK(D2172)=0,A2172)</f>
        <v>0</v>
      </c>
    </row>
    <row r="2173" spans="1:31" ht="12.75" x14ac:dyDescent="0.2">
      <c r="A2173" s="94" t="str">
        <f>IF(D2173="","",CONCATENATE('Address and samples info'!$B$8," #",'Samples 96'!C2173))</f>
        <v/>
      </c>
      <c r="B2173" s="95" t="s">
        <v>49</v>
      </c>
      <c r="C2173" s="150">
        <v>26</v>
      </c>
      <c r="D2173" s="5"/>
      <c r="E2173" s="98">
        <v>0.01</v>
      </c>
      <c r="F2173" s="53"/>
      <c r="G2173" s="59"/>
      <c r="Z2173" s="108" t="str">
        <f>IF(LEN(INDEX($1:$1048576,ROW(),4))&gt;0,INDEX($1:$1048576,ROW(),4)," ")</f>
        <v xml:space="preserve"> </v>
      </c>
      <c r="AA2173" s="108">
        <f t="shared" si="240"/>
        <v>166</v>
      </c>
      <c r="AB2173" s="108">
        <f ca="1">COUNTBLANK(OFFSET(INDEX($1:$1048576,2,4),AA2173*WellsInPlate,0,WellsInPlate,1))</f>
        <v>86</v>
      </c>
      <c r="AC2173" s="108">
        <f t="shared" ca="1" si="241"/>
        <v>0</v>
      </c>
      <c r="AE2173" s="108" t="b">
        <f>IF(COUNTBLANK(D2173)=0,A2173)</f>
        <v>0</v>
      </c>
    </row>
    <row r="2174" spans="1:31" ht="12.75" x14ac:dyDescent="0.2">
      <c r="A2174" s="94" t="str">
        <f>IF(D2174="","",CONCATENATE('Address and samples info'!$B$8," #",'Samples 96'!C2174))</f>
        <v/>
      </c>
      <c r="B2174" s="95" t="s">
        <v>60</v>
      </c>
      <c r="C2174" s="150">
        <v>26</v>
      </c>
      <c r="D2174" s="5"/>
      <c r="E2174" s="98">
        <v>0.01</v>
      </c>
      <c r="F2174" s="53"/>
      <c r="G2174" s="59"/>
      <c r="Z2174" s="108" t="str">
        <f>IF(LEN(INDEX($1:$1048576,ROW(),4))&gt;0,INDEX($1:$1048576,ROW(),4)," ")</f>
        <v xml:space="preserve"> </v>
      </c>
      <c r="AA2174" s="108">
        <f t="shared" si="240"/>
        <v>166</v>
      </c>
      <c r="AB2174" s="108">
        <f ca="1">COUNTBLANK(OFFSET(INDEX($1:$1048576,2,4),AA2174*WellsInPlate,0,WellsInPlate,1))</f>
        <v>86</v>
      </c>
      <c r="AC2174" s="108">
        <f t="shared" ca="1" si="241"/>
        <v>0</v>
      </c>
      <c r="AE2174" s="108" t="b">
        <f>IF(COUNTBLANK(D2174)=0,A2174)</f>
        <v>0</v>
      </c>
    </row>
    <row r="2175" spans="1:31" ht="12.75" x14ac:dyDescent="0.2">
      <c r="A2175" s="94" t="str">
        <f>IF(D2175="","",CONCATENATE('Address and samples info'!$B$8," #",'Samples 96'!C2175))</f>
        <v/>
      </c>
      <c r="B2175" s="95" t="s">
        <v>71</v>
      </c>
      <c r="C2175" s="150">
        <v>26</v>
      </c>
      <c r="D2175" s="5"/>
      <c r="E2175" s="98">
        <v>0.01</v>
      </c>
      <c r="F2175" s="53"/>
      <c r="G2175" s="59"/>
      <c r="Z2175" s="108" t="str">
        <f>IF(LEN(INDEX($1:$1048576,ROW(),4))&gt;0,INDEX($1:$1048576,ROW(),4)," ")</f>
        <v xml:space="preserve"> </v>
      </c>
      <c r="AA2175" s="108">
        <f t="shared" si="240"/>
        <v>167</v>
      </c>
      <c r="AB2175" s="108">
        <f ca="1">COUNTBLANK(OFFSET(INDEX($1:$1048576,2,4),AA2175*WellsInPlate,0,WellsInPlate,1))</f>
        <v>86</v>
      </c>
      <c r="AC2175" s="108">
        <f t="shared" ca="1" si="241"/>
        <v>0</v>
      </c>
      <c r="AE2175" s="108" t="b">
        <f>IF(COUNTBLANK(D2175)=0,A2175)</f>
        <v>0</v>
      </c>
    </row>
    <row r="2176" spans="1:31" ht="12.75" x14ac:dyDescent="0.2">
      <c r="A2176" s="94" t="str">
        <f>IF(D2176="","",CONCATENATE('Address and samples info'!$B$8," #",'Samples 96'!C2176))</f>
        <v/>
      </c>
      <c r="B2176" s="95" t="s">
        <v>81</v>
      </c>
      <c r="C2176" s="150">
        <v>26</v>
      </c>
      <c r="D2176" s="5"/>
      <c r="E2176" s="98">
        <v>0.01</v>
      </c>
      <c r="F2176" s="53"/>
      <c r="G2176" s="59"/>
      <c r="Z2176" s="108" t="str">
        <f>IF(LEN(INDEX($1:$1048576,ROW(),4))&gt;0,INDEX($1:$1048576,ROW(),4)," ")</f>
        <v xml:space="preserve"> </v>
      </c>
      <c r="AA2176" s="108">
        <f t="shared" si="240"/>
        <v>167</v>
      </c>
      <c r="AB2176" s="108">
        <f ca="1">COUNTBLANK(OFFSET(INDEX($1:$1048576,2,4),AA2176*WellsInPlate,0,WellsInPlate,1))</f>
        <v>86</v>
      </c>
      <c r="AC2176" s="108">
        <f t="shared" ca="1" si="241"/>
        <v>0</v>
      </c>
      <c r="AE2176" s="108" t="b">
        <f>IF(COUNTBLANK(D2176)=0,A2176)</f>
        <v>0</v>
      </c>
    </row>
    <row r="2177" spans="1:31" ht="12.75" x14ac:dyDescent="0.2">
      <c r="A2177" s="94" t="str">
        <f>IF(D2177="","",CONCATENATE('Address and samples info'!$B$8," #",'Samples 96'!C2177))</f>
        <v/>
      </c>
      <c r="B2177" s="95" t="s">
        <v>6</v>
      </c>
      <c r="C2177" s="150">
        <v>26</v>
      </c>
      <c r="D2177" s="5"/>
      <c r="E2177" s="98">
        <v>0.01</v>
      </c>
      <c r="F2177" s="53"/>
      <c r="G2177" s="59"/>
      <c r="Z2177" s="108" t="str">
        <f>IF(LEN(INDEX($1:$1048576,ROW(),4))&gt;0,INDEX($1:$1048576,ROW(),4)," ")</f>
        <v xml:space="preserve"> </v>
      </c>
      <c r="AA2177" s="108">
        <f t="shared" si="240"/>
        <v>167</v>
      </c>
      <c r="AB2177" s="108">
        <f ca="1">COUNTBLANK(OFFSET(INDEX($1:$1048576,2,4),AA2177*WellsInPlate,0,WellsInPlate,1))</f>
        <v>86</v>
      </c>
      <c r="AC2177" s="108">
        <f t="shared" ca="1" si="241"/>
        <v>0</v>
      </c>
      <c r="AE2177" s="108" t="b">
        <f>IF(COUNTBLANK(D2177)=0,A2177)</f>
        <v>0</v>
      </c>
    </row>
    <row r="2178" spans="1:31" ht="12.75" x14ac:dyDescent="0.2">
      <c r="A2178" s="94" t="str">
        <f>IF(D2178="","",CONCATENATE('Address and samples info'!$B$8," #",'Samples 96'!C2178))</f>
        <v/>
      </c>
      <c r="B2178" s="95" t="s">
        <v>17</v>
      </c>
      <c r="C2178" s="150">
        <v>26</v>
      </c>
      <c r="D2178" s="5"/>
      <c r="E2178" s="98">
        <v>0.01</v>
      </c>
      <c r="F2178" s="53"/>
      <c r="G2178" s="59"/>
      <c r="Z2178" s="108" t="str">
        <f>IF(LEN(INDEX($1:$1048576,ROW(),4))&gt;0,INDEX($1:$1048576,ROW(),4)," ")</f>
        <v xml:space="preserve"> </v>
      </c>
      <c r="AA2178" s="108">
        <f t="shared" si="240"/>
        <v>167</v>
      </c>
      <c r="AB2178" s="108">
        <f ca="1">COUNTBLANK(OFFSET(INDEX($1:$1048576,2,4),AA2178*WellsInPlate,0,WellsInPlate,1))</f>
        <v>86</v>
      </c>
      <c r="AC2178" s="108">
        <f t="shared" ca="1" si="241"/>
        <v>0</v>
      </c>
      <c r="AE2178" s="108" t="b">
        <f>IF(COUNTBLANK(D2178)=0,A2178)</f>
        <v>0</v>
      </c>
    </row>
    <row r="2179" spans="1:31" ht="12.75" x14ac:dyDescent="0.2">
      <c r="A2179" s="94" t="str">
        <f>IF(D2179="","",CONCATENATE('Address and samples info'!$B$8," #",'Samples 96'!C2179))</f>
        <v/>
      </c>
      <c r="B2179" s="95" t="s">
        <v>28</v>
      </c>
      <c r="C2179" s="150">
        <v>26</v>
      </c>
      <c r="D2179" s="5"/>
      <c r="E2179" s="98">
        <v>0.01</v>
      </c>
      <c r="F2179" s="53"/>
      <c r="G2179" s="59"/>
      <c r="Z2179" s="108" t="str">
        <f>IF(LEN(INDEX($1:$1048576,ROW(),4))&gt;0,INDEX($1:$1048576,ROW(),4)," ")</f>
        <v xml:space="preserve"> </v>
      </c>
      <c r="AA2179" s="108">
        <f t="shared" si="240"/>
        <v>167</v>
      </c>
      <c r="AB2179" s="108">
        <f ca="1">COUNTBLANK(OFFSET(INDEX($1:$1048576,2,4),AA2179*WellsInPlate,0,WellsInPlate,1))</f>
        <v>86</v>
      </c>
      <c r="AC2179" s="108">
        <f t="shared" ca="1" si="241"/>
        <v>0</v>
      </c>
      <c r="AE2179" s="108" t="b">
        <f>IF(COUNTBLANK(D2179)=0,A2179)</f>
        <v>0</v>
      </c>
    </row>
    <row r="2180" spans="1:31" ht="12.75" x14ac:dyDescent="0.2">
      <c r="A2180" s="94" t="str">
        <f>IF(D2180="","",CONCATENATE('Address and samples info'!$B$8," #",'Samples 96'!C2180))</f>
        <v/>
      </c>
      <c r="B2180" s="95" t="s">
        <v>39</v>
      </c>
      <c r="C2180" s="150">
        <v>26</v>
      </c>
      <c r="D2180" s="5"/>
      <c r="E2180" s="98">
        <v>0.01</v>
      </c>
      <c r="F2180" s="53"/>
      <c r="G2180" s="59"/>
      <c r="Z2180" s="108" t="str">
        <f>IF(LEN(INDEX($1:$1048576,ROW(),4))&gt;0,INDEX($1:$1048576,ROW(),4)," ")</f>
        <v xml:space="preserve"> </v>
      </c>
      <c r="AA2180" s="108">
        <f t="shared" si="240"/>
        <v>167</v>
      </c>
      <c r="AB2180" s="108">
        <f ca="1">COUNTBLANK(OFFSET(INDEX($1:$1048576,2,4),AA2180*WellsInPlate,0,WellsInPlate,1))</f>
        <v>86</v>
      </c>
      <c r="AC2180" s="108">
        <f t="shared" ca="1" si="241"/>
        <v>0</v>
      </c>
      <c r="AE2180" s="108" t="b">
        <f>IF(COUNTBLANK(D2180)=0,A2180)</f>
        <v>0</v>
      </c>
    </row>
    <row r="2181" spans="1:31" ht="12.75" x14ac:dyDescent="0.2">
      <c r="A2181" s="94" t="str">
        <f>IF(D2181="","",CONCATENATE('Address and samples info'!$B$8," #",'Samples 96'!C2181))</f>
        <v/>
      </c>
      <c r="B2181" s="95" t="s">
        <v>50</v>
      </c>
      <c r="C2181" s="150">
        <v>26</v>
      </c>
      <c r="D2181" s="5"/>
      <c r="E2181" s="98">
        <v>0.01</v>
      </c>
      <c r="F2181" s="53"/>
      <c r="G2181" s="59"/>
      <c r="Z2181" s="108" t="str">
        <f>IF(LEN(INDEX($1:$1048576,ROW(),4))&gt;0,INDEX($1:$1048576,ROW(),4)," ")</f>
        <v xml:space="preserve"> </v>
      </c>
      <c r="AA2181" s="108">
        <f t="shared" ref="AA2181" si="242">CEILING((ROW()-StartRow+1)/PanelHeight,1)-1</f>
        <v>167</v>
      </c>
      <c r="AB2181" s="108">
        <f ca="1">COUNTBLANK(OFFSET(INDEX($1:$1048576,2,4),AA2181*WellsInPlate,0,WellsInPlate,1))</f>
        <v>86</v>
      </c>
      <c r="AC2181" s="108">
        <f t="shared" ref="AC2181" ca="1" si="243">IF(AB2181=WellsInPlate,0,1)</f>
        <v>0</v>
      </c>
      <c r="AE2181" s="108" t="b">
        <f>IF(COUNTBLANK(D2181)=0,A2181)</f>
        <v>0</v>
      </c>
    </row>
    <row r="2182" spans="1:31" ht="12.75" x14ac:dyDescent="0.2">
      <c r="A2182" s="94" t="str">
        <f>IF(D2182="","",CONCATENATE('Address and samples info'!$B$8," #",'Samples 96'!C2182))</f>
        <v/>
      </c>
      <c r="B2182" s="95" t="s">
        <v>61</v>
      </c>
      <c r="C2182" s="150">
        <v>26</v>
      </c>
      <c r="D2182" s="5"/>
      <c r="E2182" s="98">
        <v>0.01</v>
      </c>
      <c r="F2182" s="53"/>
      <c r="G2182" s="59"/>
      <c r="Z2182" s="108" t="str">
        <f>IF(LEN(INDEX($1:$1048576,ROW(),4))&gt;0,INDEX($1:$1048576,ROW(),4)," ")</f>
        <v xml:space="preserve"> </v>
      </c>
      <c r="AA2182" s="108">
        <f t="shared" ref="AA2182:AA2213" si="244">CEILING((ROW()-StartRow+1)/PanelHeight,1)-1</f>
        <v>167</v>
      </c>
      <c r="AB2182" s="108">
        <f ca="1">COUNTBLANK(OFFSET(INDEX($1:$1048576,2,4),AA2182*WellsInPlate,0,WellsInPlate,1))</f>
        <v>86</v>
      </c>
      <c r="AC2182" s="108">
        <f t="shared" ref="AC2182:AC2213" ca="1" si="245">IF(AB2182=WellsInPlate,0,1)</f>
        <v>0</v>
      </c>
      <c r="AE2182" s="108" t="b">
        <f>IF(COUNTBLANK(D2182)=0,A2182)</f>
        <v>0</v>
      </c>
    </row>
    <row r="2183" spans="1:31" ht="12.75" x14ac:dyDescent="0.2">
      <c r="A2183" s="94" t="str">
        <f>IF(D2183="","",CONCATENATE('Address and samples info'!$B$8," #",'Samples 96'!C2183))</f>
        <v/>
      </c>
      <c r="B2183" s="95" t="s">
        <v>72</v>
      </c>
      <c r="C2183" s="150">
        <v>26</v>
      </c>
      <c r="D2183" s="5"/>
      <c r="E2183" s="98">
        <v>0.01</v>
      </c>
      <c r="F2183" s="53"/>
      <c r="G2183" s="59"/>
      <c r="Z2183" s="108" t="str">
        <f>IF(LEN(INDEX($1:$1048576,ROW(),4))&gt;0,INDEX($1:$1048576,ROW(),4)," ")</f>
        <v xml:space="preserve"> </v>
      </c>
      <c r="AA2183" s="108">
        <f t="shared" si="244"/>
        <v>167</v>
      </c>
      <c r="AB2183" s="108">
        <f ca="1">COUNTBLANK(OFFSET(INDEX($1:$1048576,2,4),AA2183*WellsInPlate,0,WellsInPlate,1))</f>
        <v>86</v>
      </c>
      <c r="AC2183" s="108">
        <f t="shared" ca="1" si="245"/>
        <v>0</v>
      </c>
      <c r="AE2183" s="108" t="b">
        <f>IF(COUNTBLANK(D2183)=0,A2183)</f>
        <v>0</v>
      </c>
    </row>
    <row r="2184" spans="1:31" ht="12.75" x14ac:dyDescent="0.2">
      <c r="A2184" s="94" t="str">
        <f>IF(D2184="","",CONCATENATE('Address and samples info'!$B$8," #",'Samples 96'!C2184))</f>
        <v/>
      </c>
      <c r="B2184" s="95" t="s">
        <v>82</v>
      </c>
      <c r="C2184" s="150">
        <v>26</v>
      </c>
      <c r="D2184" s="5"/>
      <c r="E2184" s="98">
        <v>0.01</v>
      </c>
      <c r="F2184" s="53"/>
      <c r="G2184" s="59"/>
      <c r="Z2184" s="108" t="str">
        <f>IF(LEN(INDEX($1:$1048576,ROW(),4))&gt;0,INDEX($1:$1048576,ROW(),4)," ")</f>
        <v xml:space="preserve"> </v>
      </c>
      <c r="AA2184" s="108">
        <f t="shared" si="244"/>
        <v>167</v>
      </c>
      <c r="AB2184" s="108">
        <f ca="1">COUNTBLANK(OFFSET(INDEX($1:$1048576,2,4),AA2184*WellsInPlate,0,WellsInPlate,1))</f>
        <v>86</v>
      </c>
      <c r="AC2184" s="108">
        <f t="shared" ca="1" si="245"/>
        <v>0</v>
      </c>
      <c r="AE2184" s="108" t="b">
        <f>IF(COUNTBLANK(D2184)=0,A2184)</f>
        <v>0</v>
      </c>
    </row>
    <row r="2185" spans="1:31" ht="12.75" x14ac:dyDescent="0.2">
      <c r="A2185" s="94" t="str">
        <f>IF(D2185="","",CONCATENATE('Address and samples info'!$B$8," #",'Samples 96'!C2185))</f>
        <v/>
      </c>
      <c r="B2185" s="95" t="s">
        <v>7</v>
      </c>
      <c r="C2185" s="150">
        <v>26</v>
      </c>
      <c r="D2185" s="5"/>
      <c r="E2185" s="98">
        <v>0.01</v>
      </c>
      <c r="F2185" s="53"/>
      <c r="G2185" s="59"/>
      <c r="Z2185" s="108" t="str">
        <f>IF(LEN(INDEX($1:$1048576,ROW(),4))&gt;0,INDEX($1:$1048576,ROW(),4)," ")</f>
        <v xml:space="preserve"> </v>
      </c>
      <c r="AA2185" s="108">
        <f t="shared" si="244"/>
        <v>167</v>
      </c>
      <c r="AB2185" s="108">
        <f ca="1">COUNTBLANK(OFFSET(INDEX($1:$1048576,2,4),AA2185*WellsInPlate,0,WellsInPlate,1))</f>
        <v>86</v>
      </c>
      <c r="AC2185" s="108">
        <f t="shared" ca="1" si="245"/>
        <v>0</v>
      </c>
      <c r="AE2185" s="108" t="b">
        <f>IF(COUNTBLANK(D2185)=0,A2185)</f>
        <v>0</v>
      </c>
    </row>
    <row r="2186" spans="1:31" ht="12.75" x14ac:dyDescent="0.2">
      <c r="A2186" s="94" t="str">
        <f>IF(D2186="","",CONCATENATE('Address and samples info'!$B$8," #",'Samples 96'!C2186))</f>
        <v/>
      </c>
      <c r="B2186" s="95" t="s">
        <v>18</v>
      </c>
      <c r="C2186" s="150">
        <v>26</v>
      </c>
      <c r="D2186" s="5"/>
      <c r="E2186" s="98">
        <v>0.01</v>
      </c>
      <c r="F2186" s="53"/>
      <c r="G2186" s="59"/>
      <c r="Z2186" s="108" t="str">
        <f>IF(LEN(INDEX($1:$1048576,ROW(),4))&gt;0,INDEX($1:$1048576,ROW(),4)," ")</f>
        <v xml:space="preserve"> </v>
      </c>
      <c r="AA2186" s="108">
        <f t="shared" si="244"/>
        <v>167</v>
      </c>
      <c r="AB2186" s="108">
        <f ca="1">COUNTBLANK(OFFSET(INDEX($1:$1048576,2,4),AA2186*WellsInPlate,0,WellsInPlate,1))</f>
        <v>86</v>
      </c>
      <c r="AC2186" s="108">
        <f t="shared" ca="1" si="245"/>
        <v>0</v>
      </c>
      <c r="AE2186" s="108" t="b">
        <f>IF(COUNTBLANK(D2186)=0,A2186)</f>
        <v>0</v>
      </c>
    </row>
    <row r="2187" spans="1:31" ht="12.75" x14ac:dyDescent="0.2">
      <c r="A2187" s="94" t="str">
        <f>IF(D2187="","",CONCATENATE('Address and samples info'!$B$8," #",'Samples 96'!C2187))</f>
        <v/>
      </c>
      <c r="B2187" s="95" t="s">
        <v>29</v>
      </c>
      <c r="C2187" s="150">
        <v>26</v>
      </c>
      <c r="D2187" s="5"/>
      <c r="E2187" s="98">
        <v>0.01</v>
      </c>
      <c r="F2187" s="53"/>
      <c r="G2187" s="59"/>
      <c r="Z2187" s="108" t="str">
        <f>IF(LEN(INDEX($1:$1048576,ROW(),4))&gt;0,INDEX($1:$1048576,ROW(),4)," ")</f>
        <v xml:space="preserve"> </v>
      </c>
      <c r="AA2187" s="108">
        <f t="shared" si="244"/>
        <v>167</v>
      </c>
      <c r="AB2187" s="108">
        <f ca="1">COUNTBLANK(OFFSET(INDEX($1:$1048576,2,4),AA2187*WellsInPlate,0,WellsInPlate,1))</f>
        <v>86</v>
      </c>
      <c r="AC2187" s="108">
        <f t="shared" ca="1" si="245"/>
        <v>0</v>
      </c>
      <c r="AE2187" s="108" t="b">
        <f>IF(COUNTBLANK(D2187)=0,A2187)</f>
        <v>0</v>
      </c>
    </row>
    <row r="2188" spans="1:31" ht="12.75" x14ac:dyDescent="0.2">
      <c r="A2188" s="94" t="str">
        <f>IF(D2188="","",CONCATENATE('Address and samples info'!$B$8," #",'Samples 96'!C2188))</f>
        <v/>
      </c>
      <c r="B2188" s="95" t="s">
        <v>40</v>
      </c>
      <c r="C2188" s="150">
        <v>26</v>
      </c>
      <c r="D2188" s="5"/>
      <c r="E2188" s="98">
        <v>0.01</v>
      </c>
      <c r="F2188" s="53"/>
      <c r="G2188" s="59"/>
      <c r="Z2188" s="108" t="str">
        <f>IF(LEN(INDEX($1:$1048576,ROW(),4))&gt;0,INDEX($1:$1048576,ROW(),4)," ")</f>
        <v xml:space="preserve"> </v>
      </c>
      <c r="AA2188" s="108">
        <f t="shared" si="244"/>
        <v>168</v>
      </c>
      <c r="AB2188" s="108">
        <f ca="1">COUNTBLANK(OFFSET(INDEX($1:$1048576,2,4),AA2188*WellsInPlate,0,WellsInPlate,1))</f>
        <v>86</v>
      </c>
      <c r="AC2188" s="108">
        <f t="shared" ca="1" si="245"/>
        <v>0</v>
      </c>
      <c r="AE2188" s="108" t="b">
        <f>IF(COUNTBLANK(D2188)=0,A2188)</f>
        <v>0</v>
      </c>
    </row>
    <row r="2189" spans="1:31" ht="12.75" x14ac:dyDescent="0.2">
      <c r="A2189" s="94" t="str">
        <f>IF(D2189="","",CONCATENATE('Address and samples info'!$B$8," #",'Samples 96'!C2189))</f>
        <v/>
      </c>
      <c r="B2189" s="95" t="s">
        <v>51</v>
      </c>
      <c r="C2189" s="150">
        <v>26</v>
      </c>
      <c r="D2189" s="5"/>
      <c r="E2189" s="98">
        <v>0.01</v>
      </c>
      <c r="F2189" s="53"/>
      <c r="G2189" s="59"/>
      <c r="Z2189" s="108" t="str">
        <f>IF(LEN(INDEX($1:$1048576,ROW(),4))&gt;0,INDEX($1:$1048576,ROW(),4)," ")</f>
        <v xml:space="preserve"> </v>
      </c>
      <c r="AA2189" s="108">
        <f t="shared" si="244"/>
        <v>168</v>
      </c>
      <c r="AB2189" s="108">
        <f ca="1">COUNTBLANK(OFFSET(INDEX($1:$1048576,2,4),AA2189*WellsInPlate,0,WellsInPlate,1))</f>
        <v>86</v>
      </c>
      <c r="AC2189" s="108">
        <f t="shared" ca="1" si="245"/>
        <v>0</v>
      </c>
      <c r="AE2189" s="108" t="b">
        <f>IF(COUNTBLANK(D2189)=0,A2189)</f>
        <v>0</v>
      </c>
    </row>
    <row r="2190" spans="1:31" ht="12.75" x14ac:dyDescent="0.2">
      <c r="A2190" s="94" t="str">
        <f>IF(D2190="","",CONCATENATE('Address and samples info'!$B$8," #",'Samples 96'!C2190))</f>
        <v/>
      </c>
      <c r="B2190" s="95" t="s">
        <v>62</v>
      </c>
      <c r="C2190" s="150">
        <v>26</v>
      </c>
      <c r="D2190" s="5"/>
      <c r="E2190" s="98">
        <v>0.01</v>
      </c>
      <c r="F2190" s="53"/>
      <c r="G2190" s="59"/>
      <c r="Z2190" s="108" t="str">
        <f>IF(LEN(INDEX($1:$1048576,ROW(),4))&gt;0,INDEX($1:$1048576,ROW(),4)," ")</f>
        <v xml:space="preserve"> </v>
      </c>
      <c r="AA2190" s="108">
        <f t="shared" si="244"/>
        <v>168</v>
      </c>
      <c r="AB2190" s="108">
        <f ca="1">COUNTBLANK(OFFSET(INDEX($1:$1048576,2,4),AA2190*WellsInPlate,0,WellsInPlate,1))</f>
        <v>86</v>
      </c>
      <c r="AC2190" s="108">
        <f t="shared" ca="1" si="245"/>
        <v>0</v>
      </c>
      <c r="AE2190" s="108" t="b">
        <f>IF(COUNTBLANK(D2190)=0,A2190)</f>
        <v>0</v>
      </c>
    </row>
    <row r="2191" spans="1:31" ht="12.75" x14ac:dyDescent="0.2">
      <c r="A2191" s="94" t="str">
        <f>IF(D2191="","",CONCATENATE('Address and samples info'!$B$8," #",'Samples 96'!C2191))</f>
        <v/>
      </c>
      <c r="B2191" s="95" t="s">
        <v>73</v>
      </c>
      <c r="C2191" s="150">
        <v>26</v>
      </c>
      <c r="D2191" s="5"/>
      <c r="E2191" s="98">
        <v>0.01</v>
      </c>
      <c r="F2191" s="53"/>
      <c r="G2191" s="59"/>
      <c r="Z2191" s="108" t="str">
        <f>IF(LEN(INDEX($1:$1048576,ROW(),4))&gt;0,INDEX($1:$1048576,ROW(),4)," ")</f>
        <v xml:space="preserve"> </v>
      </c>
      <c r="AA2191" s="108">
        <f t="shared" si="244"/>
        <v>168</v>
      </c>
      <c r="AB2191" s="108">
        <f ca="1">COUNTBLANK(OFFSET(INDEX($1:$1048576,2,4),AA2191*WellsInPlate,0,WellsInPlate,1))</f>
        <v>86</v>
      </c>
      <c r="AC2191" s="108">
        <f t="shared" ca="1" si="245"/>
        <v>0</v>
      </c>
      <c r="AE2191" s="108" t="b">
        <f>IF(COUNTBLANK(D2191)=0,A2191)</f>
        <v>0</v>
      </c>
    </row>
    <row r="2192" spans="1:31" ht="12.75" x14ac:dyDescent="0.2">
      <c r="A2192" s="94" t="str">
        <f>IF(D2192="","",CONCATENATE('Address and samples info'!$B$8," #",'Samples 96'!C2192))</f>
        <v/>
      </c>
      <c r="B2192" s="95" t="s">
        <v>83</v>
      </c>
      <c r="C2192" s="150">
        <v>26</v>
      </c>
      <c r="D2192" s="5"/>
      <c r="E2192" s="98">
        <v>0.01</v>
      </c>
      <c r="F2192" s="53"/>
      <c r="G2192" s="59"/>
      <c r="Z2192" s="108" t="str">
        <f>IF(LEN(INDEX($1:$1048576,ROW(),4))&gt;0,INDEX($1:$1048576,ROW(),4)," ")</f>
        <v xml:space="preserve"> </v>
      </c>
      <c r="AA2192" s="108">
        <f t="shared" si="244"/>
        <v>168</v>
      </c>
      <c r="AB2192" s="108">
        <f ca="1">COUNTBLANK(OFFSET(INDEX($1:$1048576,2,4),AA2192*WellsInPlate,0,WellsInPlate,1))</f>
        <v>86</v>
      </c>
      <c r="AC2192" s="108">
        <f t="shared" ca="1" si="245"/>
        <v>0</v>
      </c>
      <c r="AE2192" s="108" t="b">
        <f>IF(COUNTBLANK(D2192)=0,A2192)</f>
        <v>0</v>
      </c>
    </row>
    <row r="2193" spans="1:31" ht="12.75" x14ac:dyDescent="0.2">
      <c r="A2193" s="94" t="str">
        <f>IF(D2193="","",CONCATENATE('Address and samples info'!$B$8," #",'Samples 96'!C2193))</f>
        <v/>
      </c>
      <c r="B2193" s="95" t="s">
        <v>8</v>
      </c>
      <c r="C2193" s="150">
        <v>26</v>
      </c>
      <c r="D2193" s="5"/>
      <c r="E2193" s="98">
        <v>0.01</v>
      </c>
      <c r="F2193" s="53"/>
      <c r="G2193" s="59"/>
      <c r="Z2193" s="108" t="str">
        <f>IF(LEN(INDEX($1:$1048576,ROW(),4))&gt;0,INDEX($1:$1048576,ROW(),4)," ")</f>
        <v xml:space="preserve"> </v>
      </c>
      <c r="AA2193" s="108">
        <f t="shared" si="244"/>
        <v>168</v>
      </c>
      <c r="AB2193" s="108">
        <f ca="1">COUNTBLANK(OFFSET(INDEX($1:$1048576,2,4),AA2193*WellsInPlate,0,WellsInPlate,1))</f>
        <v>86</v>
      </c>
      <c r="AC2193" s="108">
        <f t="shared" ca="1" si="245"/>
        <v>0</v>
      </c>
      <c r="AE2193" s="108" t="b">
        <f>IF(COUNTBLANK(D2193)=0,A2193)</f>
        <v>0</v>
      </c>
    </row>
    <row r="2194" spans="1:31" ht="12.75" x14ac:dyDescent="0.2">
      <c r="A2194" s="94" t="str">
        <f>IF(D2194="","",CONCATENATE('Address and samples info'!$B$8," #",'Samples 96'!C2194))</f>
        <v/>
      </c>
      <c r="B2194" s="95" t="s">
        <v>19</v>
      </c>
      <c r="C2194" s="150">
        <v>26</v>
      </c>
      <c r="D2194" s="5"/>
      <c r="E2194" s="98">
        <v>0.01</v>
      </c>
      <c r="F2194" s="53"/>
      <c r="G2194" s="59"/>
      <c r="Z2194" s="108" t="str">
        <f>IF(LEN(INDEX($1:$1048576,ROW(),4))&gt;0,INDEX($1:$1048576,ROW(),4)," ")</f>
        <v xml:space="preserve"> </v>
      </c>
      <c r="AA2194" s="108">
        <f t="shared" si="244"/>
        <v>168</v>
      </c>
      <c r="AB2194" s="108">
        <f ca="1">COUNTBLANK(OFFSET(INDEX($1:$1048576,2,4),AA2194*WellsInPlate,0,WellsInPlate,1))</f>
        <v>86</v>
      </c>
      <c r="AC2194" s="108">
        <f t="shared" ca="1" si="245"/>
        <v>0</v>
      </c>
      <c r="AE2194" s="108" t="b">
        <f>IF(COUNTBLANK(D2194)=0,A2194)</f>
        <v>0</v>
      </c>
    </row>
    <row r="2195" spans="1:31" ht="12.75" x14ac:dyDescent="0.2">
      <c r="A2195" s="94" t="str">
        <f>IF(D2195="","",CONCATENATE('Address and samples info'!$B$8," #",'Samples 96'!C2195))</f>
        <v/>
      </c>
      <c r="B2195" s="95" t="s">
        <v>30</v>
      </c>
      <c r="C2195" s="150">
        <v>26</v>
      </c>
      <c r="D2195" s="5"/>
      <c r="E2195" s="98">
        <v>0.01</v>
      </c>
      <c r="F2195" s="53"/>
      <c r="G2195" s="59"/>
      <c r="Z2195" s="108" t="str">
        <f>IF(LEN(INDEX($1:$1048576,ROW(),4))&gt;0,INDEX($1:$1048576,ROW(),4)," ")</f>
        <v xml:space="preserve"> </v>
      </c>
      <c r="AA2195" s="108">
        <f t="shared" si="244"/>
        <v>168</v>
      </c>
      <c r="AB2195" s="108">
        <f ca="1">COUNTBLANK(OFFSET(INDEX($1:$1048576,2,4),AA2195*WellsInPlate,0,WellsInPlate,1))</f>
        <v>86</v>
      </c>
      <c r="AC2195" s="108">
        <f t="shared" ca="1" si="245"/>
        <v>0</v>
      </c>
      <c r="AE2195" s="108" t="b">
        <f>IF(COUNTBLANK(D2195)=0,A2195)</f>
        <v>0</v>
      </c>
    </row>
    <row r="2196" spans="1:31" ht="12.75" x14ac:dyDescent="0.2">
      <c r="A2196" s="94" t="str">
        <f>IF(D2196="","",CONCATENATE('Address and samples info'!$B$8," #",'Samples 96'!C2196))</f>
        <v/>
      </c>
      <c r="B2196" s="95" t="s">
        <v>41</v>
      </c>
      <c r="C2196" s="150">
        <v>26</v>
      </c>
      <c r="D2196" s="5"/>
      <c r="E2196" s="98">
        <v>0.01</v>
      </c>
      <c r="F2196" s="53"/>
      <c r="G2196" s="59"/>
      <c r="Z2196" s="108" t="str">
        <f>IF(LEN(INDEX($1:$1048576,ROW(),4))&gt;0,INDEX($1:$1048576,ROW(),4)," ")</f>
        <v xml:space="preserve"> </v>
      </c>
      <c r="AA2196" s="108">
        <f t="shared" si="244"/>
        <v>168</v>
      </c>
      <c r="AB2196" s="108">
        <f ca="1">COUNTBLANK(OFFSET(INDEX($1:$1048576,2,4),AA2196*WellsInPlate,0,WellsInPlate,1))</f>
        <v>86</v>
      </c>
      <c r="AC2196" s="108">
        <f t="shared" ca="1" si="245"/>
        <v>0</v>
      </c>
      <c r="AE2196" s="108" t="b">
        <f>IF(COUNTBLANK(D2196)=0,A2196)</f>
        <v>0</v>
      </c>
    </row>
    <row r="2197" spans="1:31" ht="12.75" x14ac:dyDescent="0.2">
      <c r="A2197" s="94" t="str">
        <f>IF(D2197="","",CONCATENATE('Address and samples info'!$B$8," #",'Samples 96'!C2197))</f>
        <v/>
      </c>
      <c r="B2197" s="95" t="s">
        <v>52</v>
      </c>
      <c r="C2197" s="150">
        <v>26</v>
      </c>
      <c r="D2197" s="5"/>
      <c r="E2197" s="98">
        <v>0.01</v>
      </c>
      <c r="F2197" s="53"/>
      <c r="G2197" s="59"/>
      <c r="Z2197" s="108" t="str">
        <f>IF(LEN(INDEX($1:$1048576,ROW(),4))&gt;0,INDEX($1:$1048576,ROW(),4)," ")</f>
        <v xml:space="preserve"> </v>
      </c>
      <c r="AA2197" s="108">
        <f t="shared" si="244"/>
        <v>168</v>
      </c>
      <c r="AB2197" s="108">
        <f ca="1">COUNTBLANK(OFFSET(INDEX($1:$1048576,2,4),AA2197*WellsInPlate,0,WellsInPlate,1))</f>
        <v>86</v>
      </c>
      <c r="AC2197" s="108">
        <f t="shared" ca="1" si="245"/>
        <v>0</v>
      </c>
      <c r="AE2197" s="108" t="b">
        <f>IF(COUNTBLANK(D2197)=0,A2197)</f>
        <v>0</v>
      </c>
    </row>
    <row r="2198" spans="1:31" ht="12.75" x14ac:dyDescent="0.2">
      <c r="A2198" s="94" t="str">
        <f>IF(D2198="","",CONCATENATE('Address and samples info'!$B$8," #",'Samples 96'!C2198))</f>
        <v/>
      </c>
      <c r="B2198" s="95" t="s">
        <v>63</v>
      </c>
      <c r="C2198" s="150">
        <v>26</v>
      </c>
      <c r="D2198" s="5"/>
      <c r="E2198" s="98">
        <v>0.01</v>
      </c>
      <c r="F2198" s="53"/>
      <c r="G2198" s="59"/>
      <c r="Z2198" s="108" t="str">
        <f>IF(LEN(INDEX($1:$1048576,ROW(),4))&gt;0,INDEX($1:$1048576,ROW(),4)," ")</f>
        <v xml:space="preserve"> </v>
      </c>
      <c r="AA2198" s="108">
        <f t="shared" si="244"/>
        <v>168</v>
      </c>
      <c r="AB2198" s="108">
        <f ca="1">COUNTBLANK(OFFSET(INDEX($1:$1048576,2,4),AA2198*WellsInPlate,0,WellsInPlate,1))</f>
        <v>86</v>
      </c>
      <c r="AC2198" s="108">
        <f t="shared" ca="1" si="245"/>
        <v>0</v>
      </c>
      <c r="AE2198" s="108" t="b">
        <f>IF(COUNTBLANK(D2198)=0,A2198)</f>
        <v>0</v>
      </c>
    </row>
    <row r="2199" spans="1:31" ht="12.75" x14ac:dyDescent="0.2">
      <c r="A2199" s="94" t="str">
        <f>IF(D2199="","",CONCATENATE('Address and samples info'!$B$8," #",'Samples 96'!C2199))</f>
        <v/>
      </c>
      <c r="B2199" s="95" t="s">
        <v>74</v>
      </c>
      <c r="C2199" s="150">
        <v>26</v>
      </c>
      <c r="D2199" s="5"/>
      <c r="E2199" s="98">
        <v>0.01</v>
      </c>
      <c r="F2199" s="53"/>
      <c r="G2199" s="59"/>
      <c r="Z2199" s="108" t="str">
        <f>IF(LEN(INDEX($1:$1048576,ROW(),4))&gt;0,INDEX($1:$1048576,ROW(),4)," ")</f>
        <v xml:space="preserve"> </v>
      </c>
      <c r="AA2199" s="108">
        <f t="shared" si="244"/>
        <v>168</v>
      </c>
      <c r="AB2199" s="108">
        <f ca="1">COUNTBLANK(OFFSET(INDEX($1:$1048576,2,4),AA2199*WellsInPlate,0,WellsInPlate,1))</f>
        <v>86</v>
      </c>
      <c r="AC2199" s="108">
        <f t="shared" ca="1" si="245"/>
        <v>0</v>
      </c>
      <c r="AE2199" s="108" t="b">
        <f>IF(COUNTBLANK(D2199)=0,A2199)</f>
        <v>0</v>
      </c>
    </row>
    <row r="2200" spans="1:31" ht="12.75" x14ac:dyDescent="0.2">
      <c r="A2200" s="94" t="str">
        <f>IF(D2200="","",CONCATENATE('Address and samples info'!$B$8," #",'Samples 96'!C2200))</f>
        <v/>
      </c>
      <c r="B2200" s="95" t="s">
        <v>84</v>
      </c>
      <c r="C2200" s="150">
        <v>26</v>
      </c>
      <c r="D2200" s="5"/>
      <c r="E2200" s="98">
        <v>0.01</v>
      </c>
      <c r="F2200" s="53"/>
      <c r="G2200" s="59"/>
      <c r="Z2200" s="108" t="str">
        <f>IF(LEN(INDEX($1:$1048576,ROW(),4))&gt;0,INDEX($1:$1048576,ROW(),4)," ")</f>
        <v xml:space="preserve"> </v>
      </c>
      <c r="AA2200" s="108">
        <f t="shared" si="244"/>
        <v>168</v>
      </c>
      <c r="AB2200" s="108">
        <f ca="1">COUNTBLANK(OFFSET(INDEX($1:$1048576,2,4),AA2200*WellsInPlate,0,WellsInPlate,1))</f>
        <v>86</v>
      </c>
      <c r="AC2200" s="108">
        <f t="shared" ca="1" si="245"/>
        <v>0</v>
      </c>
      <c r="AE2200" s="108" t="b">
        <f>IF(COUNTBLANK(D2200)=0,A2200)</f>
        <v>0</v>
      </c>
    </row>
    <row r="2201" spans="1:31" ht="12.75" x14ac:dyDescent="0.2">
      <c r="A2201" s="94" t="str">
        <f>IF(D2201="","",CONCATENATE('Address and samples info'!$B$8," #",'Samples 96'!C2201))</f>
        <v/>
      </c>
      <c r="B2201" s="95" t="s">
        <v>9</v>
      </c>
      <c r="C2201" s="150">
        <v>26</v>
      </c>
      <c r="D2201" s="5"/>
      <c r="E2201" s="98">
        <v>0.01</v>
      </c>
      <c r="F2201" s="53"/>
      <c r="G2201" s="59"/>
      <c r="Z2201" s="108" t="str">
        <f>IF(LEN(INDEX($1:$1048576,ROW(),4))&gt;0,INDEX($1:$1048576,ROW(),4)," ")</f>
        <v xml:space="preserve"> </v>
      </c>
      <c r="AA2201" s="108">
        <f t="shared" si="244"/>
        <v>169</v>
      </c>
      <c r="AB2201" s="108">
        <f ca="1">COUNTBLANK(OFFSET(INDEX($1:$1048576,2,4),AA2201*WellsInPlate,0,WellsInPlate,1))</f>
        <v>86</v>
      </c>
      <c r="AC2201" s="108">
        <f t="shared" ca="1" si="245"/>
        <v>0</v>
      </c>
      <c r="AE2201" s="108" t="b">
        <f>IF(COUNTBLANK(D2201)=0,A2201)</f>
        <v>0</v>
      </c>
    </row>
    <row r="2202" spans="1:31" ht="12.75" x14ac:dyDescent="0.2">
      <c r="A2202" s="94" t="str">
        <f>IF(D2202="","",CONCATENATE('Address and samples info'!$B$8," #",'Samples 96'!C2202))</f>
        <v/>
      </c>
      <c r="B2202" s="95" t="s">
        <v>20</v>
      </c>
      <c r="C2202" s="150">
        <v>26</v>
      </c>
      <c r="D2202" s="5"/>
      <c r="E2202" s="98">
        <v>0.01</v>
      </c>
      <c r="F2202" s="53"/>
      <c r="G2202" s="59"/>
      <c r="Z2202" s="108" t="str">
        <f>IF(LEN(INDEX($1:$1048576,ROW(),4))&gt;0,INDEX($1:$1048576,ROW(),4)," ")</f>
        <v xml:space="preserve"> </v>
      </c>
      <c r="AA2202" s="108">
        <f t="shared" si="244"/>
        <v>169</v>
      </c>
      <c r="AB2202" s="108">
        <f ca="1">COUNTBLANK(OFFSET(INDEX($1:$1048576,2,4),AA2202*WellsInPlate,0,WellsInPlate,1))</f>
        <v>86</v>
      </c>
      <c r="AC2202" s="108">
        <f t="shared" ca="1" si="245"/>
        <v>0</v>
      </c>
      <c r="AE2202" s="108" t="b">
        <f>IF(COUNTBLANK(D2202)=0,A2202)</f>
        <v>0</v>
      </c>
    </row>
    <row r="2203" spans="1:31" ht="12.75" x14ac:dyDescent="0.2">
      <c r="A2203" s="94" t="str">
        <f>IF(D2203="","",CONCATENATE('Address and samples info'!$B$8," #",'Samples 96'!C2203))</f>
        <v/>
      </c>
      <c r="B2203" s="95" t="s">
        <v>31</v>
      </c>
      <c r="C2203" s="150">
        <v>26</v>
      </c>
      <c r="D2203" s="5"/>
      <c r="E2203" s="98">
        <v>0.01</v>
      </c>
      <c r="F2203" s="53"/>
      <c r="G2203" s="59"/>
      <c r="Z2203" s="108" t="str">
        <f>IF(LEN(INDEX($1:$1048576,ROW(),4))&gt;0,INDEX($1:$1048576,ROW(),4)," ")</f>
        <v xml:space="preserve"> </v>
      </c>
      <c r="AA2203" s="108">
        <f t="shared" si="244"/>
        <v>169</v>
      </c>
      <c r="AB2203" s="108">
        <f ca="1">COUNTBLANK(OFFSET(INDEX($1:$1048576,2,4),AA2203*WellsInPlate,0,WellsInPlate,1))</f>
        <v>86</v>
      </c>
      <c r="AC2203" s="108">
        <f t="shared" ca="1" si="245"/>
        <v>0</v>
      </c>
      <c r="AE2203" s="108" t="b">
        <f>IF(COUNTBLANK(D2203)=0,A2203)</f>
        <v>0</v>
      </c>
    </row>
    <row r="2204" spans="1:31" ht="12.75" x14ac:dyDescent="0.2">
      <c r="A2204" s="94" t="str">
        <f>IF(D2204="","",CONCATENATE('Address and samples info'!$B$8," #",'Samples 96'!C2204))</f>
        <v/>
      </c>
      <c r="B2204" s="95" t="s">
        <v>42</v>
      </c>
      <c r="C2204" s="150">
        <v>26</v>
      </c>
      <c r="D2204" s="5"/>
      <c r="E2204" s="98">
        <v>0.01</v>
      </c>
      <c r="F2204" s="53"/>
      <c r="G2204" s="59"/>
      <c r="Z2204" s="108" t="str">
        <f>IF(LEN(INDEX($1:$1048576,ROW(),4))&gt;0,INDEX($1:$1048576,ROW(),4)," ")</f>
        <v xml:space="preserve"> </v>
      </c>
      <c r="AA2204" s="108">
        <f t="shared" si="244"/>
        <v>169</v>
      </c>
      <c r="AB2204" s="108">
        <f ca="1">COUNTBLANK(OFFSET(INDEX($1:$1048576,2,4),AA2204*WellsInPlate,0,WellsInPlate,1))</f>
        <v>86</v>
      </c>
      <c r="AC2204" s="108">
        <f t="shared" ca="1" si="245"/>
        <v>0</v>
      </c>
      <c r="AE2204" s="108" t="b">
        <f>IF(COUNTBLANK(D2204)=0,A2204)</f>
        <v>0</v>
      </c>
    </row>
    <row r="2205" spans="1:31" ht="12.75" x14ac:dyDescent="0.2">
      <c r="A2205" s="94" t="str">
        <f>IF(D2205="","",CONCATENATE('Address and samples info'!$B$8," #",'Samples 96'!C2205))</f>
        <v/>
      </c>
      <c r="B2205" s="95" t="s">
        <v>53</v>
      </c>
      <c r="C2205" s="150">
        <v>26</v>
      </c>
      <c r="D2205" s="5"/>
      <c r="E2205" s="98">
        <v>0.01</v>
      </c>
      <c r="F2205" s="53"/>
      <c r="G2205" s="59"/>
      <c r="Z2205" s="108" t="str">
        <f>IF(LEN(INDEX($1:$1048576,ROW(),4))&gt;0,INDEX($1:$1048576,ROW(),4)," ")</f>
        <v xml:space="preserve"> </v>
      </c>
      <c r="AA2205" s="108">
        <f t="shared" si="244"/>
        <v>169</v>
      </c>
      <c r="AB2205" s="108">
        <f ca="1">COUNTBLANK(OFFSET(INDEX($1:$1048576,2,4),AA2205*WellsInPlate,0,WellsInPlate,1))</f>
        <v>86</v>
      </c>
      <c r="AC2205" s="108">
        <f t="shared" ca="1" si="245"/>
        <v>0</v>
      </c>
      <c r="AE2205" s="108" t="b">
        <f>IF(COUNTBLANK(D2205)=0,A2205)</f>
        <v>0</v>
      </c>
    </row>
    <row r="2206" spans="1:31" ht="12.75" x14ac:dyDescent="0.2">
      <c r="A2206" s="94" t="str">
        <f>IF(D2206="","",CONCATENATE('Address and samples info'!$B$8," #",'Samples 96'!C2206))</f>
        <v/>
      </c>
      <c r="B2206" s="95" t="s">
        <v>64</v>
      </c>
      <c r="C2206" s="150">
        <v>26</v>
      </c>
      <c r="D2206" s="5"/>
      <c r="E2206" s="98">
        <v>0.01</v>
      </c>
      <c r="F2206" s="53"/>
      <c r="G2206" s="59"/>
      <c r="Z2206" s="108" t="str">
        <f>IF(LEN(INDEX($1:$1048576,ROW(),4))&gt;0,INDEX($1:$1048576,ROW(),4)," ")</f>
        <v xml:space="preserve"> </v>
      </c>
      <c r="AA2206" s="108">
        <f t="shared" si="244"/>
        <v>169</v>
      </c>
      <c r="AB2206" s="108">
        <f ca="1">COUNTBLANK(OFFSET(INDEX($1:$1048576,2,4),AA2206*WellsInPlate,0,WellsInPlate,1))</f>
        <v>86</v>
      </c>
      <c r="AC2206" s="108">
        <f t="shared" ca="1" si="245"/>
        <v>0</v>
      </c>
      <c r="AE2206" s="108" t="b">
        <f>IF(COUNTBLANK(D2206)=0,A2206)</f>
        <v>0</v>
      </c>
    </row>
    <row r="2207" spans="1:31" ht="12.75" x14ac:dyDescent="0.2">
      <c r="A2207" s="94" t="str">
        <f>IF(D2207="","",CONCATENATE('Address and samples info'!$B$8," #",'Samples 96'!C2207))</f>
        <v/>
      </c>
      <c r="B2207" s="95" t="s">
        <v>75</v>
      </c>
      <c r="C2207" s="150">
        <v>26</v>
      </c>
      <c r="D2207" s="5"/>
      <c r="E2207" s="98">
        <v>0.01</v>
      </c>
      <c r="F2207" s="53"/>
      <c r="G2207" s="59"/>
      <c r="Z2207" s="108" t="str">
        <f>IF(LEN(INDEX($1:$1048576,ROW(),4))&gt;0,INDEX($1:$1048576,ROW(),4)," ")</f>
        <v xml:space="preserve"> </v>
      </c>
      <c r="AA2207" s="108">
        <f t="shared" si="244"/>
        <v>169</v>
      </c>
      <c r="AB2207" s="108">
        <f ca="1">COUNTBLANK(OFFSET(INDEX($1:$1048576,2,4),AA2207*WellsInPlate,0,WellsInPlate,1))</f>
        <v>86</v>
      </c>
      <c r="AC2207" s="108">
        <f t="shared" ca="1" si="245"/>
        <v>0</v>
      </c>
      <c r="AE2207" s="108" t="b">
        <f>IF(COUNTBLANK(D2207)=0,A2207)</f>
        <v>0</v>
      </c>
    </row>
    <row r="2208" spans="1:31" ht="12.75" x14ac:dyDescent="0.2">
      <c r="A2208" s="94" t="str">
        <f>IF(D2208="","",CONCATENATE('Address and samples info'!$B$8," #",'Samples 96'!C2208))</f>
        <v/>
      </c>
      <c r="B2208" s="95" t="s">
        <v>85</v>
      </c>
      <c r="C2208" s="150">
        <v>26</v>
      </c>
      <c r="D2208" s="5"/>
      <c r="E2208" s="98">
        <v>0.01</v>
      </c>
      <c r="F2208" s="53"/>
      <c r="G2208" s="59"/>
      <c r="Z2208" s="108" t="str">
        <f>IF(LEN(INDEX($1:$1048576,ROW(),4))&gt;0,INDEX($1:$1048576,ROW(),4)," ")</f>
        <v xml:space="preserve"> </v>
      </c>
      <c r="AA2208" s="108">
        <f t="shared" si="244"/>
        <v>169</v>
      </c>
      <c r="AB2208" s="108">
        <f ca="1">COUNTBLANK(OFFSET(INDEX($1:$1048576,2,4),AA2208*WellsInPlate,0,WellsInPlate,1))</f>
        <v>86</v>
      </c>
      <c r="AC2208" s="108">
        <f t="shared" ca="1" si="245"/>
        <v>0</v>
      </c>
      <c r="AE2208" s="108" t="b">
        <f>IF(COUNTBLANK(D2208)=0,A2208)</f>
        <v>0</v>
      </c>
    </row>
    <row r="2209" spans="1:31" ht="12.75" x14ac:dyDescent="0.2">
      <c r="A2209" s="94" t="str">
        <f>IF(D2209="","",CONCATENATE('Address and samples info'!$B$8," #",'Samples 96'!C2209))</f>
        <v/>
      </c>
      <c r="B2209" s="95" t="s">
        <v>10</v>
      </c>
      <c r="C2209" s="150">
        <v>26</v>
      </c>
      <c r="D2209" s="5"/>
      <c r="E2209" s="98">
        <v>0.01</v>
      </c>
      <c r="F2209" s="53"/>
      <c r="G2209" s="59"/>
      <c r="Z2209" s="108" t="str">
        <f>IF(LEN(INDEX($1:$1048576,ROW(),4))&gt;0,INDEX($1:$1048576,ROW(),4)," ")</f>
        <v xml:space="preserve"> </v>
      </c>
      <c r="AA2209" s="108">
        <f t="shared" si="244"/>
        <v>169</v>
      </c>
      <c r="AB2209" s="108">
        <f ca="1">COUNTBLANK(OFFSET(INDEX($1:$1048576,2,4),AA2209*WellsInPlate,0,WellsInPlate,1))</f>
        <v>86</v>
      </c>
      <c r="AC2209" s="108">
        <f t="shared" ca="1" si="245"/>
        <v>0</v>
      </c>
      <c r="AE2209" s="108" t="b">
        <f>IF(COUNTBLANK(D2209)=0,A2209)</f>
        <v>0</v>
      </c>
    </row>
    <row r="2210" spans="1:31" ht="12.75" x14ac:dyDescent="0.2">
      <c r="A2210" s="94" t="str">
        <f>IF(D2210="","",CONCATENATE('Address and samples info'!$B$8," #",'Samples 96'!C2210))</f>
        <v/>
      </c>
      <c r="B2210" s="95" t="s">
        <v>21</v>
      </c>
      <c r="C2210" s="150">
        <v>26</v>
      </c>
      <c r="D2210" s="5"/>
      <c r="E2210" s="98">
        <v>0.01</v>
      </c>
      <c r="F2210" s="53"/>
      <c r="G2210" s="59"/>
      <c r="Z2210" s="108" t="str">
        <f>IF(LEN(INDEX($1:$1048576,ROW(),4))&gt;0,INDEX($1:$1048576,ROW(),4)," ")</f>
        <v xml:space="preserve"> </v>
      </c>
      <c r="AA2210" s="108">
        <f t="shared" si="244"/>
        <v>169</v>
      </c>
      <c r="AB2210" s="108">
        <f ca="1">COUNTBLANK(OFFSET(INDEX($1:$1048576,2,4),AA2210*WellsInPlate,0,WellsInPlate,1))</f>
        <v>86</v>
      </c>
      <c r="AC2210" s="108">
        <f t="shared" ca="1" si="245"/>
        <v>0</v>
      </c>
      <c r="AE2210" s="108" t="b">
        <f>IF(COUNTBLANK(D2210)=0,A2210)</f>
        <v>0</v>
      </c>
    </row>
    <row r="2211" spans="1:31" ht="12.75" x14ac:dyDescent="0.2">
      <c r="A2211" s="94" t="str">
        <f>IF(D2211="","",CONCATENATE('Address and samples info'!$B$8," #",'Samples 96'!C2211))</f>
        <v/>
      </c>
      <c r="B2211" s="95" t="s">
        <v>32</v>
      </c>
      <c r="C2211" s="150">
        <v>26</v>
      </c>
      <c r="D2211" s="5"/>
      <c r="E2211" s="98">
        <v>0.01</v>
      </c>
      <c r="F2211" s="53"/>
      <c r="G2211" s="59"/>
      <c r="Z2211" s="108" t="str">
        <f>IF(LEN(INDEX($1:$1048576,ROW(),4))&gt;0,INDEX($1:$1048576,ROW(),4)," ")</f>
        <v xml:space="preserve"> </v>
      </c>
      <c r="AA2211" s="108">
        <f t="shared" si="244"/>
        <v>169</v>
      </c>
      <c r="AB2211" s="108">
        <f ca="1">COUNTBLANK(OFFSET(INDEX($1:$1048576,2,4),AA2211*WellsInPlate,0,WellsInPlate,1))</f>
        <v>86</v>
      </c>
      <c r="AC2211" s="108">
        <f t="shared" ca="1" si="245"/>
        <v>0</v>
      </c>
      <c r="AE2211" s="108" t="b">
        <f>IF(COUNTBLANK(D2211)=0,A2211)</f>
        <v>0</v>
      </c>
    </row>
    <row r="2212" spans="1:31" ht="12.75" x14ac:dyDescent="0.2">
      <c r="A2212" s="94" t="str">
        <f>IF(D2212="","",CONCATENATE('Address and samples info'!$B$8," #",'Samples 96'!C2212))</f>
        <v/>
      </c>
      <c r="B2212" s="95" t="s">
        <v>43</v>
      </c>
      <c r="C2212" s="150">
        <v>26</v>
      </c>
      <c r="D2212" s="5"/>
      <c r="E2212" s="98">
        <v>0.01</v>
      </c>
      <c r="F2212" s="53"/>
      <c r="G2212" s="59"/>
      <c r="Z2212" s="108" t="str">
        <f>IF(LEN(INDEX($1:$1048576,ROW(),4))&gt;0,INDEX($1:$1048576,ROW(),4)," ")</f>
        <v xml:space="preserve"> </v>
      </c>
      <c r="AA2212" s="108">
        <f t="shared" si="244"/>
        <v>169</v>
      </c>
      <c r="AB2212" s="108">
        <f ca="1">COUNTBLANK(OFFSET(INDEX($1:$1048576,2,4),AA2212*WellsInPlate,0,WellsInPlate,1))</f>
        <v>86</v>
      </c>
      <c r="AC2212" s="108">
        <f t="shared" ca="1" si="245"/>
        <v>0</v>
      </c>
      <c r="AE2212" s="108" t="b">
        <f>IF(COUNTBLANK(D2212)=0,A2212)</f>
        <v>0</v>
      </c>
    </row>
    <row r="2213" spans="1:31" ht="12.75" x14ac:dyDescent="0.2">
      <c r="A2213" s="94" t="str">
        <f>IF(D2213="","",CONCATENATE('Address and samples info'!$B$8," #",'Samples 96'!C2213))</f>
        <v/>
      </c>
      <c r="B2213" s="95" t="s">
        <v>54</v>
      </c>
      <c r="C2213" s="150">
        <v>26</v>
      </c>
      <c r="D2213" s="5"/>
      <c r="E2213" s="98">
        <v>0.01</v>
      </c>
      <c r="F2213" s="53"/>
      <c r="G2213" s="59"/>
      <c r="Z2213" s="108" t="str">
        <f>IF(LEN(INDEX($1:$1048576,ROW(),4))&gt;0,INDEX($1:$1048576,ROW(),4)," ")</f>
        <v xml:space="preserve"> </v>
      </c>
      <c r="AA2213" s="108">
        <f t="shared" si="244"/>
        <v>169</v>
      </c>
      <c r="AB2213" s="108">
        <f ca="1">COUNTBLANK(OFFSET(INDEX($1:$1048576,2,4),AA2213*WellsInPlate,0,WellsInPlate,1))</f>
        <v>86</v>
      </c>
      <c r="AC2213" s="108">
        <f t="shared" ca="1" si="245"/>
        <v>0</v>
      </c>
      <c r="AE2213" s="108" t="b">
        <f>IF(COUNTBLANK(D2213)=0,A2213)</f>
        <v>0</v>
      </c>
    </row>
    <row r="2214" spans="1:31" ht="12.75" x14ac:dyDescent="0.2">
      <c r="A2214" s="94" t="str">
        <f>IF(D2214="","",CONCATENATE('Address and samples info'!$B$8," #",'Samples 96'!C2214))</f>
        <v/>
      </c>
      <c r="B2214" s="95" t="s">
        <v>65</v>
      </c>
      <c r="C2214" s="150">
        <v>26</v>
      </c>
      <c r="D2214" s="5"/>
      <c r="E2214" s="98">
        <v>0.01</v>
      </c>
      <c r="F2214" s="53"/>
      <c r="G2214" s="59"/>
      <c r="Z2214" s="108" t="str">
        <f>IF(LEN(INDEX($1:$1048576,ROW(),4))&gt;0,INDEX($1:$1048576,ROW(),4)," ")</f>
        <v xml:space="preserve"> </v>
      </c>
      <c r="AA2214" s="108">
        <f t="shared" ref="AA2214:AA2244" si="246">CEILING((ROW()-StartRow+1)/PanelHeight,1)-1</f>
        <v>170</v>
      </c>
      <c r="AB2214" s="108">
        <f ca="1">COUNTBLANK(OFFSET(INDEX($1:$1048576,2,4),AA2214*WellsInPlate,0,WellsInPlate,1))</f>
        <v>86</v>
      </c>
      <c r="AC2214" s="108">
        <f t="shared" ref="AC2214:AC2244" ca="1" si="247">IF(AB2214=WellsInPlate,0,1)</f>
        <v>0</v>
      </c>
      <c r="AE2214" s="108" t="b">
        <f>IF(COUNTBLANK(D2214)=0,A2214)</f>
        <v>0</v>
      </c>
    </row>
    <row r="2215" spans="1:31" ht="12.75" x14ac:dyDescent="0.2">
      <c r="A2215" s="94" t="str">
        <f>IF(D2215="","",CONCATENATE('Address and samples info'!$B$8," #",'Samples 96'!C2215))</f>
        <v/>
      </c>
      <c r="B2215" s="95" t="s">
        <v>76</v>
      </c>
      <c r="C2215" s="150">
        <v>26</v>
      </c>
      <c r="D2215" s="5"/>
      <c r="E2215" s="98">
        <v>0.01</v>
      </c>
      <c r="F2215" s="53"/>
      <c r="G2215" s="59"/>
      <c r="Z2215" s="108" t="str">
        <f>IF(LEN(INDEX($1:$1048576,ROW(),4))&gt;0,INDEX($1:$1048576,ROW(),4)," ")</f>
        <v xml:space="preserve"> </v>
      </c>
      <c r="AA2215" s="108">
        <f t="shared" si="246"/>
        <v>170</v>
      </c>
      <c r="AB2215" s="108">
        <f ca="1">COUNTBLANK(OFFSET(INDEX($1:$1048576,2,4),AA2215*WellsInPlate,0,WellsInPlate,1))</f>
        <v>86</v>
      </c>
      <c r="AC2215" s="108">
        <f t="shared" ca="1" si="247"/>
        <v>0</v>
      </c>
      <c r="AE2215" s="108" t="b">
        <f>IF(COUNTBLANK(D2215)=0,A2215)</f>
        <v>0</v>
      </c>
    </row>
    <row r="2216" spans="1:31" ht="12.75" x14ac:dyDescent="0.2">
      <c r="A2216" s="94" t="str">
        <f>IF(D2216="","",CONCATENATE('Address and samples info'!$B$8," #",'Samples 96'!C2216))</f>
        <v/>
      </c>
      <c r="B2216" s="95" t="s">
        <v>86</v>
      </c>
      <c r="C2216" s="150">
        <v>26</v>
      </c>
      <c r="D2216" s="5"/>
      <c r="E2216" s="98">
        <v>0.01</v>
      </c>
      <c r="F2216" s="53"/>
      <c r="G2216" s="59"/>
      <c r="Z2216" s="108" t="str">
        <f>IF(LEN(INDEX($1:$1048576,ROW(),4))&gt;0,INDEX($1:$1048576,ROW(),4)," ")</f>
        <v xml:space="preserve"> </v>
      </c>
      <c r="AA2216" s="108">
        <f t="shared" si="246"/>
        <v>170</v>
      </c>
      <c r="AB2216" s="108">
        <f ca="1">COUNTBLANK(OFFSET(INDEX($1:$1048576,2,4),AA2216*WellsInPlate,0,WellsInPlate,1))</f>
        <v>86</v>
      </c>
      <c r="AC2216" s="108">
        <f t="shared" ca="1" si="247"/>
        <v>0</v>
      </c>
      <c r="AE2216" s="108" t="b">
        <f>IF(COUNTBLANK(D2216)=0,A2216)</f>
        <v>0</v>
      </c>
    </row>
    <row r="2217" spans="1:31" ht="12.75" x14ac:dyDescent="0.2">
      <c r="A2217" s="94" t="str">
        <f>IF(D2217="","",CONCATENATE('Address and samples info'!$B$8," #",'Samples 96'!C2217))</f>
        <v/>
      </c>
      <c r="B2217" s="95" t="s">
        <v>11</v>
      </c>
      <c r="C2217" s="150">
        <v>26</v>
      </c>
      <c r="D2217" s="5"/>
      <c r="E2217" s="98">
        <v>0.01</v>
      </c>
      <c r="F2217" s="53"/>
      <c r="G2217" s="59"/>
      <c r="Z2217" s="108" t="str">
        <f>IF(LEN(INDEX($1:$1048576,ROW(),4))&gt;0,INDEX($1:$1048576,ROW(),4)," ")</f>
        <v xml:space="preserve"> </v>
      </c>
      <c r="AA2217" s="108">
        <f t="shared" si="246"/>
        <v>170</v>
      </c>
      <c r="AB2217" s="108">
        <f ca="1">COUNTBLANK(OFFSET(INDEX($1:$1048576,2,4),AA2217*WellsInPlate,0,WellsInPlate,1))</f>
        <v>86</v>
      </c>
      <c r="AC2217" s="108">
        <f t="shared" ca="1" si="247"/>
        <v>0</v>
      </c>
      <c r="AE2217" s="108" t="b">
        <f>IF(COUNTBLANK(D2217)=0,A2217)</f>
        <v>0</v>
      </c>
    </row>
    <row r="2218" spans="1:31" ht="12.75" x14ac:dyDescent="0.2">
      <c r="A2218" s="94" t="str">
        <f>IF(D2218="","",CONCATENATE('Address and samples info'!$B$8," #",'Samples 96'!C2218))</f>
        <v/>
      </c>
      <c r="B2218" s="95" t="s">
        <v>22</v>
      </c>
      <c r="C2218" s="150">
        <v>26</v>
      </c>
      <c r="D2218" s="5"/>
      <c r="E2218" s="98">
        <v>0.01</v>
      </c>
      <c r="F2218" s="53"/>
      <c r="G2218" s="59"/>
      <c r="Z2218" s="108" t="str">
        <f>IF(LEN(INDEX($1:$1048576,ROW(),4))&gt;0,INDEX($1:$1048576,ROW(),4)," ")</f>
        <v xml:space="preserve"> </v>
      </c>
      <c r="AA2218" s="108">
        <f t="shared" si="246"/>
        <v>170</v>
      </c>
      <c r="AB2218" s="108">
        <f ca="1">COUNTBLANK(OFFSET(INDEX($1:$1048576,2,4),AA2218*WellsInPlate,0,WellsInPlate,1))</f>
        <v>86</v>
      </c>
      <c r="AC2218" s="108">
        <f t="shared" ca="1" si="247"/>
        <v>0</v>
      </c>
      <c r="AE2218" s="108" t="b">
        <f>IF(COUNTBLANK(D2218)=0,A2218)</f>
        <v>0</v>
      </c>
    </row>
    <row r="2219" spans="1:31" ht="12.75" x14ac:dyDescent="0.2">
      <c r="A2219" s="94" t="str">
        <f>IF(D2219="","",CONCATENATE('Address and samples info'!$B$8," #",'Samples 96'!C2219))</f>
        <v/>
      </c>
      <c r="B2219" s="95" t="s">
        <v>33</v>
      </c>
      <c r="C2219" s="150">
        <v>26</v>
      </c>
      <c r="D2219" s="5"/>
      <c r="E2219" s="98">
        <v>0.01</v>
      </c>
      <c r="F2219" s="53"/>
      <c r="G2219" s="59"/>
      <c r="Z2219" s="108" t="str">
        <f>IF(LEN(INDEX($1:$1048576,ROW(),4))&gt;0,INDEX($1:$1048576,ROW(),4)," ")</f>
        <v xml:space="preserve"> </v>
      </c>
      <c r="AA2219" s="108">
        <f t="shared" si="246"/>
        <v>170</v>
      </c>
      <c r="AB2219" s="108">
        <f ca="1">COUNTBLANK(OFFSET(INDEX($1:$1048576,2,4),AA2219*WellsInPlate,0,WellsInPlate,1))</f>
        <v>86</v>
      </c>
      <c r="AC2219" s="108">
        <f t="shared" ca="1" si="247"/>
        <v>0</v>
      </c>
      <c r="AE2219" s="108" t="b">
        <f>IF(COUNTBLANK(D2219)=0,A2219)</f>
        <v>0</v>
      </c>
    </row>
    <row r="2220" spans="1:31" ht="12.75" x14ac:dyDescent="0.2">
      <c r="A2220" s="94" t="str">
        <f>IF(D2220="","",CONCATENATE('Address and samples info'!$B$8," #",'Samples 96'!C2220))</f>
        <v/>
      </c>
      <c r="B2220" s="95" t="s">
        <v>44</v>
      </c>
      <c r="C2220" s="150">
        <v>26</v>
      </c>
      <c r="D2220" s="5"/>
      <c r="E2220" s="98">
        <v>0.01</v>
      </c>
      <c r="F2220" s="53"/>
      <c r="G2220" s="59"/>
      <c r="Z2220" s="108" t="str">
        <f>IF(LEN(INDEX($1:$1048576,ROW(),4))&gt;0,INDEX($1:$1048576,ROW(),4)," ")</f>
        <v xml:space="preserve"> </v>
      </c>
      <c r="AA2220" s="108">
        <f t="shared" si="246"/>
        <v>170</v>
      </c>
      <c r="AB2220" s="108">
        <f ca="1">COUNTBLANK(OFFSET(INDEX($1:$1048576,2,4),AA2220*WellsInPlate,0,WellsInPlate,1))</f>
        <v>86</v>
      </c>
      <c r="AC2220" s="108">
        <f t="shared" ca="1" si="247"/>
        <v>0</v>
      </c>
      <c r="AE2220" s="108" t="b">
        <f>IF(COUNTBLANK(D2220)=0,A2220)</f>
        <v>0</v>
      </c>
    </row>
    <row r="2221" spans="1:31" ht="12.75" x14ac:dyDescent="0.2">
      <c r="A2221" s="94" t="str">
        <f>IF(D2221="","",CONCATENATE('Address and samples info'!$B$8," #",'Samples 96'!C2221))</f>
        <v/>
      </c>
      <c r="B2221" s="95" t="s">
        <v>55</v>
      </c>
      <c r="C2221" s="150">
        <v>26</v>
      </c>
      <c r="D2221" s="5"/>
      <c r="E2221" s="98">
        <v>0.01</v>
      </c>
      <c r="F2221" s="53"/>
      <c r="G2221" s="59"/>
      <c r="Z2221" s="108" t="str">
        <f>IF(LEN(INDEX($1:$1048576,ROW(),4))&gt;0,INDEX($1:$1048576,ROW(),4)," ")</f>
        <v xml:space="preserve"> </v>
      </c>
      <c r="AA2221" s="108">
        <f t="shared" si="246"/>
        <v>170</v>
      </c>
      <c r="AB2221" s="108">
        <f ca="1">COUNTBLANK(OFFSET(INDEX($1:$1048576,2,4),AA2221*WellsInPlate,0,WellsInPlate,1))</f>
        <v>86</v>
      </c>
      <c r="AC2221" s="108">
        <f t="shared" ca="1" si="247"/>
        <v>0</v>
      </c>
      <c r="AE2221" s="108" t="b">
        <f>IF(COUNTBLANK(D2221)=0,A2221)</f>
        <v>0</v>
      </c>
    </row>
    <row r="2222" spans="1:31" ht="12.75" x14ac:dyDescent="0.2">
      <c r="A2222" s="94" t="str">
        <f>IF(D2222="","",CONCATENATE('Address and samples info'!$B$8," #",'Samples 96'!C2222))</f>
        <v/>
      </c>
      <c r="B2222" s="95" t="s">
        <v>66</v>
      </c>
      <c r="C2222" s="150">
        <v>26</v>
      </c>
      <c r="D2222" s="5"/>
      <c r="E2222" s="98">
        <v>0.01</v>
      </c>
      <c r="F2222" s="53"/>
      <c r="G2222" s="59"/>
      <c r="Z2222" s="108" t="str">
        <f>IF(LEN(INDEX($1:$1048576,ROW(),4))&gt;0,INDEX($1:$1048576,ROW(),4)," ")</f>
        <v xml:space="preserve"> </v>
      </c>
      <c r="AA2222" s="108">
        <f t="shared" si="246"/>
        <v>170</v>
      </c>
      <c r="AB2222" s="108">
        <f ca="1">COUNTBLANK(OFFSET(INDEX($1:$1048576,2,4),AA2222*WellsInPlate,0,WellsInPlate,1))</f>
        <v>86</v>
      </c>
      <c r="AC2222" s="108">
        <f t="shared" ca="1" si="247"/>
        <v>0</v>
      </c>
      <c r="AE2222" s="108" t="b">
        <f>IF(COUNTBLANK(D2222)=0,A2222)</f>
        <v>0</v>
      </c>
    </row>
    <row r="2223" spans="1:31" ht="12.75" x14ac:dyDescent="0.2">
      <c r="A2223" s="94" t="str">
        <f>IF(D2223="","",CONCATENATE('Address and samples info'!$B$8," #",'Samples 96'!C2223))</f>
        <v/>
      </c>
      <c r="B2223" s="95" t="s">
        <v>77</v>
      </c>
      <c r="C2223" s="150">
        <v>26</v>
      </c>
      <c r="D2223" s="5"/>
      <c r="E2223" s="98">
        <v>0.01</v>
      </c>
      <c r="F2223" s="53"/>
      <c r="G2223" s="59"/>
      <c r="Z2223" s="108" t="str">
        <f>IF(LEN(INDEX($1:$1048576,ROW(),4))&gt;0,INDEX($1:$1048576,ROW(),4)," ")</f>
        <v xml:space="preserve"> </v>
      </c>
      <c r="AA2223" s="108">
        <f t="shared" si="246"/>
        <v>170</v>
      </c>
      <c r="AB2223" s="108">
        <f ca="1">COUNTBLANK(OFFSET(INDEX($1:$1048576,2,4),AA2223*WellsInPlate,0,WellsInPlate,1))</f>
        <v>86</v>
      </c>
      <c r="AC2223" s="108">
        <f t="shared" ca="1" si="247"/>
        <v>0</v>
      </c>
      <c r="AE2223" s="108" t="b">
        <f>IF(COUNTBLANK(D2223)=0,A2223)</f>
        <v>0</v>
      </c>
    </row>
    <row r="2224" spans="1:31" ht="12.75" x14ac:dyDescent="0.2">
      <c r="A2224" s="94" t="str">
        <f>IF(D2224="","",CONCATENATE('Address and samples info'!$B$8," #",'Samples 96'!C2224))</f>
        <v/>
      </c>
      <c r="B2224" s="95" t="s">
        <v>87</v>
      </c>
      <c r="C2224" s="150">
        <v>26</v>
      </c>
      <c r="D2224" s="5"/>
      <c r="E2224" s="98">
        <v>0.01</v>
      </c>
      <c r="F2224" s="53"/>
      <c r="G2224" s="59"/>
      <c r="Z2224" s="108" t="str">
        <f>IF(LEN(INDEX($1:$1048576,ROW(),4))&gt;0,INDEX($1:$1048576,ROW(),4)," ")</f>
        <v xml:space="preserve"> </v>
      </c>
      <c r="AA2224" s="108">
        <f t="shared" si="246"/>
        <v>170</v>
      </c>
      <c r="AB2224" s="108">
        <f ca="1">COUNTBLANK(OFFSET(INDEX($1:$1048576,2,4),AA2224*WellsInPlate,0,WellsInPlate,1))</f>
        <v>86</v>
      </c>
      <c r="AC2224" s="108">
        <f t="shared" ca="1" si="247"/>
        <v>0</v>
      </c>
      <c r="AE2224" s="108" t="b">
        <f>IF(COUNTBLANK(D2224)=0,A2224)</f>
        <v>0</v>
      </c>
    </row>
    <row r="2225" spans="1:31" ht="12.75" x14ac:dyDescent="0.2">
      <c r="A2225" s="94" t="str">
        <f>IF(D2225="","",CONCATENATE('Address and samples info'!$B$8," #",'Samples 96'!C2225))</f>
        <v/>
      </c>
      <c r="B2225" s="95" t="s">
        <v>12</v>
      </c>
      <c r="C2225" s="150">
        <v>26</v>
      </c>
      <c r="D2225" s="5"/>
      <c r="E2225" s="98">
        <v>0.01</v>
      </c>
      <c r="F2225" s="53"/>
      <c r="G2225" s="59"/>
      <c r="Z2225" s="108" t="str">
        <f>IF(LEN(INDEX($1:$1048576,ROW(),4))&gt;0,INDEX($1:$1048576,ROW(),4)," ")</f>
        <v xml:space="preserve"> </v>
      </c>
      <c r="AA2225" s="108">
        <f t="shared" si="246"/>
        <v>170</v>
      </c>
      <c r="AB2225" s="108">
        <f ca="1">COUNTBLANK(OFFSET(INDEX($1:$1048576,2,4),AA2225*WellsInPlate,0,WellsInPlate,1))</f>
        <v>86</v>
      </c>
      <c r="AC2225" s="108">
        <f t="shared" ca="1" si="247"/>
        <v>0</v>
      </c>
      <c r="AE2225" s="108" t="b">
        <f>IF(COUNTBLANK(D2225)=0,A2225)</f>
        <v>0</v>
      </c>
    </row>
    <row r="2226" spans="1:31" ht="12.75" x14ac:dyDescent="0.2">
      <c r="A2226" s="94" t="str">
        <f>IF(D2226="","",CONCATENATE('Address and samples info'!$B$8," #",'Samples 96'!C2226))</f>
        <v/>
      </c>
      <c r="B2226" s="95" t="s">
        <v>23</v>
      </c>
      <c r="C2226" s="150">
        <v>26</v>
      </c>
      <c r="D2226" s="5"/>
      <c r="E2226" s="98">
        <v>0.01</v>
      </c>
      <c r="F2226" s="53"/>
      <c r="G2226" s="59"/>
      <c r="Z2226" s="108" t="str">
        <f>IF(LEN(INDEX($1:$1048576,ROW(),4))&gt;0,INDEX($1:$1048576,ROW(),4)," ")</f>
        <v xml:space="preserve"> </v>
      </c>
      <c r="AA2226" s="108">
        <f t="shared" si="246"/>
        <v>170</v>
      </c>
      <c r="AB2226" s="108">
        <f ca="1">COUNTBLANK(OFFSET(INDEX($1:$1048576,2,4),AA2226*WellsInPlate,0,WellsInPlate,1))</f>
        <v>86</v>
      </c>
      <c r="AC2226" s="108">
        <f t="shared" ca="1" si="247"/>
        <v>0</v>
      </c>
      <c r="AE2226" s="108" t="b">
        <f>IF(COUNTBLANK(D2226)=0,A2226)</f>
        <v>0</v>
      </c>
    </row>
    <row r="2227" spans="1:31" ht="12.75" x14ac:dyDescent="0.2">
      <c r="A2227" s="94" t="str">
        <f>IF(D2227="","",CONCATENATE('Address and samples info'!$B$8," #",'Samples 96'!C2227))</f>
        <v/>
      </c>
      <c r="B2227" s="95" t="s">
        <v>34</v>
      </c>
      <c r="C2227" s="150">
        <v>26</v>
      </c>
      <c r="D2227" s="5"/>
      <c r="E2227" s="98">
        <v>0.01</v>
      </c>
      <c r="F2227" s="53"/>
      <c r="G2227" s="59"/>
      <c r="Z2227" s="108" t="str">
        <f>IF(LEN(INDEX($1:$1048576,ROW(),4))&gt;0,INDEX($1:$1048576,ROW(),4)," ")</f>
        <v xml:space="preserve"> </v>
      </c>
      <c r="AA2227" s="108">
        <f t="shared" si="246"/>
        <v>171</v>
      </c>
      <c r="AB2227" s="108">
        <f ca="1">COUNTBLANK(OFFSET(INDEX($1:$1048576,2,4),AA2227*WellsInPlate,0,WellsInPlate,1))</f>
        <v>86</v>
      </c>
      <c r="AC2227" s="108">
        <f t="shared" ca="1" si="247"/>
        <v>0</v>
      </c>
      <c r="AE2227" s="108" t="b">
        <f>IF(COUNTBLANK(D2227)=0,A2227)</f>
        <v>0</v>
      </c>
    </row>
    <row r="2228" spans="1:31" ht="12.75" x14ac:dyDescent="0.2">
      <c r="A2228" s="94" t="str">
        <f>IF(D2228="","",CONCATENATE('Address and samples info'!$B$8," #",'Samples 96'!C2228))</f>
        <v/>
      </c>
      <c r="B2228" s="95" t="s">
        <v>45</v>
      </c>
      <c r="C2228" s="150">
        <v>26</v>
      </c>
      <c r="D2228" s="5"/>
      <c r="E2228" s="98">
        <v>0.01</v>
      </c>
      <c r="F2228" s="53"/>
      <c r="G2228" s="59"/>
      <c r="Z2228" s="108" t="str">
        <f>IF(LEN(INDEX($1:$1048576,ROW(),4))&gt;0,INDEX($1:$1048576,ROW(),4)," ")</f>
        <v xml:space="preserve"> </v>
      </c>
      <c r="AA2228" s="108">
        <f t="shared" si="246"/>
        <v>171</v>
      </c>
      <c r="AB2228" s="108">
        <f ca="1">COUNTBLANK(OFFSET(INDEX($1:$1048576,2,4),AA2228*WellsInPlate,0,WellsInPlate,1))</f>
        <v>86</v>
      </c>
      <c r="AC2228" s="108">
        <f t="shared" ca="1" si="247"/>
        <v>0</v>
      </c>
      <c r="AE2228" s="108" t="b">
        <f>IF(COUNTBLANK(D2228)=0,A2228)</f>
        <v>0</v>
      </c>
    </row>
    <row r="2229" spans="1:31" ht="12.75" x14ac:dyDescent="0.2">
      <c r="A2229" s="94" t="str">
        <f>IF(D2229="","",CONCATENATE('Address and samples info'!$B$8," #",'Samples 96'!C2229))</f>
        <v/>
      </c>
      <c r="B2229" s="95" t="s">
        <v>56</v>
      </c>
      <c r="C2229" s="150">
        <v>26</v>
      </c>
      <c r="D2229" s="5"/>
      <c r="E2229" s="98">
        <v>0.01</v>
      </c>
      <c r="F2229" s="53"/>
      <c r="G2229" s="59"/>
      <c r="Z2229" s="108" t="str">
        <f>IF(LEN(INDEX($1:$1048576,ROW(),4))&gt;0,INDEX($1:$1048576,ROW(),4)," ")</f>
        <v xml:space="preserve"> </v>
      </c>
      <c r="AA2229" s="108">
        <f t="shared" si="246"/>
        <v>171</v>
      </c>
      <c r="AB2229" s="108">
        <f ca="1">COUNTBLANK(OFFSET(INDEX($1:$1048576,2,4),AA2229*WellsInPlate,0,WellsInPlate,1))</f>
        <v>86</v>
      </c>
      <c r="AC2229" s="108">
        <f t="shared" ca="1" si="247"/>
        <v>0</v>
      </c>
      <c r="AE2229" s="108" t="b">
        <f>IF(COUNTBLANK(D2229)=0,A2229)</f>
        <v>0</v>
      </c>
    </row>
    <row r="2230" spans="1:31" ht="12.75" x14ac:dyDescent="0.2">
      <c r="A2230" s="94" t="str">
        <f>IF(D2230="","",CONCATENATE('Address and samples info'!$B$8," #",'Samples 96'!C2230))</f>
        <v/>
      </c>
      <c r="B2230" s="95" t="s">
        <v>67</v>
      </c>
      <c r="C2230" s="150">
        <v>26</v>
      </c>
      <c r="D2230" s="5"/>
      <c r="E2230" s="98">
        <v>0.01</v>
      </c>
      <c r="F2230" s="53"/>
      <c r="G2230" s="59"/>
      <c r="Z2230" s="108" t="str">
        <f>IF(LEN(INDEX($1:$1048576,ROW(),4))&gt;0,INDEX($1:$1048576,ROW(),4)," ")</f>
        <v xml:space="preserve"> </v>
      </c>
      <c r="AA2230" s="108">
        <f t="shared" si="246"/>
        <v>171</v>
      </c>
      <c r="AB2230" s="108">
        <f ca="1">COUNTBLANK(OFFSET(INDEX($1:$1048576,2,4),AA2230*WellsInPlate,0,WellsInPlate,1))</f>
        <v>86</v>
      </c>
      <c r="AC2230" s="108">
        <f t="shared" ca="1" si="247"/>
        <v>0</v>
      </c>
      <c r="AE2230" s="108" t="b">
        <f>IF(COUNTBLANK(D2230)=0,A2230)</f>
        <v>0</v>
      </c>
    </row>
    <row r="2231" spans="1:31" ht="12.75" x14ac:dyDescent="0.2">
      <c r="A2231" s="94" t="str">
        <f>IF(D2231="","",CONCATENATE('Address and samples info'!$B$8," #",'Samples 96'!C2231))</f>
        <v/>
      </c>
      <c r="B2231" s="95" t="s">
        <v>78</v>
      </c>
      <c r="C2231" s="150">
        <v>26</v>
      </c>
      <c r="D2231" s="5"/>
      <c r="E2231" s="98">
        <v>0.01</v>
      </c>
      <c r="F2231" s="53"/>
      <c r="G2231" s="59"/>
      <c r="Z2231" s="108" t="str">
        <f>IF(LEN(INDEX($1:$1048576,ROW(),4))&gt;0,INDEX($1:$1048576,ROW(),4)," ")</f>
        <v xml:space="preserve"> </v>
      </c>
      <c r="AA2231" s="108">
        <f t="shared" si="246"/>
        <v>171</v>
      </c>
      <c r="AB2231" s="108">
        <f ca="1">COUNTBLANK(OFFSET(INDEX($1:$1048576,2,4),AA2231*WellsInPlate,0,WellsInPlate,1))</f>
        <v>86</v>
      </c>
      <c r="AC2231" s="108">
        <f t="shared" ca="1" si="247"/>
        <v>0</v>
      </c>
      <c r="AE2231" s="108" t="b">
        <f>IF(COUNTBLANK(D2231)=0,A2231)</f>
        <v>0</v>
      </c>
    </row>
    <row r="2232" spans="1:31" ht="12.75" x14ac:dyDescent="0.2">
      <c r="A2232" s="94" t="str">
        <f>IF(D2232="","",CONCATENATE('Address and samples info'!$B$8," #",'Samples 96'!C2232))</f>
        <v/>
      </c>
      <c r="B2232" s="95" t="s">
        <v>88</v>
      </c>
      <c r="C2232" s="150">
        <v>26</v>
      </c>
      <c r="D2232" s="5"/>
      <c r="E2232" s="98">
        <v>0.01</v>
      </c>
      <c r="F2232" s="53"/>
      <c r="G2232" s="59"/>
      <c r="Z2232" s="108" t="str">
        <f>IF(LEN(INDEX($1:$1048576,ROW(),4))&gt;0,INDEX($1:$1048576,ROW(),4)," ")</f>
        <v xml:space="preserve"> </v>
      </c>
      <c r="AA2232" s="108">
        <f t="shared" si="246"/>
        <v>171</v>
      </c>
      <c r="AB2232" s="108">
        <f ca="1">COUNTBLANK(OFFSET(INDEX($1:$1048576,2,4),AA2232*WellsInPlate,0,WellsInPlate,1))</f>
        <v>86</v>
      </c>
      <c r="AC2232" s="108">
        <f t="shared" ca="1" si="247"/>
        <v>0</v>
      </c>
      <c r="AE2232" s="108" t="b">
        <f>IF(COUNTBLANK(D2232)=0,A2232)</f>
        <v>0</v>
      </c>
    </row>
    <row r="2233" spans="1:31" ht="12.75" x14ac:dyDescent="0.2">
      <c r="A2233" s="94" t="str">
        <f>IF(D2233="","",CONCATENATE('Address and samples info'!$B$8," #",'Samples 96'!C2233))</f>
        <v/>
      </c>
      <c r="B2233" s="95" t="s">
        <v>13</v>
      </c>
      <c r="C2233" s="150">
        <v>26</v>
      </c>
      <c r="D2233" s="5"/>
      <c r="E2233" s="98">
        <v>0.01</v>
      </c>
      <c r="F2233" s="53"/>
      <c r="G2233" s="59"/>
      <c r="Z2233" s="108" t="str">
        <f>IF(LEN(INDEX($1:$1048576,ROW(),4))&gt;0,INDEX($1:$1048576,ROW(),4)," ")</f>
        <v xml:space="preserve"> </v>
      </c>
      <c r="AA2233" s="108">
        <f t="shared" si="246"/>
        <v>171</v>
      </c>
      <c r="AB2233" s="108">
        <f ca="1">COUNTBLANK(OFFSET(INDEX($1:$1048576,2,4),AA2233*WellsInPlate,0,WellsInPlate,1))</f>
        <v>86</v>
      </c>
      <c r="AC2233" s="108">
        <f t="shared" ca="1" si="247"/>
        <v>0</v>
      </c>
      <c r="AE2233" s="108" t="b">
        <f>IF(COUNTBLANK(D2233)=0,A2233)</f>
        <v>0</v>
      </c>
    </row>
    <row r="2234" spans="1:31" ht="12.75" x14ac:dyDescent="0.2">
      <c r="A2234" s="94" t="str">
        <f>IF(D2234="","",CONCATENATE('Address and samples info'!$B$8," #",'Samples 96'!C2234))</f>
        <v/>
      </c>
      <c r="B2234" s="95" t="s">
        <v>24</v>
      </c>
      <c r="C2234" s="150">
        <v>26</v>
      </c>
      <c r="D2234" s="5"/>
      <c r="E2234" s="98">
        <v>0.01</v>
      </c>
      <c r="F2234" s="53"/>
      <c r="G2234" s="59"/>
      <c r="Z2234" s="108" t="str">
        <f>IF(LEN(INDEX($1:$1048576,ROW(),4))&gt;0,INDEX($1:$1048576,ROW(),4)," ")</f>
        <v xml:space="preserve"> </v>
      </c>
      <c r="AA2234" s="108">
        <f t="shared" si="246"/>
        <v>171</v>
      </c>
      <c r="AB2234" s="108">
        <f ca="1">COUNTBLANK(OFFSET(INDEX($1:$1048576,2,4),AA2234*WellsInPlate,0,WellsInPlate,1))</f>
        <v>86</v>
      </c>
      <c r="AC2234" s="108">
        <f t="shared" ca="1" si="247"/>
        <v>0</v>
      </c>
      <c r="AE2234" s="108" t="b">
        <f>IF(COUNTBLANK(D2234)=0,A2234)</f>
        <v>0</v>
      </c>
    </row>
    <row r="2235" spans="1:31" ht="12.75" x14ac:dyDescent="0.2">
      <c r="A2235" s="94" t="str">
        <f>IF(D2235="","",CONCATENATE('Address and samples info'!$B$8," #",'Samples 96'!C2235))</f>
        <v/>
      </c>
      <c r="B2235" s="95" t="s">
        <v>35</v>
      </c>
      <c r="C2235" s="150">
        <v>26</v>
      </c>
      <c r="D2235" s="5"/>
      <c r="E2235" s="98">
        <v>0.01</v>
      </c>
      <c r="F2235" s="53"/>
      <c r="G2235" s="59"/>
      <c r="Z2235" s="108" t="str">
        <f>IF(LEN(INDEX($1:$1048576,ROW(),4))&gt;0,INDEX($1:$1048576,ROW(),4)," ")</f>
        <v xml:space="preserve"> </v>
      </c>
      <c r="AA2235" s="108">
        <f t="shared" si="246"/>
        <v>171</v>
      </c>
      <c r="AB2235" s="108">
        <f ca="1">COUNTBLANK(OFFSET(INDEX($1:$1048576,2,4),AA2235*WellsInPlate,0,WellsInPlate,1))</f>
        <v>86</v>
      </c>
      <c r="AC2235" s="108">
        <f t="shared" ca="1" si="247"/>
        <v>0</v>
      </c>
      <c r="AE2235" s="108" t="b">
        <f>IF(COUNTBLANK(D2235)=0,A2235)</f>
        <v>0</v>
      </c>
    </row>
    <row r="2236" spans="1:31" ht="12.75" x14ac:dyDescent="0.2">
      <c r="A2236" s="94" t="str">
        <f>IF(D2236="","",CONCATENATE('Address and samples info'!$B$8," #",'Samples 96'!C2236))</f>
        <v/>
      </c>
      <c r="B2236" s="95" t="s">
        <v>46</v>
      </c>
      <c r="C2236" s="150">
        <v>26</v>
      </c>
      <c r="D2236" s="5"/>
      <c r="E2236" s="98">
        <v>0.01</v>
      </c>
      <c r="F2236" s="53"/>
      <c r="G2236" s="59"/>
      <c r="Z2236" s="108" t="str">
        <f>IF(LEN(INDEX($1:$1048576,ROW(),4))&gt;0,INDEX($1:$1048576,ROW(),4)," ")</f>
        <v xml:space="preserve"> </v>
      </c>
      <c r="AA2236" s="108">
        <f t="shared" si="246"/>
        <v>171</v>
      </c>
      <c r="AB2236" s="108">
        <f ca="1">COUNTBLANK(OFFSET(INDEX($1:$1048576,2,4),AA2236*WellsInPlate,0,WellsInPlate,1))</f>
        <v>86</v>
      </c>
      <c r="AC2236" s="108">
        <f t="shared" ca="1" si="247"/>
        <v>0</v>
      </c>
      <c r="AE2236" s="108" t="b">
        <f>IF(COUNTBLANK(D2236)=0,A2236)</f>
        <v>0</v>
      </c>
    </row>
    <row r="2237" spans="1:31" ht="12.75" x14ac:dyDescent="0.2">
      <c r="A2237" s="94" t="str">
        <f>IF(D2237="","",CONCATENATE('Address and samples info'!$B$8," #",'Samples 96'!C2237))</f>
        <v/>
      </c>
      <c r="B2237" s="95" t="s">
        <v>57</v>
      </c>
      <c r="C2237" s="150">
        <v>26</v>
      </c>
      <c r="D2237" s="5"/>
      <c r="E2237" s="98">
        <v>0.01</v>
      </c>
      <c r="F2237" s="53"/>
      <c r="G2237" s="59"/>
      <c r="Z2237" s="108" t="str">
        <f>IF(LEN(INDEX($1:$1048576,ROW(),4))&gt;0,INDEX($1:$1048576,ROW(),4)," ")</f>
        <v xml:space="preserve"> </v>
      </c>
      <c r="AA2237" s="108">
        <f t="shared" si="246"/>
        <v>171</v>
      </c>
      <c r="AB2237" s="108">
        <f ca="1">COUNTBLANK(OFFSET(INDEX($1:$1048576,2,4),AA2237*WellsInPlate,0,WellsInPlate,1))</f>
        <v>86</v>
      </c>
      <c r="AC2237" s="108">
        <f t="shared" ca="1" si="247"/>
        <v>0</v>
      </c>
      <c r="AE2237" s="108" t="b">
        <f>IF(COUNTBLANK(D2237)=0,A2237)</f>
        <v>0</v>
      </c>
    </row>
    <row r="2238" spans="1:31" ht="12.75" x14ac:dyDescent="0.2">
      <c r="A2238" s="94" t="str">
        <f>IF(D2238="","",CONCATENATE('Address and samples info'!$B$8," #",'Samples 96'!C2238))</f>
        <v/>
      </c>
      <c r="B2238" s="95" t="s">
        <v>68</v>
      </c>
      <c r="C2238" s="150">
        <v>26</v>
      </c>
      <c r="D2238" s="5"/>
      <c r="E2238" s="98">
        <v>0.01</v>
      </c>
      <c r="F2238" s="53"/>
      <c r="G2238" s="59"/>
      <c r="Z2238" s="108" t="str">
        <f>IF(LEN(INDEX($1:$1048576,ROW(),4))&gt;0,INDEX($1:$1048576,ROW(),4)," ")</f>
        <v xml:space="preserve"> </v>
      </c>
      <c r="AA2238" s="108">
        <f t="shared" si="246"/>
        <v>171</v>
      </c>
      <c r="AB2238" s="108">
        <f ca="1">COUNTBLANK(OFFSET(INDEX($1:$1048576,2,4),AA2238*WellsInPlate,0,WellsInPlate,1))</f>
        <v>86</v>
      </c>
      <c r="AC2238" s="108">
        <f t="shared" ca="1" si="247"/>
        <v>0</v>
      </c>
      <c r="AE2238" s="108" t="b">
        <f>IF(COUNTBLANK(D2238)=0,A2238)</f>
        <v>0</v>
      </c>
    </row>
    <row r="2239" spans="1:31" ht="12.75" x14ac:dyDescent="0.2">
      <c r="A2239" s="94" t="str">
        <f>IF(D2239="","",CONCATENATE('Address and samples info'!$B$8," #",'Samples 96'!C2239))</f>
        <v/>
      </c>
      <c r="B2239" s="95" t="s">
        <v>3</v>
      </c>
      <c r="C2239" s="150">
        <v>27</v>
      </c>
      <c r="D2239" s="5"/>
      <c r="E2239" s="98">
        <v>0.01</v>
      </c>
      <c r="F2239" s="53"/>
      <c r="G2239" s="59"/>
      <c r="Z2239" s="108" t="str">
        <f>IF(LEN(INDEX($1:$1048576,ROW(),4))&gt;0,INDEX($1:$1048576,ROW(),4)," ")</f>
        <v xml:space="preserve"> </v>
      </c>
      <c r="AA2239" s="108">
        <f t="shared" si="246"/>
        <v>171</v>
      </c>
      <c r="AB2239" s="108">
        <f ca="1">COUNTBLANK(OFFSET(INDEX($1:$1048576,2,4),AA2239*WellsInPlate,0,WellsInPlate,1))</f>
        <v>86</v>
      </c>
      <c r="AC2239" s="108">
        <f t="shared" ca="1" si="247"/>
        <v>0</v>
      </c>
      <c r="AE2239" s="108" t="b">
        <f>IF(COUNTBLANK(D2239)=0,A2239)</f>
        <v>0</v>
      </c>
    </row>
    <row r="2240" spans="1:31" ht="12.75" x14ac:dyDescent="0.2">
      <c r="A2240" s="94" t="str">
        <f>IF(D2240="","",CONCATENATE('Address and samples info'!$B$8," #",'Samples 96'!C2240))</f>
        <v/>
      </c>
      <c r="B2240" s="95" t="s">
        <v>14</v>
      </c>
      <c r="C2240" s="150">
        <v>27</v>
      </c>
      <c r="D2240" s="5"/>
      <c r="E2240" s="98">
        <v>0.01</v>
      </c>
      <c r="F2240" s="53"/>
      <c r="G2240" s="59"/>
      <c r="Z2240" s="108" t="str">
        <f>IF(LEN(INDEX($1:$1048576,ROW(),4))&gt;0,INDEX($1:$1048576,ROW(),4)," ")</f>
        <v xml:space="preserve"> </v>
      </c>
      <c r="AA2240" s="108">
        <f t="shared" si="246"/>
        <v>172</v>
      </c>
      <c r="AB2240" s="108">
        <f ca="1">COUNTBLANK(OFFSET(INDEX($1:$1048576,2,4),AA2240*WellsInPlate,0,WellsInPlate,1))</f>
        <v>86</v>
      </c>
      <c r="AC2240" s="108">
        <f t="shared" ca="1" si="247"/>
        <v>0</v>
      </c>
      <c r="AE2240" s="108" t="b">
        <f>IF(COUNTBLANK(D2240)=0,A2240)</f>
        <v>0</v>
      </c>
    </row>
    <row r="2241" spans="1:31" ht="12.75" x14ac:dyDescent="0.2">
      <c r="A2241" s="94" t="str">
        <f>IF(D2241="","",CONCATENATE('Address and samples info'!$B$8," #",'Samples 96'!C2241))</f>
        <v/>
      </c>
      <c r="B2241" s="95" t="s">
        <v>25</v>
      </c>
      <c r="C2241" s="150">
        <v>27</v>
      </c>
      <c r="D2241" s="5"/>
      <c r="E2241" s="98">
        <v>0.01</v>
      </c>
      <c r="F2241" s="53"/>
      <c r="G2241" s="59"/>
      <c r="Z2241" s="108" t="str">
        <f>IF(LEN(INDEX($1:$1048576,ROW(),4))&gt;0,INDEX($1:$1048576,ROW(),4)," ")</f>
        <v xml:space="preserve"> </v>
      </c>
      <c r="AA2241" s="108">
        <f t="shared" si="246"/>
        <v>172</v>
      </c>
      <c r="AB2241" s="108">
        <f ca="1">COUNTBLANK(OFFSET(INDEX($1:$1048576,2,4),AA2241*WellsInPlate,0,WellsInPlate,1))</f>
        <v>86</v>
      </c>
      <c r="AC2241" s="108">
        <f t="shared" ca="1" si="247"/>
        <v>0</v>
      </c>
      <c r="AE2241" s="108" t="b">
        <f>IF(COUNTBLANK(D2241)=0,A2241)</f>
        <v>0</v>
      </c>
    </row>
    <row r="2242" spans="1:31" ht="12.75" x14ac:dyDescent="0.2">
      <c r="A2242" s="94" t="str">
        <f>IF(D2242="","",CONCATENATE('Address and samples info'!$B$8," #",'Samples 96'!C2242))</f>
        <v/>
      </c>
      <c r="B2242" s="95" t="s">
        <v>36</v>
      </c>
      <c r="C2242" s="150">
        <v>27</v>
      </c>
      <c r="D2242" s="5"/>
      <c r="E2242" s="98">
        <v>0.01</v>
      </c>
      <c r="F2242" s="53"/>
      <c r="G2242" s="59"/>
      <c r="Z2242" s="108" t="str">
        <f>IF(LEN(INDEX($1:$1048576,ROW(),4))&gt;0,INDEX($1:$1048576,ROW(),4)," ")</f>
        <v xml:space="preserve"> </v>
      </c>
      <c r="AA2242" s="108">
        <f t="shared" si="246"/>
        <v>172</v>
      </c>
      <c r="AB2242" s="108">
        <f ca="1">COUNTBLANK(OFFSET(INDEX($1:$1048576,2,4),AA2242*WellsInPlate,0,WellsInPlate,1))</f>
        <v>86</v>
      </c>
      <c r="AC2242" s="108">
        <f t="shared" ca="1" si="247"/>
        <v>0</v>
      </c>
      <c r="AE2242" s="108" t="b">
        <f>IF(COUNTBLANK(D2242)=0,A2242)</f>
        <v>0</v>
      </c>
    </row>
    <row r="2243" spans="1:31" ht="12.75" x14ac:dyDescent="0.2">
      <c r="A2243" s="94" t="str">
        <f>IF(D2243="","",CONCATENATE('Address and samples info'!$B$8," #",'Samples 96'!C2243))</f>
        <v/>
      </c>
      <c r="B2243" s="95" t="s">
        <v>47</v>
      </c>
      <c r="C2243" s="150">
        <v>27</v>
      </c>
      <c r="D2243" s="5"/>
      <c r="E2243" s="98">
        <v>0.01</v>
      </c>
      <c r="F2243" s="53"/>
      <c r="G2243" s="59"/>
      <c r="Z2243" s="108" t="str">
        <f>IF(LEN(INDEX($1:$1048576,ROW(),4))&gt;0,INDEX($1:$1048576,ROW(),4)," ")</f>
        <v xml:space="preserve"> </v>
      </c>
      <c r="AA2243" s="108">
        <f t="shared" si="246"/>
        <v>172</v>
      </c>
      <c r="AB2243" s="108">
        <f ca="1">COUNTBLANK(OFFSET(INDEX($1:$1048576,2,4),AA2243*WellsInPlate,0,WellsInPlate,1))</f>
        <v>86</v>
      </c>
      <c r="AC2243" s="108">
        <f t="shared" ca="1" si="247"/>
        <v>0</v>
      </c>
      <c r="AE2243" s="108" t="b">
        <f>IF(COUNTBLANK(D2243)=0,A2243)</f>
        <v>0</v>
      </c>
    </row>
    <row r="2244" spans="1:31" ht="12.75" x14ac:dyDescent="0.2">
      <c r="A2244" s="94" t="str">
        <f>IF(D2244="","",CONCATENATE('Address and samples info'!$B$8," #",'Samples 96'!C2244))</f>
        <v/>
      </c>
      <c r="B2244" s="95" t="s">
        <v>58</v>
      </c>
      <c r="C2244" s="150">
        <v>27</v>
      </c>
      <c r="D2244" s="5"/>
      <c r="E2244" s="98">
        <v>0.01</v>
      </c>
      <c r="F2244" s="53"/>
      <c r="G2244" s="59"/>
      <c r="Z2244" s="108" t="str">
        <f>IF(LEN(INDEX($1:$1048576,ROW(),4))&gt;0,INDEX($1:$1048576,ROW(),4)," ")</f>
        <v xml:space="preserve"> </v>
      </c>
      <c r="AA2244" s="108">
        <f t="shared" si="246"/>
        <v>172</v>
      </c>
      <c r="AB2244" s="108">
        <f ca="1">COUNTBLANK(OFFSET(INDEX($1:$1048576,2,4),AA2244*WellsInPlate,0,WellsInPlate,1))</f>
        <v>86</v>
      </c>
      <c r="AC2244" s="108">
        <f t="shared" ca="1" si="247"/>
        <v>0</v>
      </c>
      <c r="AE2244" s="108" t="b">
        <f>IF(COUNTBLANK(D2244)=0,A2244)</f>
        <v>0</v>
      </c>
    </row>
    <row r="2245" spans="1:31" ht="12.75" x14ac:dyDescent="0.2">
      <c r="A2245" s="94" t="str">
        <f>IF(D2245="","",CONCATENATE('Address and samples info'!$B$8," #",'Samples 96'!C2245))</f>
        <v/>
      </c>
      <c r="B2245" s="95" t="s">
        <v>69</v>
      </c>
      <c r="C2245" s="150">
        <v>27</v>
      </c>
      <c r="D2245" s="5"/>
      <c r="E2245" s="98">
        <v>0.01</v>
      </c>
      <c r="F2245" s="53"/>
      <c r="G2245" s="59"/>
      <c r="Z2245" s="108" t="str">
        <f>IF(LEN(INDEX($1:$1048576,ROW(),4))&gt;0,INDEX($1:$1048576,ROW(),4)," ")</f>
        <v xml:space="preserve"> </v>
      </c>
      <c r="AA2245" s="108">
        <f t="shared" ref="AA2245" si="248">CEILING((ROW()-StartRow+1)/PanelHeight,1)-1</f>
        <v>172</v>
      </c>
      <c r="AB2245" s="108">
        <f ca="1">COUNTBLANK(OFFSET(INDEX($1:$1048576,2,4),AA2245*WellsInPlate,0,WellsInPlate,1))</f>
        <v>86</v>
      </c>
      <c r="AC2245" s="108">
        <f t="shared" ref="AC2245" ca="1" si="249">IF(AB2245=WellsInPlate,0,1)</f>
        <v>0</v>
      </c>
      <c r="AE2245" s="108" t="b">
        <f>IF(COUNTBLANK(D2245)=0,A2245)</f>
        <v>0</v>
      </c>
    </row>
    <row r="2246" spans="1:31" ht="12.75" x14ac:dyDescent="0.2">
      <c r="A2246" s="94" t="str">
        <f>IF(D2246="","",CONCATENATE('Address and samples info'!$B$8," #",'Samples 96'!C2246))</f>
        <v/>
      </c>
      <c r="B2246" s="95" t="s">
        <v>79</v>
      </c>
      <c r="C2246" s="150">
        <v>27</v>
      </c>
      <c r="D2246" s="5"/>
      <c r="E2246" s="98">
        <v>0.01</v>
      </c>
      <c r="F2246" s="53"/>
      <c r="G2246" s="59"/>
      <c r="Z2246" s="108" t="str">
        <f>IF(LEN(INDEX($1:$1048576,ROW(),4))&gt;0,INDEX($1:$1048576,ROW(),4)," ")</f>
        <v xml:space="preserve"> </v>
      </c>
      <c r="AA2246" s="108">
        <f t="shared" ref="AA2246:AA2277" si="250">CEILING((ROW()-StartRow+1)/PanelHeight,1)-1</f>
        <v>172</v>
      </c>
      <c r="AB2246" s="108">
        <f ca="1">COUNTBLANK(OFFSET(INDEX($1:$1048576,2,4),AA2246*WellsInPlate,0,WellsInPlate,1))</f>
        <v>86</v>
      </c>
      <c r="AC2246" s="108">
        <f t="shared" ref="AC2246:AC2277" ca="1" si="251">IF(AB2246=WellsInPlate,0,1)</f>
        <v>0</v>
      </c>
      <c r="AE2246" s="108" t="b">
        <f>IF(COUNTBLANK(D2246)=0,A2246)</f>
        <v>0</v>
      </c>
    </row>
    <row r="2247" spans="1:31" ht="12.75" x14ac:dyDescent="0.2">
      <c r="A2247" s="94" t="str">
        <f>IF(D2247="","",CONCATENATE('Address and samples info'!$B$8," #",'Samples 96'!C2247))</f>
        <v/>
      </c>
      <c r="B2247" s="95" t="s">
        <v>4</v>
      </c>
      <c r="C2247" s="150">
        <v>27</v>
      </c>
      <c r="D2247" s="5"/>
      <c r="E2247" s="98">
        <v>0.01</v>
      </c>
      <c r="F2247" s="53"/>
      <c r="G2247" s="59"/>
      <c r="Z2247" s="108" t="str">
        <f>IF(LEN(INDEX($1:$1048576,ROW(),4))&gt;0,INDEX($1:$1048576,ROW(),4)," ")</f>
        <v xml:space="preserve"> </v>
      </c>
      <c r="AA2247" s="108">
        <f t="shared" si="250"/>
        <v>172</v>
      </c>
      <c r="AB2247" s="108">
        <f ca="1">COUNTBLANK(OFFSET(INDEX($1:$1048576,2,4),AA2247*WellsInPlate,0,WellsInPlate,1))</f>
        <v>86</v>
      </c>
      <c r="AC2247" s="108">
        <f t="shared" ca="1" si="251"/>
        <v>0</v>
      </c>
      <c r="AE2247" s="108" t="b">
        <f>IF(COUNTBLANK(D2247)=0,A2247)</f>
        <v>0</v>
      </c>
    </row>
    <row r="2248" spans="1:31" ht="12.75" x14ac:dyDescent="0.2">
      <c r="A2248" s="94" t="str">
        <f>IF(D2248="","",CONCATENATE('Address and samples info'!$B$8," #",'Samples 96'!C2248))</f>
        <v/>
      </c>
      <c r="B2248" s="95" t="s">
        <v>15</v>
      </c>
      <c r="C2248" s="150">
        <v>27</v>
      </c>
      <c r="D2248" s="5"/>
      <c r="E2248" s="98">
        <v>0.01</v>
      </c>
      <c r="F2248" s="53"/>
      <c r="G2248" s="59"/>
      <c r="Z2248" s="108" t="str">
        <f>IF(LEN(INDEX($1:$1048576,ROW(),4))&gt;0,INDEX($1:$1048576,ROW(),4)," ")</f>
        <v xml:space="preserve"> </v>
      </c>
      <c r="AA2248" s="108">
        <f t="shared" si="250"/>
        <v>172</v>
      </c>
      <c r="AB2248" s="108">
        <f ca="1">COUNTBLANK(OFFSET(INDEX($1:$1048576,2,4),AA2248*WellsInPlate,0,WellsInPlate,1))</f>
        <v>86</v>
      </c>
      <c r="AC2248" s="108">
        <f t="shared" ca="1" si="251"/>
        <v>0</v>
      </c>
      <c r="AE2248" s="108" t="b">
        <f>IF(COUNTBLANK(D2248)=0,A2248)</f>
        <v>0</v>
      </c>
    </row>
    <row r="2249" spans="1:31" ht="12.75" x14ac:dyDescent="0.2">
      <c r="A2249" s="94" t="str">
        <f>IF(D2249="","",CONCATENATE('Address and samples info'!$B$8," #",'Samples 96'!C2249))</f>
        <v/>
      </c>
      <c r="B2249" s="95" t="s">
        <v>26</v>
      </c>
      <c r="C2249" s="150">
        <v>27</v>
      </c>
      <c r="D2249" s="5"/>
      <c r="E2249" s="98">
        <v>0.01</v>
      </c>
      <c r="F2249" s="53"/>
      <c r="G2249" s="59"/>
      <c r="Z2249" s="108" t="str">
        <f>IF(LEN(INDEX($1:$1048576,ROW(),4))&gt;0,INDEX($1:$1048576,ROW(),4)," ")</f>
        <v xml:space="preserve"> </v>
      </c>
      <c r="AA2249" s="108">
        <f t="shared" si="250"/>
        <v>172</v>
      </c>
      <c r="AB2249" s="108">
        <f ca="1">COUNTBLANK(OFFSET(INDEX($1:$1048576,2,4),AA2249*WellsInPlate,0,WellsInPlate,1))</f>
        <v>86</v>
      </c>
      <c r="AC2249" s="108">
        <f t="shared" ca="1" si="251"/>
        <v>0</v>
      </c>
      <c r="AE2249" s="108" t="b">
        <f>IF(COUNTBLANK(D2249)=0,A2249)</f>
        <v>0</v>
      </c>
    </row>
    <row r="2250" spans="1:31" ht="12.75" x14ac:dyDescent="0.2">
      <c r="A2250" s="94" t="str">
        <f>IF(D2250="","",CONCATENATE('Address and samples info'!$B$8," #",'Samples 96'!C2250))</f>
        <v/>
      </c>
      <c r="B2250" s="95" t="s">
        <v>37</v>
      </c>
      <c r="C2250" s="150">
        <v>27</v>
      </c>
      <c r="D2250" s="5"/>
      <c r="E2250" s="98">
        <v>0.01</v>
      </c>
      <c r="F2250" s="53"/>
      <c r="G2250" s="59"/>
      <c r="Z2250" s="108" t="str">
        <f>IF(LEN(INDEX($1:$1048576,ROW(),4))&gt;0,INDEX($1:$1048576,ROW(),4)," ")</f>
        <v xml:space="preserve"> </v>
      </c>
      <c r="AA2250" s="108">
        <f t="shared" si="250"/>
        <v>172</v>
      </c>
      <c r="AB2250" s="108">
        <f ca="1">COUNTBLANK(OFFSET(INDEX($1:$1048576,2,4),AA2250*WellsInPlate,0,WellsInPlate,1))</f>
        <v>86</v>
      </c>
      <c r="AC2250" s="108">
        <f t="shared" ca="1" si="251"/>
        <v>0</v>
      </c>
      <c r="AE2250" s="108" t="b">
        <f>IF(COUNTBLANK(D2250)=0,A2250)</f>
        <v>0</v>
      </c>
    </row>
    <row r="2251" spans="1:31" ht="12.75" x14ac:dyDescent="0.2">
      <c r="A2251" s="94" t="str">
        <f>IF(D2251="","",CONCATENATE('Address and samples info'!$B$8," #",'Samples 96'!C2251))</f>
        <v/>
      </c>
      <c r="B2251" s="95" t="s">
        <v>48</v>
      </c>
      <c r="C2251" s="150">
        <v>27</v>
      </c>
      <c r="D2251" s="5"/>
      <c r="E2251" s="98">
        <v>0.01</v>
      </c>
      <c r="F2251" s="53"/>
      <c r="G2251" s="59"/>
      <c r="Z2251" s="108" t="str">
        <f>IF(LEN(INDEX($1:$1048576,ROW(),4))&gt;0,INDEX($1:$1048576,ROW(),4)," ")</f>
        <v xml:space="preserve"> </v>
      </c>
      <c r="AA2251" s="108">
        <f t="shared" si="250"/>
        <v>172</v>
      </c>
      <c r="AB2251" s="108">
        <f ca="1">COUNTBLANK(OFFSET(INDEX($1:$1048576,2,4),AA2251*WellsInPlate,0,WellsInPlate,1))</f>
        <v>86</v>
      </c>
      <c r="AC2251" s="108">
        <f t="shared" ca="1" si="251"/>
        <v>0</v>
      </c>
      <c r="AE2251" s="108" t="b">
        <f>IF(COUNTBLANK(D2251)=0,A2251)</f>
        <v>0</v>
      </c>
    </row>
    <row r="2252" spans="1:31" ht="12.75" x14ac:dyDescent="0.2">
      <c r="A2252" s="94" t="str">
        <f>IF(D2252="","",CONCATENATE('Address and samples info'!$B$8," #",'Samples 96'!C2252))</f>
        <v/>
      </c>
      <c r="B2252" s="95" t="s">
        <v>59</v>
      </c>
      <c r="C2252" s="150">
        <v>27</v>
      </c>
      <c r="D2252" s="5"/>
      <c r="E2252" s="98">
        <v>0.01</v>
      </c>
      <c r="F2252" s="53"/>
      <c r="G2252" s="59"/>
      <c r="Z2252" s="108" t="str">
        <f>IF(LEN(INDEX($1:$1048576,ROW(),4))&gt;0,INDEX($1:$1048576,ROW(),4)," ")</f>
        <v xml:space="preserve"> </v>
      </c>
      <c r="AA2252" s="108">
        <f t="shared" si="250"/>
        <v>172</v>
      </c>
      <c r="AB2252" s="108">
        <f ca="1">COUNTBLANK(OFFSET(INDEX($1:$1048576,2,4),AA2252*WellsInPlate,0,WellsInPlate,1))</f>
        <v>86</v>
      </c>
      <c r="AC2252" s="108">
        <f t="shared" ca="1" si="251"/>
        <v>0</v>
      </c>
      <c r="AE2252" s="108" t="b">
        <f>IF(COUNTBLANK(D2252)=0,A2252)</f>
        <v>0</v>
      </c>
    </row>
    <row r="2253" spans="1:31" ht="12.75" x14ac:dyDescent="0.2">
      <c r="A2253" s="94" t="str">
        <f>IF(D2253="","",CONCATENATE('Address and samples info'!$B$8," #",'Samples 96'!C2253))</f>
        <v/>
      </c>
      <c r="B2253" s="95" t="s">
        <v>70</v>
      </c>
      <c r="C2253" s="150">
        <v>27</v>
      </c>
      <c r="D2253" s="5"/>
      <c r="E2253" s="98">
        <v>0.01</v>
      </c>
      <c r="F2253" s="53"/>
      <c r="G2253" s="59"/>
      <c r="Z2253" s="108" t="str">
        <f>IF(LEN(INDEX($1:$1048576,ROW(),4))&gt;0,INDEX($1:$1048576,ROW(),4)," ")</f>
        <v xml:space="preserve"> </v>
      </c>
      <c r="AA2253" s="108">
        <f t="shared" si="250"/>
        <v>173</v>
      </c>
      <c r="AB2253" s="108">
        <f ca="1">COUNTBLANK(OFFSET(INDEX($1:$1048576,2,4),AA2253*WellsInPlate,0,WellsInPlate,1))</f>
        <v>86</v>
      </c>
      <c r="AC2253" s="108">
        <f t="shared" ca="1" si="251"/>
        <v>0</v>
      </c>
      <c r="AE2253" s="108" t="b">
        <f>IF(COUNTBLANK(D2253)=0,A2253)</f>
        <v>0</v>
      </c>
    </row>
    <row r="2254" spans="1:31" ht="12.75" x14ac:dyDescent="0.2">
      <c r="A2254" s="94" t="str">
        <f>IF(D2254="","",CONCATENATE('Address and samples info'!$B$8," #",'Samples 96'!C2254))</f>
        <v/>
      </c>
      <c r="B2254" s="95" t="s">
        <v>80</v>
      </c>
      <c r="C2254" s="150">
        <v>27</v>
      </c>
      <c r="D2254" s="5"/>
      <c r="E2254" s="98">
        <v>0.01</v>
      </c>
      <c r="F2254" s="53"/>
      <c r="G2254" s="59"/>
      <c r="Z2254" s="108" t="str">
        <f>IF(LEN(INDEX($1:$1048576,ROW(),4))&gt;0,INDEX($1:$1048576,ROW(),4)," ")</f>
        <v xml:space="preserve"> </v>
      </c>
      <c r="AA2254" s="108">
        <f t="shared" si="250"/>
        <v>173</v>
      </c>
      <c r="AB2254" s="108">
        <f ca="1">COUNTBLANK(OFFSET(INDEX($1:$1048576,2,4),AA2254*WellsInPlate,0,WellsInPlate,1))</f>
        <v>86</v>
      </c>
      <c r="AC2254" s="108">
        <f t="shared" ca="1" si="251"/>
        <v>0</v>
      </c>
      <c r="AE2254" s="108" t="b">
        <f>IF(COUNTBLANK(D2254)=0,A2254)</f>
        <v>0</v>
      </c>
    </row>
    <row r="2255" spans="1:31" ht="12.75" x14ac:dyDescent="0.2">
      <c r="A2255" s="94" t="str">
        <f>IF(D2255="","",CONCATENATE('Address and samples info'!$B$8," #",'Samples 96'!C2255))</f>
        <v/>
      </c>
      <c r="B2255" s="95" t="s">
        <v>5</v>
      </c>
      <c r="C2255" s="150">
        <v>27</v>
      </c>
      <c r="D2255" s="5"/>
      <c r="E2255" s="98">
        <v>0.01</v>
      </c>
      <c r="F2255" s="53"/>
      <c r="G2255" s="59"/>
      <c r="Z2255" s="108" t="str">
        <f>IF(LEN(INDEX($1:$1048576,ROW(),4))&gt;0,INDEX($1:$1048576,ROW(),4)," ")</f>
        <v xml:space="preserve"> </v>
      </c>
      <c r="AA2255" s="108">
        <f t="shared" si="250"/>
        <v>173</v>
      </c>
      <c r="AB2255" s="108">
        <f ca="1">COUNTBLANK(OFFSET(INDEX($1:$1048576,2,4),AA2255*WellsInPlate,0,WellsInPlate,1))</f>
        <v>86</v>
      </c>
      <c r="AC2255" s="108">
        <f t="shared" ca="1" si="251"/>
        <v>0</v>
      </c>
      <c r="AE2255" s="108" t="b">
        <f>IF(COUNTBLANK(D2255)=0,A2255)</f>
        <v>0</v>
      </c>
    </row>
    <row r="2256" spans="1:31" ht="12.75" x14ac:dyDescent="0.2">
      <c r="A2256" s="94" t="str">
        <f>IF(D2256="","",CONCATENATE('Address and samples info'!$B$8," #",'Samples 96'!C2256))</f>
        <v/>
      </c>
      <c r="B2256" s="95" t="s">
        <v>16</v>
      </c>
      <c r="C2256" s="150">
        <v>27</v>
      </c>
      <c r="D2256" s="5"/>
      <c r="E2256" s="98">
        <v>0.01</v>
      </c>
      <c r="F2256" s="53"/>
      <c r="G2256" s="59"/>
      <c r="Z2256" s="108" t="str">
        <f>IF(LEN(INDEX($1:$1048576,ROW(),4))&gt;0,INDEX($1:$1048576,ROW(),4)," ")</f>
        <v xml:space="preserve"> </v>
      </c>
      <c r="AA2256" s="108">
        <f t="shared" si="250"/>
        <v>173</v>
      </c>
      <c r="AB2256" s="108">
        <f ca="1">COUNTBLANK(OFFSET(INDEX($1:$1048576,2,4),AA2256*WellsInPlate,0,WellsInPlate,1))</f>
        <v>86</v>
      </c>
      <c r="AC2256" s="108">
        <f t="shared" ca="1" si="251"/>
        <v>0</v>
      </c>
      <c r="AE2256" s="108" t="b">
        <f>IF(COUNTBLANK(D2256)=0,A2256)</f>
        <v>0</v>
      </c>
    </row>
    <row r="2257" spans="1:31" ht="12.75" x14ac:dyDescent="0.2">
      <c r="A2257" s="94" t="str">
        <f>IF(D2257="","",CONCATENATE('Address and samples info'!$B$8," #",'Samples 96'!C2257))</f>
        <v/>
      </c>
      <c r="B2257" s="95" t="s">
        <v>27</v>
      </c>
      <c r="C2257" s="150">
        <v>27</v>
      </c>
      <c r="D2257" s="5"/>
      <c r="E2257" s="98">
        <v>0.01</v>
      </c>
      <c r="F2257" s="53"/>
      <c r="G2257" s="59"/>
      <c r="Z2257" s="108" t="str">
        <f>IF(LEN(INDEX($1:$1048576,ROW(),4))&gt;0,INDEX($1:$1048576,ROW(),4)," ")</f>
        <v xml:space="preserve"> </v>
      </c>
      <c r="AA2257" s="108">
        <f t="shared" si="250"/>
        <v>173</v>
      </c>
      <c r="AB2257" s="108">
        <f ca="1">COUNTBLANK(OFFSET(INDEX($1:$1048576,2,4),AA2257*WellsInPlate,0,WellsInPlate,1))</f>
        <v>86</v>
      </c>
      <c r="AC2257" s="108">
        <f t="shared" ca="1" si="251"/>
        <v>0</v>
      </c>
      <c r="AE2257" s="108" t="b">
        <f>IF(COUNTBLANK(D2257)=0,A2257)</f>
        <v>0</v>
      </c>
    </row>
    <row r="2258" spans="1:31" ht="12.75" x14ac:dyDescent="0.2">
      <c r="A2258" s="94" t="str">
        <f>IF(D2258="","",CONCATENATE('Address and samples info'!$B$8," #",'Samples 96'!C2258))</f>
        <v/>
      </c>
      <c r="B2258" s="95" t="s">
        <v>38</v>
      </c>
      <c r="C2258" s="150">
        <v>27</v>
      </c>
      <c r="D2258" s="5"/>
      <c r="E2258" s="98">
        <v>0.01</v>
      </c>
      <c r="F2258" s="53"/>
      <c r="G2258" s="59"/>
      <c r="Z2258" s="108" t="str">
        <f>IF(LEN(INDEX($1:$1048576,ROW(),4))&gt;0,INDEX($1:$1048576,ROW(),4)," ")</f>
        <v xml:space="preserve"> </v>
      </c>
      <c r="AA2258" s="108">
        <f t="shared" si="250"/>
        <v>173</v>
      </c>
      <c r="AB2258" s="108">
        <f ca="1">COUNTBLANK(OFFSET(INDEX($1:$1048576,2,4),AA2258*WellsInPlate,0,WellsInPlate,1))</f>
        <v>86</v>
      </c>
      <c r="AC2258" s="108">
        <f t="shared" ca="1" si="251"/>
        <v>0</v>
      </c>
      <c r="AE2258" s="108" t="b">
        <f>IF(COUNTBLANK(D2258)=0,A2258)</f>
        <v>0</v>
      </c>
    </row>
    <row r="2259" spans="1:31" ht="12.75" x14ac:dyDescent="0.2">
      <c r="A2259" s="94" t="str">
        <f>IF(D2259="","",CONCATENATE('Address and samples info'!$B$8," #",'Samples 96'!C2259))</f>
        <v/>
      </c>
      <c r="B2259" s="95" t="s">
        <v>49</v>
      </c>
      <c r="C2259" s="150">
        <v>27</v>
      </c>
      <c r="D2259" s="5"/>
      <c r="E2259" s="98">
        <v>0.01</v>
      </c>
      <c r="F2259" s="53"/>
      <c r="G2259" s="59"/>
      <c r="Z2259" s="108" t="str">
        <f>IF(LEN(INDEX($1:$1048576,ROW(),4))&gt;0,INDEX($1:$1048576,ROW(),4)," ")</f>
        <v xml:space="preserve"> </v>
      </c>
      <c r="AA2259" s="108">
        <f t="shared" si="250"/>
        <v>173</v>
      </c>
      <c r="AB2259" s="108">
        <f ca="1">COUNTBLANK(OFFSET(INDEX($1:$1048576,2,4),AA2259*WellsInPlate,0,WellsInPlate,1))</f>
        <v>86</v>
      </c>
      <c r="AC2259" s="108">
        <f t="shared" ca="1" si="251"/>
        <v>0</v>
      </c>
      <c r="AE2259" s="108" t="b">
        <f>IF(COUNTBLANK(D2259)=0,A2259)</f>
        <v>0</v>
      </c>
    </row>
    <row r="2260" spans="1:31" ht="12.75" x14ac:dyDescent="0.2">
      <c r="A2260" s="94" t="str">
        <f>IF(D2260="","",CONCATENATE('Address and samples info'!$B$8," #",'Samples 96'!C2260))</f>
        <v/>
      </c>
      <c r="B2260" s="95" t="s">
        <v>60</v>
      </c>
      <c r="C2260" s="150">
        <v>27</v>
      </c>
      <c r="D2260" s="5"/>
      <c r="E2260" s="98">
        <v>0.01</v>
      </c>
      <c r="F2260" s="53"/>
      <c r="G2260" s="59"/>
      <c r="Z2260" s="108" t="str">
        <f>IF(LEN(INDEX($1:$1048576,ROW(),4))&gt;0,INDEX($1:$1048576,ROW(),4)," ")</f>
        <v xml:space="preserve"> </v>
      </c>
      <c r="AA2260" s="108">
        <f t="shared" si="250"/>
        <v>173</v>
      </c>
      <c r="AB2260" s="108">
        <f ca="1">COUNTBLANK(OFFSET(INDEX($1:$1048576,2,4),AA2260*WellsInPlate,0,WellsInPlate,1))</f>
        <v>86</v>
      </c>
      <c r="AC2260" s="108">
        <f t="shared" ca="1" si="251"/>
        <v>0</v>
      </c>
      <c r="AE2260" s="108" t="b">
        <f>IF(COUNTBLANK(D2260)=0,A2260)</f>
        <v>0</v>
      </c>
    </row>
    <row r="2261" spans="1:31" ht="12.75" x14ac:dyDescent="0.2">
      <c r="A2261" s="94" t="str">
        <f>IF(D2261="","",CONCATENATE('Address and samples info'!$B$8," #",'Samples 96'!C2261))</f>
        <v/>
      </c>
      <c r="B2261" s="95" t="s">
        <v>71</v>
      </c>
      <c r="C2261" s="150">
        <v>27</v>
      </c>
      <c r="D2261" s="5"/>
      <c r="E2261" s="98">
        <v>0.01</v>
      </c>
      <c r="F2261" s="53"/>
      <c r="G2261" s="59"/>
      <c r="Z2261" s="108" t="str">
        <f>IF(LEN(INDEX($1:$1048576,ROW(),4))&gt;0,INDEX($1:$1048576,ROW(),4)," ")</f>
        <v xml:space="preserve"> </v>
      </c>
      <c r="AA2261" s="108">
        <f t="shared" si="250"/>
        <v>173</v>
      </c>
      <c r="AB2261" s="108">
        <f ca="1">COUNTBLANK(OFFSET(INDEX($1:$1048576,2,4),AA2261*WellsInPlate,0,WellsInPlate,1))</f>
        <v>86</v>
      </c>
      <c r="AC2261" s="108">
        <f t="shared" ca="1" si="251"/>
        <v>0</v>
      </c>
      <c r="AE2261" s="108" t="b">
        <f>IF(COUNTBLANK(D2261)=0,A2261)</f>
        <v>0</v>
      </c>
    </row>
    <row r="2262" spans="1:31" ht="12.75" x14ac:dyDescent="0.2">
      <c r="A2262" s="94" t="str">
        <f>IF(D2262="","",CONCATENATE('Address and samples info'!$B$8," #",'Samples 96'!C2262))</f>
        <v/>
      </c>
      <c r="B2262" s="95" t="s">
        <v>81</v>
      </c>
      <c r="C2262" s="150">
        <v>27</v>
      </c>
      <c r="D2262" s="5"/>
      <c r="E2262" s="98">
        <v>0.01</v>
      </c>
      <c r="F2262" s="53"/>
      <c r="G2262" s="59"/>
      <c r="Z2262" s="108" t="str">
        <f>IF(LEN(INDEX($1:$1048576,ROW(),4))&gt;0,INDEX($1:$1048576,ROW(),4)," ")</f>
        <v xml:space="preserve"> </v>
      </c>
      <c r="AA2262" s="108">
        <f t="shared" si="250"/>
        <v>173</v>
      </c>
      <c r="AB2262" s="108">
        <f ca="1">COUNTBLANK(OFFSET(INDEX($1:$1048576,2,4),AA2262*WellsInPlate,0,WellsInPlate,1))</f>
        <v>86</v>
      </c>
      <c r="AC2262" s="108">
        <f t="shared" ca="1" si="251"/>
        <v>0</v>
      </c>
      <c r="AE2262" s="108" t="b">
        <f>IF(COUNTBLANK(D2262)=0,A2262)</f>
        <v>0</v>
      </c>
    </row>
    <row r="2263" spans="1:31" ht="12.75" x14ac:dyDescent="0.2">
      <c r="A2263" s="94" t="str">
        <f>IF(D2263="","",CONCATENATE('Address and samples info'!$B$8," #",'Samples 96'!C2263))</f>
        <v/>
      </c>
      <c r="B2263" s="95" t="s">
        <v>6</v>
      </c>
      <c r="C2263" s="150">
        <v>27</v>
      </c>
      <c r="D2263" s="5"/>
      <c r="E2263" s="98">
        <v>0.01</v>
      </c>
      <c r="F2263" s="53"/>
      <c r="G2263" s="59"/>
      <c r="Z2263" s="108" t="str">
        <f>IF(LEN(INDEX($1:$1048576,ROW(),4))&gt;0,INDEX($1:$1048576,ROW(),4)," ")</f>
        <v xml:space="preserve"> </v>
      </c>
      <c r="AA2263" s="108">
        <f t="shared" si="250"/>
        <v>173</v>
      </c>
      <c r="AB2263" s="108">
        <f ca="1">COUNTBLANK(OFFSET(INDEX($1:$1048576,2,4),AA2263*WellsInPlate,0,WellsInPlate,1))</f>
        <v>86</v>
      </c>
      <c r="AC2263" s="108">
        <f t="shared" ca="1" si="251"/>
        <v>0</v>
      </c>
      <c r="AE2263" s="108" t="b">
        <f>IF(COUNTBLANK(D2263)=0,A2263)</f>
        <v>0</v>
      </c>
    </row>
    <row r="2264" spans="1:31" ht="12.75" x14ac:dyDescent="0.2">
      <c r="A2264" s="94" t="str">
        <f>IF(D2264="","",CONCATENATE('Address and samples info'!$B$8," #",'Samples 96'!C2264))</f>
        <v/>
      </c>
      <c r="B2264" s="95" t="s">
        <v>17</v>
      </c>
      <c r="C2264" s="150">
        <v>27</v>
      </c>
      <c r="D2264" s="5"/>
      <c r="E2264" s="98">
        <v>0.01</v>
      </c>
      <c r="F2264" s="53"/>
      <c r="G2264" s="59"/>
      <c r="Z2264" s="108" t="str">
        <f>IF(LEN(INDEX($1:$1048576,ROW(),4))&gt;0,INDEX($1:$1048576,ROW(),4)," ")</f>
        <v xml:space="preserve"> </v>
      </c>
      <c r="AA2264" s="108">
        <f t="shared" si="250"/>
        <v>173</v>
      </c>
      <c r="AB2264" s="108">
        <f ca="1">COUNTBLANK(OFFSET(INDEX($1:$1048576,2,4),AA2264*WellsInPlate,0,WellsInPlate,1))</f>
        <v>86</v>
      </c>
      <c r="AC2264" s="108">
        <f t="shared" ca="1" si="251"/>
        <v>0</v>
      </c>
      <c r="AE2264" s="108" t="b">
        <f>IF(COUNTBLANK(D2264)=0,A2264)</f>
        <v>0</v>
      </c>
    </row>
    <row r="2265" spans="1:31" ht="12.75" x14ac:dyDescent="0.2">
      <c r="A2265" s="94" t="str">
        <f>IF(D2265="","",CONCATENATE('Address and samples info'!$B$8," #",'Samples 96'!C2265))</f>
        <v/>
      </c>
      <c r="B2265" s="95" t="s">
        <v>28</v>
      </c>
      <c r="C2265" s="150">
        <v>27</v>
      </c>
      <c r="D2265" s="5"/>
      <c r="E2265" s="98">
        <v>0.01</v>
      </c>
      <c r="F2265" s="53"/>
      <c r="G2265" s="59"/>
      <c r="Z2265" s="108" t="str">
        <f>IF(LEN(INDEX($1:$1048576,ROW(),4))&gt;0,INDEX($1:$1048576,ROW(),4)," ")</f>
        <v xml:space="preserve"> </v>
      </c>
      <c r="AA2265" s="108">
        <f t="shared" si="250"/>
        <v>173</v>
      </c>
      <c r="AB2265" s="108">
        <f ca="1">COUNTBLANK(OFFSET(INDEX($1:$1048576,2,4),AA2265*WellsInPlate,0,WellsInPlate,1))</f>
        <v>86</v>
      </c>
      <c r="AC2265" s="108">
        <f t="shared" ca="1" si="251"/>
        <v>0</v>
      </c>
      <c r="AE2265" s="108" t="b">
        <f>IF(COUNTBLANK(D2265)=0,A2265)</f>
        <v>0</v>
      </c>
    </row>
    <row r="2266" spans="1:31" ht="12.75" x14ac:dyDescent="0.2">
      <c r="A2266" s="94" t="str">
        <f>IF(D2266="","",CONCATENATE('Address and samples info'!$B$8," #",'Samples 96'!C2266))</f>
        <v/>
      </c>
      <c r="B2266" s="95" t="s">
        <v>39</v>
      </c>
      <c r="C2266" s="150">
        <v>27</v>
      </c>
      <c r="D2266" s="5"/>
      <c r="E2266" s="98">
        <v>0.01</v>
      </c>
      <c r="F2266" s="53"/>
      <c r="G2266" s="59"/>
      <c r="Z2266" s="108" t="str">
        <f>IF(LEN(INDEX($1:$1048576,ROW(),4))&gt;0,INDEX($1:$1048576,ROW(),4)," ")</f>
        <v xml:space="preserve"> </v>
      </c>
      <c r="AA2266" s="108">
        <f t="shared" si="250"/>
        <v>174</v>
      </c>
      <c r="AB2266" s="108">
        <f ca="1">COUNTBLANK(OFFSET(INDEX($1:$1048576,2,4),AA2266*WellsInPlate,0,WellsInPlate,1))</f>
        <v>86</v>
      </c>
      <c r="AC2266" s="108">
        <f t="shared" ca="1" si="251"/>
        <v>0</v>
      </c>
      <c r="AE2266" s="108" t="b">
        <f>IF(COUNTBLANK(D2266)=0,A2266)</f>
        <v>0</v>
      </c>
    </row>
    <row r="2267" spans="1:31" ht="12.75" x14ac:dyDescent="0.2">
      <c r="A2267" s="94" t="str">
        <f>IF(D2267="","",CONCATENATE('Address and samples info'!$B$8," #",'Samples 96'!C2267))</f>
        <v/>
      </c>
      <c r="B2267" s="95" t="s">
        <v>50</v>
      </c>
      <c r="C2267" s="150">
        <v>27</v>
      </c>
      <c r="D2267" s="5"/>
      <c r="E2267" s="98">
        <v>0.01</v>
      </c>
      <c r="F2267" s="53"/>
      <c r="G2267" s="59"/>
      <c r="Z2267" s="108" t="str">
        <f>IF(LEN(INDEX($1:$1048576,ROW(),4))&gt;0,INDEX($1:$1048576,ROW(),4)," ")</f>
        <v xml:space="preserve"> </v>
      </c>
      <c r="AA2267" s="108">
        <f t="shared" si="250"/>
        <v>174</v>
      </c>
      <c r="AB2267" s="108">
        <f ca="1">COUNTBLANK(OFFSET(INDEX($1:$1048576,2,4),AA2267*WellsInPlate,0,WellsInPlate,1))</f>
        <v>86</v>
      </c>
      <c r="AC2267" s="108">
        <f t="shared" ca="1" si="251"/>
        <v>0</v>
      </c>
      <c r="AE2267" s="108" t="b">
        <f>IF(COUNTBLANK(D2267)=0,A2267)</f>
        <v>0</v>
      </c>
    </row>
    <row r="2268" spans="1:31" ht="12.75" x14ac:dyDescent="0.2">
      <c r="A2268" s="94" t="str">
        <f>IF(D2268="","",CONCATENATE('Address and samples info'!$B$8," #",'Samples 96'!C2268))</f>
        <v/>
      </c>
      <c r="B2268" s="95" t="s">
        <v>61</v>
      </c>
      <c r="C2268" s="150">
        <v>27</v>
      </c>
      <c r="D2268" s="5"/>
      <c r="E2268" s="98">
        <v>0.01</v>
      </c>
      <c r="F2268" s="53"/>
      <c r="G2268" s="59"/>
      <c r="Z2268" s="108" t="str">
        <f>IF(LEN(INDEX($1:$1048576,ROW(),4))&gt;0,INDEX($1:$1048576,ROW(),4)," ")</f>
        <v xml:space="preserve"> </v>
      </c>
      <c r="AA2268" s="108">
        <f t="shared" si="250"/>
        <v>174</v>
      </c>
      <c r="AB2268" s="108">
        <f ca="1">COUNTBLANK(OFFSET(INDEX($1:$1048576,2,4),AA2268*WellsInPlate,0,WellsInPlate,1))</f>
        <v>86</v>
      </c>
      <c r="AC2268" s="108">
        <f t="shared" ca="1" si="251"/>
        <v>0</v>
      </c>
      <c r="AE2268" s="108" t="b">
        <f>IF(COUNTBLANK(D2268)=0,A2268)</f>
        <v>0</v>
      </c>
    </row>
    <row r="2269" spans="1:31" ht="12.75" x14ac:dyDescent="0.2">
      <c r="A2269" s="94" t="str">
        <f>IF(D2269="","",CONCATENATE('Address and samples info'!$B$8," #",'Samples 96'!C2269))</f>
        <v/>
      </c>
      <c r="B2269" s="95" t="s">
        <v>72</v>
      </c>
      <c r="C2269" s="150">
        <v>27</v>
      </c>
      <c r="D2269" s="5"/>
      <c r="E2269" s="98">
        <v>0.01</v>
      </c>
      <c r="F2269" s="53"/>
      <c r="G2269" s="59"/>
      <c r="Z2269" s="108" t="str">
        <f>IF(LEN(INDEX($1:$1048576,ROW(),4))&gt;0,INDEX($1:$1048576,ROW(),4)," ")</f>
        <v xml:space="preserve"> </v>
      </c>
      <c r="AA2269" s="108">
        <f t="shared" si="250"/>
        <v>174</v>
      </c>
      <c r="AB2269" s="108">
        <f ca="1">COUNTBLANK(OFFSET(INDEX($1:$1048576,2,4),AA2269*WellsInPlate,0,WellsInPlate,1))</f>
        <v>86</v>
      </c>
      <c r="AC2269" s="108">
        <f t="shared" ca="1" si="251"/>
        <v>0</v>
      </c>
      <c r="AE2269" s="108" t="b">
        <f>IF(COUNTBLANK(D2269)=0,A2269)</f>
        <v>0</v>
      </c>
    </row>
    <row r="2270" spans="1:31" ht="12.75" x14ac:dyDescent="0.2">
      <c r="A2270" s="94" t="str">
        <f>IF(D2270="","",CONCATENATE('Address and samples info'!$B$8," #",'Samples 96'!C2270))</f>
        <v/>
      </c>
      <c r="B2270" s="95" t="s">
        <v>82</v>
      </c>
      <c r="C2270" s="150">
        <v>27</v>
      </c>
      <c r="D2270" s="5"/>
      <c r="E2270" s="98">
        <v>0.01</v>
      </c>
      <c r="F2270" s="53"/>
      <c r="G2270" s="59"/>
      <c r="Z2270" s="108" t="str">
        <f>IF(LEN(INDEX($1:$1048576,ROW(),4))&gt;0,INDEX($1:$1048576,ROW(),4)," ")</f>
        <v xml:space="preserve"> </v>
      </c>
      <c r="AA2270" s="108">
        <f t="shared" si="250"/>
        <v>174</v>
      </c>
      <c r="AB2270" s="108">
        <f ca="1">COUNTBLANK(OFFSET(INDEX($1:$1048576,2,4),AA2270*WellsInPlate,0,WellsInPlate,1))</f>
        <v>86</v>
      </c>
      <c r="AC2270" s="108">
        <f t="shared" ca="1" si="251"/>
        <v>0</v>
      </c>
      <c r="AE2270" s="108" t="b">
        <f>IF(COUNTBLANK(D2270)=0,A2270)</f>
        <v>0</v>
      </c>
    </row>
    <row r="2271" spans="1:31" ht="12.75" x14ac:dyDescent="0.2">
      <c r="A2271" s="94" t="str">
        <f>IF(D2271="","",CONCATENATE('Address and samples info'!$B$8," #",'Samples 96'!C2271))</f>
        <v/>
      </c>
      <c r="B2271" s="95" t="s">
        <v>7</v>
      </c>
      <c r="C2271" s="150">
        <v>27</v>
      </c>
      <c r="D2271" s="5"/>
      <c r="E2271" s="98">
        <v>0.01</v>
      </c>
      <c r="F2271" s="53"/>
      <c r="G2271" s="59"/>
      <c r="Z2271" s="108" t="str">
        <f>IF(LEN(INDEX($1:$1048576,ROW(),4))&gt;0,INDEX($1:$1048576,ROW(),4)," ")</f>
        <v xml:space="preserve"> </v>
      </c>
      <c r="AA2271" s="108">
        <f t="shared" si="250"/>
        <v>174</v>
      </c>
      <c r="AB2271" s="108">
        <f ca="1">COUNTBLANK(OFFSET(INDEX($1:$1048576,2,4),AA2271*WellsInPlate,0,WellsInPlate,1))</f>
        <v>86</v>
      </c>
      <c r="AC2271" s="108">
        <f t="shared" ca="1" si="251"/>
        <v>0</v>
      </c>
      <c r="AE2271" s="108" t="b">
        <f>IF(COUNTBLANK(D2271)=0,A2271)</f>
        <v>0</v>
      </c>
    </row>
    <row r="2272" spans="1:31" ht="12.75" x14ac:dyDescent="0.2">
      <c r="A2272" s="94" t="str">
        <f>IF(D2272="","",CONCATENATE('Address and samples info'!$B$8," #",'Samples 96'!C2272))</f>
        <v/>
      </c>
      <c r="B2272" s="95" t="s">
        <v>18</v>
      </c>
      <c r="C2272" s="150">
        <v>27</v>
      </c>
      <c r="D2272" s="5"/>
      <c r="E2272" s="98">
        <v>0.01</v>
      </c>
      <c r="F2272" s="53"/>
      <c r="G2272" s="59"/>
      <c r="Z2272" s="108" t="str">
        <f>IF(LEN(INDEX($1:$1048576,ROW(),4))&gt;0,INDEX($1:$1048576,ROW(),4)," ")</f>
        <v xml:space="preserve"> </v>
      </c>
      <c r="AA2272" s="108">
        <f t="shared" si="250"/>
        <v>174</v>
      </c>
      <c r="AB2272" s="108">
        <f ca="1">COUNTBLANK(OFFSET(INDEX($1:$1048576,2,4),AA2272*WellsInPlate,0,WellsInPlate,1))</f>
        <v>86</v>
      </c>
      <c r="AC2272" s="108">
        <f t="shared" ca="1" si="251"/>
        <v>0</v>
      </c>
      <c r="AE2272" s="108" t="b">
        <f>IF(COUNTBLANK(D2272)=0,A2272)</f>
        <v>0</v>
      </c>
    </row>
    <row r="2273" spans="1:31" ht="12.75" x14ac:dyDescent="0.2">
      <c r="A2273" s="94" t="str">
        <f>IF(D2273="","",CONCATENATE('Address and samples info'!$B$8," #",'Samples 96'!C2273))</f>
        <v/>
      </c>
      <c r="B2273" s="95" t="s">
        <v>29</v>
      </c>
      <c r="C2273" s="150">
        <v>27</v>
      </c>
      <c r="D2273" s="5"/>
      <c r="E2273" s="98">
        <v>0.01</v>
      </c>
      <c r="F2273" s="53"/>
      <c r="G2273" s="59"/>
      <c r="Z2273" s="108" t="str">
        <f>IF(LEN(INDEX($1:$1048576,ROW(),4))&gt;0,INDEX($1:$1048576,ROW(),4)," ")</f>
        <v xml:space="preserve"> </v>
      </c>
      <c r="AA2273" s="108">
        <f t="shared" si="250"/>
        <v>174</v>
      </c>
      <c r="AB2273" s="108">
        <f ca="1">COUNTBLANK(OFFSET(INDEX($1:$1048576,2,4),AA2273*WellsInPlate,0,WellsInPlate,1))</f>
        <v>86</v>
      </c>
      <c r="AC2273" s="108">
        <f t="shared" ca="1" si="251"/>
        <v>0</v>
      </c>
      <c r="AE2273" s="108" t="b">
        <f>IF(COUNTBLANK(D2273)=0,A2273)</f>
        <v>0</v>
      </c>
    </row>
    <row r="2274" spans="1:31" ht="12.75" x14ac:dyDescent="0.2">
      <c r="A2274" s="94" t="str">
        <f>IF(D2274="","",CONCATENATE('Address and samples info'!$B$8," #",'Samples 96'!C2274))</f>
        <v/>
      </c>
      <c r="B2274" s="95" t="s">
        <v>40</v>
      </c>
      <c r="C2274" s="150">
        <v>27</v>
      </c>
      <c r="D2274" s="5"/>
      <c r="E2274" s="98">
        <v>0.01</v>
      </c>
      <c r="F2274" s="53"/>
      <c r="G2274" s="59"/>
      <c r="Z2274" s="108" t="str">
        <f>IF(LEN(INDEX($1:$1048576,ROW(),4))&gt;0,INDEX($1:$1048576,ROW(),4)," ")</f>
        <v xml:space="preserve"> </v>
      </c>
      <c r="AA2274" s="108">
        <f t="shared" si="250"/>
        <v>174</v>
      </c>
      <c r="AB2274" s="108">
        <f ca="1">COUNTBLANK(OFFSET(INDEX($1:$1048576,2,4),AA2274*WellsInPlate,0,WellsInPlate,1))</f>
        <v>86</v>
      </c>
      <c r="AC2274" s="108">
        <f t="shared" ca="1" si="251"/>
        <v>0</v>
      </c>
      <c r="AE2274" s="108" t="b">
        <f>IF(COUNTBLANK(D2274)=0,A2274)</f>
        <v>0</v>
      </c>
    </row>
    <row r="2275" spans="1:31" ht="12.75" x14ac:dyDescent="0.2">
      <c r="A2275" s="94" t="str">
        <f>IF(D2275="","",CONCATENATE('Address and samples info'!$B$8," #",'Samples 96'!C2275))</f>
        <v/>
      </c>
      <c r="B2275" s="95" t="s">
        <v>51</v>
      </c>
      <c r="C2275" s="150">
        <v>27</v>
      </c>
      <c r="D2275" s="5"/>
      <c r="E2275" s="98">
        <v>0.01</v>
      </c>
      <c r="F2275" s="53"/>
      <c r="G2275" s="59"/>
      <c r="Z2275" s="108" t="str">
        <f>IF(LEN(INDEX($1:$1048576,ROW(),4))&gt;0,INDEX($1:$1048576,ROW(),4)," ")</f>
        <v xml:space="preserve"> </v>
      </c>
      <c r="AA2275" s="108">
        <f t="shared" si="250"/>
        <v>174</v>
      </c>
      <c r="AB2275" s="108">
        <f ca="1">COUNTBLANK(OFFSET(INDEX($1:$1048576,2,4),AA2275*WellsInPlate,0,WellsInPlate,1))</f>
        <v>86</v>
      </c>
      <c r="AC2275" s="108">
        <f t="shared" ca="1" si="251"/>
        <v>0</v>
      </c>
      <c r="AE2275" s="108" t="b">
        <f>IF(COUNTBLANK(D2275)=0,A2275)</f>
        <v>0</v>
      </c>
    </row>
    <row r="2276" spans="1:31" ht="12.75" x14ac:dyDescent="0.2">
      <c r="A2276" s="94" t="str">
        <f>IF(D2276="","",CONCATENATE('Address and samples info'!$B$8," #",'Samples 96'!C2276))</f>
        <v/>
      </c>
      <c r="B2276" s="95" t="s">
        <v>62</v>
      </c>
      <c r="C2276" s="150">
        <v>27</v>
      </c>
      <c r="D2276" s="5"/>
      <c r="E2276" s="98">
        <v>0.01</v>
      </c>
      <c r="F2276" s="53"/>
      <c r="G2276" s="59"/>
      <c r="Z2276" s="108" t="str">
        <f>IF(LEN(INDEX($1:$1048576,ROW(),4))&gt;0,INDEX($1:$1048576,ROW(),4)," ")</f>
        <v xml:space="preserve"> </v>
      </c>
      <c r="AA2276" s="108">
        <f t="shared" si="250"/>
        <v>174</v>
      </c>
      <c r="AB2276" s="108">
        <f ca="1">COUNTBLANK(OFFSET(INDEX($1:$1048576,2,4),AA2276*WellsInPlate,0,WellsInPlate,1))</f>
        <v>86</v>
      </c>
      <c r="AC2276" s="108">
        <f t="shared" ca="1" si="251"/>
        <v>0</v>
      </c>
      <c r="AE2276" s="108" t="b">
        <f>IF(COUNTBLANK(D2276)=0,A2276)</f>
        <v>0</v>
      </c>
    </row>
    <row r="2277" spans="1:31" ht="12.75" x14ac:dyDescent="0.2">
      <c r="A2277" s="94" t="str">
        <f>IF(D2277="","",CONCATENATE('Address and samples info'!$B$8," #",'Samples 96'!C2277))</f>
        <v/>
      </c>
      <c r="B2277" s="95" t="s">
        <v>73</v>
      </c>
      <c r="C2277" s="150">
        <v>27</v>
      </c>
      <c r="D2277" s="5"/>
      <c r="E2277" s="98">
        <v>0.01</v>
      </c>
      <c r="F2277" s="53"/>
      <c r="G2277" s="59"/>
      <c r="Z2277" s="108" t="str">
        <f>IF(LEN(INDEX($1:$1048576,ROW(),4))&gt;0,INDEX($1:$1048576,ROW(),4)," ")</f>
        <v xml:space="preserve"> </v>
      </c>
      <c r="AA2277" s="108">
        <f t="shared" si="250"/>
        <v>174</v>
      </c>
      <c r="AB2277" s="108">
        <f ca="1">COUNTBLANK(OFFSET(INDEX($1:$1048576,2,4),AA2277*WellsInPlate,0,WellsInPlate,1))</f>
        <v>86</v>
      </c>
      <c r="AC2277" s="108">
        <f t="shared" ca="1" si="251"/>
        <v>0</v>
      </c>
      <c r="AE2277" s="108" t="b">
        <f>IF(COUNTBLANK(D2277)=0,A2277)</f>
        <v>0</v>
      </c>
    </row>
    <row r="2278" spans="1:31" ht="12.75" x14ac:dyDescent="0.2">
      <c r="A2278" s="94" t="str">
        <f>IF(D2278="","",CONCATENATE('Address and samples info'!$B$8," #",'Samples 96'!C2278))</f>
        <v/>
      </c>
      <c r="B2278" s="95" t="s">
        <v>83</v>
      </c>
      <c r="C2278" s="150">
        <v>27</v>
      </c>
      <c r="D2278" s="5"/>
      <c r="E2278" s="98">
        <v>0.01</v>
      </c>
      <c r="F2278" s="53"/>
      <c r="G2278" s="59"/>
      <c r="Z2278" s="108" t="str">
        <f>IF(LEN(INDEX($1:$1048576,ROW(),4))&gt;0,INDEX($1:$1048576,ROW(),4)," ")</f>
        <v xml:space="preserve"> </v>
      </c>
      <c r="AA2278" s="108">
        <f t="shared" ref="AA2278:AA2308" si="252">CEILING((ROW()-StartRow+1)/PanelHeight,1)-1</f>
        <v>174</v>
      </c>
      <c r="AB2278" s="108">
        <f ca="1">COUNTBLANK(OFFSET(INDEX($1:$1048576,2,4),AA2278*WellsInPlate,0,WellsInPlate,1))</f>
        <v>86</v>
      </c>
      <c r="AC2278" s="108">
        <f t="shared" ref="AC2278:AC2308" ca="1" si="253">IF(AB2278=WellsInPlate,0,1)</f>
        <v>0</v>
      </c>
      <c r="AE2278" s="108" t="b">
        <f>IF(COUNTBLANK(D2278)=0,A2278)</f>
        <v>0</v>
      </c>
    </row>
    <row r="2279" spans="1:31" ht="12.75" x14ac:dyDescent="0.2">
      <c r="A2279" s="94" t="str">
        <f>IF(D2279="","",CONCATENATE('Address and samples info'!$B$8," #",'Samples 96'!C2279))</f>
        <v/>
      </c>
      <c r="B2279" s="95" t="s">
        <v>8</v>
      </c>
      <c r="C2279" s="150">
        <v>27</v>
      </c>
      <c r="D2279" s="5"/>
      <c r="E2279" s="98">
        <v>0.01</v>
      </c>
      <c r="F2279" s="53"/>
      <c r="G2279" s="59"/>
      <c r="Z2279" s="108" t="str">
        <f>IF(LEN(INDEX($1:$1048576,ROW(),4))&gt;0,INDEX($1:$1048576,ROW(),4)," ")</f>
        <v xml:space="preserve"> </v>
      </c>
      <c r="AA2279" s="108">
        <f t="shared" si="252"/>
        <v>175</v>
      </c>
      <c r="AB2279" s="108">
        <f ca="1">COUNTBLANK(OFFSET(INDEX($1:$1048576,2,4),AA2279*WellsInPlate,0,WellsInPlate,1))</f>
        <v>86</v>
      </c>
      <c r="AC2279" s="108">
        <f t="shared" ca="1" si="253"/>
        <v>0</v>
      </c>
      <c r="AE2279" s="108" t="b">
        <f>IF(COUNTBLANK(D2279)=0,A2279)</f>
        <v>0</v>
      </c>
    </row>
    <row r="2280" spans="1:31" ht="12.75" x14ac:dyDescent="0.2">
      <c r="A2280" s="94" t="str">
        <f>IF(D2280="","",CONCATENATE('Address and samples info'!$B$8," #",'Samples 96'!C2280))</f>
        <v/>
      </c>
      <c r="B2280" s="95" t="s">
        <v>19</v>
      </c>
      <c r="C2280" s="150">
        <v>27</v>
      </c>
      <c r="D2280" s="5"/>
      <c r="E2280" s="98">
        <v>0.01</v>
      </c>
      <c r="F2280" s="53"/>
      <c r="G2280" s="59"/>
      <c r="Z2280" s="108" t="str">
        <f>IF(LEN(INDEX($1:$1048576,ROW(),4))&gt;0,INDEX($1:$1048576,ROW(),4)," ")</f>
        <v xml:space="preserve"> </v>
      </c>
      <c r="AA2280" s="108">
        <f t="shared" si="252"/>
        <v>175</v>
      </c>
      <c r="AB2280" s="108">
        <f ca="1">COUNTBLANK(OFFSET(INDEX($1:$1048576,2,4),AA2280*WellsInPlate,0,WellsInPlate,1))</f>
        <v>86</v>
      </c>
      <c r="AC2280" s="108">
        <f t="shared" ca="1" si="253"/>
        <v>0</v>
      </c>
      <c r="AE2280" s="108" t="b">
        <f>IF(COUNTBLANK(D2280)=0,A2280)</f>
        <v>0</v>
      </c>
    </row>
    <row r="2281" spans="1:31" ht="12.75" x14ac:dyDescent="0.2">
      <c r="A2281" s="94" t="str">
        <f>IF(D2281="","",CONCATENATE('Address and samples info'!$B$8," #",'Samples 96'!C2281))</f>
        <v/>
      </c>
      <c r="B2281" s="95" t="s">
        <v>30</v>
      </c>
      <c r="C2281" s="150">
        <v>27</v>
      </c>
      <c r="D2281" s="5"/>
      <c r="E2281" s="98">
        <v>0.01</v>
      </c>
      <c r="F2281" s="53"/>
      <c r="G2281" s="59"/>
      <c r="Z2281" s="108" t="str">
        <f>IF(LEN(INDEX($1:$1048576,ROW(),4))&gt;0,INDEX($1:$1048576,ROW(),4)," ")</f>
        <v xml:space="preserve"> </v>
      </c>
      <c r="AA2281" s="108">
        <f t="shared" si="252"/>
        <v>175</v>
      </c>
      <c r="AB2281" s="108">
        <f ca="1">COUNTBLANK(OFFSET(INDEX($1:$1048576,2,4),AA2281*WellsInPlate,0,WellsInPlate,1))</f>
        <v>86</v>
      </c>
      <c r="AC2281" s="108">
        <f t="shared" ca="1" si="253"/>
        <v>0</v>
      </c>
      <c r="AE2281" s="108" t="b">
        <f>IF(COUNTBLANK(D2281)=0,A2281)</f>
        <v>0</v>
      </c>
    </row>
    <row r="2282" spans="1:31" ht="12.75" x14ac:dyDescent="0.2">
      <c r="A2282" s="94" t="str">
        <f>IF(D2282="","",CONCATENATE('Address and samples info'!$B$8," #",'Samples 96'!C2282))</f>
        <v/>
      </c>
      <c r="B2282" s="95" t="s">
        <v>41</v>
      </c>
      <c r="C2282" s="150">
        <v>27</v>
      </c>
      <c r="D2282" s="5"/>
      <c r="E2282" s="98">
        <v>0.01</v>
      </c>
      <c r="F2282" s="53"/>
      <c r="G2282" s="59"/>
      <c r="Z2282" s="108" t="str">
        <f>IF(LEN(INDEX($1:$1048576,ROW(),4))&gt;0,INDEX($1:$1048576,ROW(),4)," ")</f>
        <v xml:space="preserve"> </v>
      </c>
      <c r="AA2282" s="108">
        <f t="shared" si="252"/>
        <v>175</v>
      </c>
      <c r="AB2282" s="108">
        <f ca="1">COUNTBLANK(OFFSET(INDEX($1:$1048576,2,4),AA2282*WellsInPlate,0,WellsInPlate,1))</f>
        <v>86</v>
      </c>
      <c r="AC2282" s="108">
        <f t="shared" ca="1" si="253"/>
        <v>0</v>
      </c>
      <c r="AE2282" s="108" t="b">
        <f>IF(COUNTBLANK(D2282)=0,A2282)</f>
        <v>0</v>
      </c>
    </row>
    <row r="2283" spans="1:31" ht="12.75" x14ac:dyDescent="0.2">
      <c r="A2283" s="94" t="str">
        <f>IF(D2283="","",CONCATENATE('Address and samples info'!$B$8," #",'Samples 96'!C2283))</f>
        <v/>
      </c>
      <c r="B2283" s="95" t="s">
        <v>52</v>
      </c>
      <c r="C2283" s="150">
        <v>27</v>
      </c>
      <c r="D2283" s="5"/>
      <c r="E2283" s="98">
        <v>0.01</v>
      </c>
      <c r="F2283" s="53"/>
      <c r="G2283" s="59"/>
      <c r="Z2283" s="108" t="str">
        <f>IF(LEN(INDEX($1:$1048576,ROW(),4))&gt;0,INDEX($1:$1048576,ROW(),4)," ")</f>
        <v xml:space="preserve"> </v>
      </c>
      <c r="AA2283" s="108">
        <f t="shared" si="252"/>
        <v>175</v>
      </c>
      <c r="AB2283" s="108">
        <f ca="1">COUNTBLANK(OFFSET(INDEX($1:$1048576,2,4),AA2283*WellsInPlate,0,WellsInPlate,1))</f>
        <v>86</v>
      </c>
      <c r="AC2283" s="108">
        <f t="shared" ca="1" si="253"/>
        <v>0</v>
      </c>
      <c r="AE2283" s="108" t="b">
        <f>IF(COUNTBLANK(D2283)=0,A2283)</f>
        <v>0</v>
      </c>
    </row>
    <row r="2284" spans="1:31" ht="12.75" x14ac:dyDescent="0.2">
      <c r="A2284" s="94" t="str">
        <f>IF(D2284="","",CONCATENATE('Address and samples info'!$B$8," #",'Samples 96'!C2284))</f>
        <v/>
      </c>
      <c r="B2284" s="95" t="s">
        <v>63</v>
      </c>
      <c r="C2284" s="150">
        <v>27</v>
      </c>
      <c r="D2284" s="5"/>
      <c r="E2284" s="98">
        <v>0.01</v>
      </c>
      <c r="F2284" s="53"/>
      <c r="G2284" s="59"/>
      <c r="Z2284" s="108" t="str">
        <f>IF(LEN(INDEX($1:$1048576,ROW(),4))&gt;0,INDEX($1:$1048576,ROW(),4)," ")</f>
        <v xml:space="preserve"> </v>
      </c>
      <c r="AA2284" s="108">
        <f t="shared" si="252"/>
        <v>175</v>
      </c>
      <c r="AB2284" s="108">
        <f ca="1">COUNTBLANK(OFFSET(INDEX($1:$1048576,2,4),AA2284*WellsInPlate,0,WellsInPlate,1))</f>
        <v>86</v>
      </c>
      <c r="AC2284" s="108">
        <f t="shared" ca="1" si="253"/>
        <v>0</v>
      </c>
      <c r="AE2284" s="108" t="b">
        <f>IF(COUNTBLANK(D2284)=0,A2284)</f>
        <v>0</v>
      </c>
    </row>
    <row r="2285" spans="1:31" ht="12.75" x14ac:dyDescent="0.2">
      <c r="A2285" s="94" t="str">
        <f>IF(D2285="","",CONCATENATE('Address and samples info'!$B$8," #",'Samples 96'!C2285))</f>
        <v/>
      </c>
      <c r="B2285" s="95" t="s">
        <v>74</v>
      </c>
      <c r="C2285" s="150">
        <v>27</v>
      </c>
      <c r="D2285" s="5"/>
      <c r="E2285" s="98">
        <v>0.01</v>
      </c>
      <c r="F2285" s="53"/>
      <c r="G2285" s="59"/>
      <c r="Z2285" s="108" t="str">
        <f>IF(LEN(INDEX($1:$1048576,ROW(),4))&gt;0,INDEX($1:$1048576,ROW(),4)," ")</f>
        <v xml:space="preserve"> </v>
      </c>
      <c r="AA2285" s="108">
        <f t="shared" si="252"/>
        <v>175</v>
      </c>
      <c r="AB2285" s="108">
        <f ca="1">COUNTBLANK(OFFSET(INDEX($1:$1048576,2,4),AA2285*WellsInPlate,0,WellsInPlate,1))</f>
        <v>86</v>
      </c>
      <c r="AC2285" s="108">
        <f t="shared" ca="1" si="253"/>
        <v>0</v>
      </c>
      <c r="AE2285" s="108" t="b">
        <f>IF(COUNTBLANK(D2285)=0,A2285)</f>
        <v>0</v>
      </c>
    </row>
    <row r="2286" spans="1:31" ht="12.75" x14ac:dyDescent="0.2">
      <c r="A2286" s="94" t="str">
        <f>IF(D2286="","",CONCATENATE('Address and samples info'!$B$8," #",'Samples 96'!C2286))</f>
        <v/>
      </c>
      <c r="B2286" s="95" t="s">
        <v>84</v>
      </c>
      <c r="C2286" s="150">
        <v>27</v>
      </c>
      <c r="D2286" s="5"/>
      <c r="E2286" s="98">
        <v>0.01</v>
      </c>
      <c r="F2286" s="53"/>
      <c r="G2286" s="59"/>
      <c r="Z2286" s="108" t="str">
        <f>IF(LEN(INDEX($1:$1048576,ROW(),4))&gt;0,INDEX($1:$1048576,ROW(),4)," ")</f>
        <v xml:space="preserve"> </v>
      </c>
      <c r="AA2286" s="108">
        <f t="shared" si="252"/>
        <v>175</v>
      </c>
      <c r="AB2286" s="108">
        <f ca="1">COUNTBLANK(OFFSET(INDEX($1:$1048576,2,4),AA2286*WellsInPlate,0,WellsInPlate,1))</f>
        <v>86</v>
      </c>
      <c r="AC2286" s="108">
        <f t="shared" ca="1" si="253"/>
        <v>0</v>
      </c>
      <c r="AE2286" s="108" t="b">
        <f>IF(COUNTBLANK(D2286)=0,A2286)</f>
        <v>0</v>
      </c>
    </row>
    <row r="2287" spans="1:31" ht="12.75" x14ac:dyDescent="0.2">
      <c r="A2287" s="94" t="str">
        <f>IF(D2287="","",CONCATENATE('Address and samples info'!$B$8," #",'Samples 96'!C2287))</f>
        <v/>
      </c>
      <c r="B2287" s="95" t="s">
        <v>9</v>
      </c>
      <c r="C2287" s="150">
        <v>27</v>
      </c>
      <c r="D2287" s="5"/>
      <c r="E2287" s="98">
        <v>0.01</v>
      </c>
      <c r="F2287" s="53"/>
      <c r="G2287" s="59"/>
      <c r="Z2287" s="108" t="str">
        <f>IF(LEN(INDEX($1:$1048576,ROW(),4))&gt;0,INDEX($1:$1048576,ROW(),4)," ")</f>
        <v xml:space="preserve"> </v>
      </c>
      <c r="AA2287" s="108">
        <f t="shared" si="252"/>
        <v>175</v>
      </c>
      <c r="AB2287" s="108">
        <f ca="1">COUNTBLANK(OFFSET(INDEX($1:$1048576,2,4),AA2287*WellsInPlate,0,WellsInPlate,1))</f>
        <v>86</v>
      </c>
      <c r="AC2287" s="108">
        <f t="shared" ca="1" si="253"/>
        <v>0</v>
      </c>
      <c r="AE2287" s="108" t="b">
        <f>IF(COUNTBLANK(D2287)=0,A2287)</f>
        <v>0</v>
      </c>
    </row>
    <row r="2288" spans="1:31" ht="12.75" x14ac:dyDescent="0.2">
      <c r="A2288" s="94" t="str">
        <f>IF(D2288="","",CONCATENATE('Address and samples info'!$B$8," #",'Samples 96'!C2288))</f>
        <v/>
      </c>
      <c r="B2288" s="95" t="s">
        <v>20</v>
      </c>
      <c r="C2288" s="150">
        <v>27</v>
      </c>
      <c r="D2288" s="5"/>
      <c r="E2288" s="98">
        <v>0.01</v>
      </c>
      <c r="F2288" s="53"/>
      <c r="G2288" s="59"/>
      <c r="Z2288" s="108" t="str">
        <f>IF(LEN(INDEX($1:$1048576,ROW(),4))&gt;0,INDEX($1:$1048576,ROW(),4)," ")</f>
        <v xml:space="preserve"> </v>
      </c>
      <c r="AA2288" s="108">
        <f t="shared" si="252"/>
        <v>175</v>
      </c>
      <c r="AB2288" s="108">
        <f ca="1">COUNTBLANK(OFFSET(INDEX($1:$1048576,2,4),AA2288*WellsInPlate,0,WellsInPlate,1))</f>
        <v>86</v>
      </c>
      <c r="AC2288" s="108">
        <f t="shared" ca="1" si="253"/>
        <v>0</v>
      </c>
      <c r="AE2288" s="108" t="b">
        <f>IF(COUNTBLANK(D2288)=0,A2288)</f>
        <v>0</v>
      </c>
    </row>
    <row r="2289" spans="1:31" ht="12.75" x14ac:dyDescent="0.2">
      <c r="A2289" s="94" t="str">
        <f>IF(D2289="","",CONCATENATE('Address and samples info'!$B$8," #",'Samples 96'!C2289))</f>
        <v/>
      </c>
      <c r="B2289" s="95" t="s">
        <v>31</v>
      </c>
      <c r="C2289" s="150">
        <v>27</v>
      </c>
      <c r="D2289" s="5"/>
      <c r="E2289" s="98">
        <v>0.01</v>
      </c>
      <c r="F2289" s="53"/>
      <c r="G2289" s="59"/>
      <c r="Z2289" s="108" t="str">
        <f>IF(LEN(INDEX($1:$1048576,ROW(),4))&gt;0,INDEX($1:$1048576,ROW(),4)," ")</f>
        <v xml:space="preserve"> </v>
      </c>
      <c r="AA2289" s="108">
        <f t="shared" si="252"/>
        <v>175</v>
      </c>
      <c r="AB2289" s="108">
        <f ca="1">COUNTBLANK(OFFSET(INDEX($1:$1048576,2,4),AA2289*WellsInPlate,0,WellsInPlate,1))</f>
        <v>86</v>
      </c>
      <c r="AC2289" s="108">
        <f t="shared" ca="1" si="253"/>
        <v>0</v>
      </c>
      <c r="AE2289" s="108" t="b">
        <f>IF(COUNTBLANK(D2289)=0,A2289)</f>
        <v>0</v>
      </c>
    </row>
    <row r="2290" spans="1:31" ht="12.75" x14ac:dyDescent="0.2">
      <c r="A2290" s="94" t="str">
        <f>IF(D2290="","",CONCATENATE('Address and samples info'!$B$8," #",'Samples 96'!C2290))</f>
        <v/>
      </c>
      <c r="B2290" s="95" t="s">
        <v>42</v>
      </c>
      <c r="C2290" s="150">
        <v>27</v>
      </c>
      <c r="D2290" s="5"/>
      <c r="E2290" s="98">
        <v>0.01</v>
      </c>
      <c r="F2290" s="53"/>
      <c r="G2290" s="59"/>
      <c r="Z2290" s="108" t="str">
        <f>IF(LEN(INDEX($1:$1048576,ROW(),4))&gt;0,INDEX($1:$1048576,ROW(),4)," ")</f>
        <v xml:space="preserve"> </v>
      </c>
      <c r="AA2290" s="108">
        <f t="shared" si="252"/>
        <v>175</v>
      </c>
      <c r="AB2290" s="108">
        <f ca="1">COUNTBLANK(OFFSET(INDEX($1:$1048576,2,4),AA2290*WellsInPlate,0,WellsInPlate,1))</f>
        <v>86</v>
      </c>
      <c r="AC2290" s="108">
        <f t="shared" ca="1" si="253"/>
        <v>0</v>
      </c>
      <c r="AE2290" s="108" t="b">
        <f>IF(COUNTBLANK(D2290)=0,A2290)</f>
        <v>0</v>
      </c>
    </row>
    <row r="2291" spans="1:31" ht="12.75" x14ac:dyDescent="0.2">
      <c r="A2291" s="94" t="str">
        <f>IF(D2291="","",CONCATENATE('Address and samples info'!$B$8," #",'Samples 96'!C2291))</f>
        <v/>
      </c>
      <c r="B2291" s="95" t="s">
        <v>53</v>
      </c>
      <c r="C2291" s="150">
        <v>27</v>
      </c>
      <c r="D2291" s="5"/>
      <c r="E2291" s="98">
        <v>0.01</v>
      </c>
      <c r="F2291" s="53"/>
      <c r="G2291" s="59"/>
      <c r="Z2291" s="108" t="str">
        <f>IF(LEN(INDEX($1:$1048576,ROW(),4))&gt;0,INDEX($1:$1048576,ROW(),4)," ")</f>
        <v xml:space="preserve"> </v>
      </c>
      <c r="AA2291" s="108">
        <f t="shared" si="252"/>
        <v>175</v>
      </c>
      <c r="AB2291" s="108">
        <f ca="1">COUNTBLANK(OFFSET(INDEX($1:$1048576,2,4),AA2291*WellsInPlate,0,WellsInPlate,1))</f>
        <v>86</v>
      </c>
      <c r="AC2291" s="108">
        <f t="shared" ca="1" si="253"/>
        <v>0</v>
      </c>
      <c r="AE2291" s="108" t="b">
        <f>IF(COUNTBLANK(D2291)=0,A2291)</f>
        <v>0</v>
      </c>
    </row>
    <row r="2292" spans="1:31" ht="12.75" x14ac:dyDescent="0.2">
      <c r="A2292" s="94" t="str">
        <f>IF(D2292="","",CONCATENATE('Address and samples info'!$B$8," #",'Samples 96'!C2292))</f>
        <v/>
      </c>
      <c r="B2292" s="95" t="s">
        <v>64</v>
      </c>
      <c r="C2292" s="150">
        <v>27</v>
      </c>
      <c r="D2292" s="5"/>
      <c r="E2292" s="98">
        <v>0.01</v>
      </c>
      <c r="F2292" s="53"/>
      <c r="G2292" s="59"/>
      <c r="Z2292" s="108" t="str">
        <f>IF(LEN(INDEX($1:$1048576,ROW(),4))&gt;0,INDEX($1:$1048576,ROW(),4)," ")</f>
        <v xml:space="preserve"> </v>
      </c>
      <c r="AA2292" s="108">
        <f t="shared" si="252"/>
        <v>176</v>
      </c>
      <c r="AB2292" s="108">
        <f ca="1">COUNTBLANK(OFFSET(INDEX($1:$1048576,2,4),AA2292*WellsInPlate,0,WellsInPlate,1))</f>
        <v>86</v>
      </c>
      <c r="AC2292" s="108">
        <f t="shared" ca="1" si="253"/>
        <v>0</v>
      </c>
      <c r="AE2292" s="108" t="b">
        <f>IF(COUNTBLANK(D2292)=0,A2292)</f>
        <v>0</v>
      </c>
    </row>
    <row r="2293" spans="1:31" ht="12.75" x14ac:dyDescent="0.2">
      <c r="A2293" s="94" t="str">
        <f>IF(D2293="","",CONCATENATE('Address and samples info'!$B$8," #",'Samples 96'!C2293))</f>
        <v/>
      </c>
      <c r="B2293" s="95" t="s">
        <v>75</v>
      </c>
      <c r="C2293" s="150">
        <v>27</v>
      </c>
      <c r="D2293" s="5"/>
      <c r="E2293" s="98">
        <v>0.01</v>
      </c>
      <c r="F2293" s="53"/>
      <c r="G2293" s="59"/>
      <c r="Z2293" s="108" t="str">
        <f>IF(LEN(INDEX($1:$1048576,ROW(),4))&gt;0,INDEX($1:$1048576,ROW(),4)," ")</f>
        <v xml:space="preserve"> </v>
      </c>
      <c r="AA2293" s="108">
        <f t="shared" si="252"/>
        <v>176</v>
      </c>
      <c r="AB2293" s="108">
        <f ca="1">COUNTBLANK(OFFSET(INDEX($1:$1048576,2,4),AA2293*WellsInPlate,0,WellsInPlate,1))</f>
        <v>86</v>
      </c>
      <c r="AC2293" s="108">
        <f t="shared" ca="1" si="253"/>
        <v>0</v>
      </c>
      <c r="AE2293" s="108" t="b">
        <f>IF(COUNTBLANK(D2293)=0,A2293)</f>
        <v>0</v>
      </c>
    </row>
    <row r="2294" spans="1:31" ht="12.75" x14ac:dyDescent="0.2">
      <c r="A2294" s="94" t="str">
        <f>IF(D2294="","",CONCATENATE('Address and samples info'!$B$8," #",'Samples 96'!C2294))</f>
        <v/>
      </c>
      <c r="B2294" s="95" t="s">
        <v>85</v>
      </c>
      <c r="C2294" s="150">
        <v>27</v>
      </c>
      <c r="D2294" s="5"/>
      <c r="E2294" s="98">
        <v>0.01</v>
      </c>
      <c r="F2294" s="53"/>
      <c r="G2294" s="59"/>
      <c r="Z2294" s="108" t="str">
        <f>IF(LEN(INDEX($1:$1048576,ROW(),4))&gt;0,INDEX($1:$1048576,ROW(),4)," ")</f>
        <v xml:space="preserve"> </v>
      </c>
      <c r="AA2294" s="108">
        <f t="shared" si="252"/>
        <v>176</v>
      </c>
      <c r="AB2294" s="108">
        <f ca="1">COUNTBLANK(OFFSET(INDEX($1:$1048576,2,4),AA2294*WellsInPlate,0,WellsInPlate,1))</f>
        <v>86</v>
      </c>
      <c r="AC2294" s="108">
        <f t="shared" ca="1" si="253"/>
        <v>0</v>
      </c>
      <c r="AE2294" s="108" t="b">
        <f>IF(COUNTBLANK(D2294)=0,A2294)</f>
        <v>0</v>
      </c>
    </row>
    <row r="2295" spans="1:31" ht="12.75" x14ac:dyDescent="0.2">
      <c r="A2295" s="94" t="str">
        <f>IF(D2295="","",CONCATENATE('Address and samples info'!$B$8," #",'Samples 96'!C2295))</f>
        <v/>
      </c>
      <c r="B2295" s="95" t="s">
        <v>10</v>
      </c>
      <c r="C2295" s="150">
        <v>27</v>
      </c>
      <c r="D2295" s="5"/>
      <c r="E2295" s="98">
        <v>0.01</v>
      </c>
      <c r="F2295" s="53"/>
      <c r="G2295" s="59"/>
      <c r="Z2295" s="108" t="str">
        <f>IF(LEN(INDEX($1:$1048576,ROW(),4))&gt;0,INDEX($1:$1048576,ROW(),4)," ")</f>
        <v xml:space="preserve"> </v>
      </c>
      <c r="AA2295" s="108">
        <f t="shared" si="252"/>
        <v>176</v>
      </c>
      <c r="AB2295" s="108">
        <f ca="1">COUNTBLANK(OFFSET(INDEX($1:$1048576,2,4),AA2295*WellsInPlate,0,WellsInPlate,1))</f>
        <v>86</v>
      </c>
      <c r="AC2295" s="108">
        <f t="shared" ca="1" si="253"/>
        <v>0</v>
      </c>
      <c r="AE2295" s="108" t="b">
        <f>IF(COUNTBLANK(D2295)=0,A2295)</f>
        <v>0</v>
      </c>
    </row>
    <row r="2296" spans="1:31" ht="12.75" x14ac:dyDescent="0.2">
      <c r="A2296" s="94" t="str">
        <f>IF(D2296="","",CONCATENATE('Address and samples info'!$B$8," #",'Samples 96'!C2296))</f>
        <v/>
      </c>
      <c r="B2296" s="95" t="s">
        <v>21</v>
      </c>
      <c r="C2296" s="150">
        <v>27</v>
      </c>
      <c r="D2296" s="5"/>
      <c r="E2296" s="98">
        <v>0.01</v>
      </c>
      <c r="F2296" s="53"/>
      <c r="G2296" s="59"/>
      <c r="Z2296" s="108" t="str">
        <f>IF(LEN(INDEX($1:$1048576,ROW(),4))&gt;0,INDEX($1:$1048576,ROW(),4)," ")</f>
        <v xml:space="preserve"> </v>
      </c>
      <c r="AA2296" s="108">
        <f t="shared" si="252"/>
        <v>176</v>
      </c>
      <c r="AB2296" s="108">
        <f ca="1">COUNTBLANK(OFFSET(INDEX($1:$1048576,2,4),AA2296*WellsInPlate,0,WellsInPlate,1))</f>
        <v>86</v>
      </c>
      <c r="AC2296" s="108">
        <f t="shared" ca="1" si="253"/>
        <v>0</v>
      </c>
      <c r="AE2296" s="108" t="b">
        <f>IF(COUNTBLANK(D2296)=0,A2296)</f>
        <v>0</v>
      </c>
    </row>
    <row r="2297" spans="1:31" ht="12.75" x14ac:dyDescent="0.2">
      <c r="A2297" s="94" t="str">
        <f>IF(D2297="","",CONCATENATE('Address and samples info'!$B$8," #",'Samples 96'!C2297))</f>
        <v/>
      </c>
      <c r="B2297" s="95" t="s">
        <v>32</v>
      </c>
      <c r="C2297" s="150">
        <v>27</v>
      </c>
      <c r="D2297" s="5"/>
      <c r="E2297" s="98">
        <v>0.01</v>
      </c>
      <c r="F2297" s="53"/>
      <c r="G2297" s="59"/>
      <c r="Z2297" s="108" t="str">
        <f>IF(LEN(INDEX($1:$1048576,ROW(),4))&gt;0,INDEX($1:$1048576,ROW(),4)," ")</f>
        <v xml:space="preserve"> </v>
      </c>
      <c r="AA2297" s="108">
        <f t="shared" si="252"/>
        <v>176</v>
      </c>
      <c r="AB2297" s="108">
        <f ca="1">COUNTBLANK(OFFSET(INDEX($1:$1048576,2,4),AA2297*WellsInPlate,0,WellsInPlate,1))</f>
        <v>86</v>
      </c>
      <c r="AC2297" s="108">
        <f t="shared" ca="1" si="253"/>
        <v>0</v>
      </c>
      <c r="AE2297" s="108" t="b">
        <f>IF(COUNTBLANK(D2297)=0,A2297)</f>
        <v>0</v>
      </c>
    </row>
    <row r="2298" spans="1:31" ht="12.75" x14ac:dyDescent="0.2">
      <c r="A2298" s="94" t="str">
        <f>IF(D2298="","",CONCATENATE('Address and samples info'!$B$8," #",'Samples 96'!C2298))</f>
        <v/>
      </c>
      <c r="B2298" s="95" t="s">
        <v>43</v>
      </c>
      <c r="C2298" s="150">
        <v>27</v>
      </c>
      <c r="D2298" s="5"/>
      <c r="E2298" s="98">
        <v>0.01</v>
      </c>
      <c r="F2298" s="53"/>
      <c r="G2298" s="59"/>
      <c r="Z2298" s="108" t="str">
        <f>IF(LEN(INDEX($1:$1048576,ROW(),4))&gt;0,INDEX($1:$1048576,ROW(),4)," ")</f>
        <v xml:space="preserve"> </v>
      </c>
      <c r="AA2298" s="108">
        <f t="shared" si="252"/>
        <v>176</v>
      </c>
      <c r="AB2298" s="108">
        <f ca="1">COUNTBLANK(OFFSET(INDEX($1:$1048576,2,4),AA2298*WellsInPlate,0,WellsInPlate,1))</f>
        <v>86</v>
      </c>
      <c r="AC2298" s="108">
        <f t="shared" ca="1" si="253"/>
        <v>0</v>
      </c>
      <c r="AE2298" s="108" t="b">
        <f>IF(COUNTBLANK(D2298)=0,A2298)</f>
        <v>0</v>
      </c>
    </row>
    <row r="2299" spans="1:31" ht="12.75" x14ac:dyDescent="0.2">
      <c r="A2299" s="94" t="str">
        <f>IF(D2299="","",CONCATENATE('Address and samples info'!$B$8," #",'Samples 96'!C2299))</f>
        <v/>
      </c>
      <c r="B2299" s="95" t="s">
        <v>54</v>
      </c>
      <c r="C2299" s="150">
        <v>27</v>
      </c>
      <c r="D2299" s="5"/>
      <c r="E2299" s="98">
        <v>0.01</v>
      </c>
      <c r="F2299" s="53"/>
      <c r="G2299" s="59"/>
      <c r="Z2299" s="108" t="str">
        <f>IF(LEN(INDEX($1:$1048576,ROW(),4))&gt;0,INDEX($1:$1048576,ROW(),4)," ")</f>
        <v xml:space="preserve"> </v>
      </c>
      <c r="AA2299" s="108">
        <f t="shared" si="252"/>
        <v>176</v>
      </c>
      <c r="AB2299" s="108">
        <f ca="1">COUNTBLANK(OFFSET(INDEX($1:$1048576,2,4),AA2299*WellsInPlate,0,WellsInPlate,1))</f>
        <v>86</v>
      </c>
      <c r="AC2299" s="108">
        <f t="shared" ca="1" si="253"/>
        <v>0</v>
      </c>
      <c r="AE2299" s="108" t="b">
        <f>IF(COUNTBLANK(D2299)=0,A2299)</f>
        <v>0</v>
      </c>
    </row>
    <row r="2300" spans="1:31" ht="12.75" x14ac:dyDescent="0.2">
      <c r="A2300" s="94" t="str">
        <f>IF(D2300="","",CONCATENATE('Address and samples info'!$B$8," #",'Samples 96'!C2300))</f>
        <v/>
      </c>
      <c r="B2300" s="95" t="s">
        <v>65</v>
      </c>
      <c r="C2300" s="150">
        <v>27</v>
      </c>
      <c r="D2300" s="5"/>
      <c r="E2300" s="98">
        <v>0.01</v>
      </c>
      <c r="F2300" s="53"/>
      <c r="G2300" s="59"/>
      <c r="Z2300" s="108" t="str">
        <f>IF(LEN(INDEX($1:$1048576,ROW(),4))&gt;0,INDEX($1:$1048576,ROW(),4)," ")</f>
        <v xml:space="preserve"> </v>
      </c>
      <c r="AA2300" s="108">
        <f t="shared" si="252"/>
        <v>176</v>
      </c>
      <c r="AB2300" s="108">
        <f ca="1">COUNTBLANK(OFFSET(INDEX($1:$1048576,2,4),AA2300*WellsInPlate,0,WellsInPlate,1))</f>
        <v>86</v>
      </c>
      <c r="AC2300" s="108">
        <f t="shared" ca="1" si="253"/>
        <v>0</v>
      </c>
      <c r="AE2300" s="108" t="b">
        <f>IF(COUNTBLANK(D2300)=0,A2300)</f>
        <v>0</v>
      </c>
    </row>
    <row r="2301" spans="1:31" ht="12.75" x14ac:dyDescent="0.2">
      <c r="A2301" s="94" t="str">
        <f>IF(D2301="","",CONCATENATE('Address and samples info'!$B$8," #",'Samples 96'!C2301))</f>
        <v/>
      </c>
      <c r="B2301" s="95" t="s">
        <v>76</v>
      </c>
      <c r="C2301" s="150">
        <v>27</v>
      </c>
      <c r="D2301" s="5"/>
      <c r="E2301" s="98">
        <v>0.01</v>
      </c>
      <c r="F2301" s="53"/>
      <c r="G2301" s="59"/>
      <c r="Z2301" s="108" t="str">
        <f>IF(LEN(INDEX($1:$1048576,ROW(),4))&gt;0,INDEX($1:$1048576,ROW(),4)," ")</f>
        <v xml:space="preserve"> </v>
      </c>
      <c r="AA2301" s="108">
        <f t="shared" si="252"/>
        <v>176</v>
      </c>
      <c r="AB2301" s="108">
        <f ca="1">COUNTBLANK(OFFSET(INDEX($1:$1048576,2,4),AA2301*WellsInPlate,0,WellsInPlate,1))</f>
        <v>86</v>
      </c>
      <c r="AC2301" s="108">
        <f t="shared" ca="1" si="253"/>
        <v>0</v>
      </c>
      <c r="AE2301" s="108" t="b">
        <f>IF(COUNTBLANK(D2301)=0,A2301)</f>
        <v>0</v>
      </c>
    </row>
    <row r="2302" spans="1:31" ht="12.75" x14ac:dyDescent="0.2">
      <c r="A2302" s="94" t="str">
        <f>IF(D2302="","",CONCATENATE('Address and samples info'!$B$8," #",'Samples 96'!C2302))</f>
        <v/>
      </c>
      <c r="B2302" s="95" t="s">
        <v>86</v>
      </c>
      <c r="C2302" s="150">
        <v>27</v>
      </c>
      <c r="D2302" s="5"/>
      <c r="E2302" s="98">
        <v>0.01</v>
      </c>
      <c r="F2302" s="53"/>
      <c r="G2302" s="59"/>
      <c r="Z2302" s="108" t="str">
        <f>IF(LEN(INDEX($1:$1048576,ROW(),4))&gt;0,INDEX($1:$1048576,ROW(),4)," ")</f>
        <v xml:space="preserve"> </v>
      </c>
      <c r="AA2302" s="108">
        <f t="shared" si="252"/>
        <v>176</v>
      </c>
      <c r="AB2302" s="108">
        <f ca="1">COUNTBLANK(OFFSET(INDEX($1:$1048576,2,4),AA2302*WellsInPlate,0,WellsInPlate,1))</f>
        <v>86</v>
      </c>
      <c r="AC2302" s="108">
        <f t="shared" ca="1" si="253"/>
        <v>0</v>
      </c>
      <c r="AE2302" s="108" t="b">
        <f>IF(COUNTBLANK(D2302)=0,A2302)</f>
        <v>0</v>
      </c>
    </row>
    <row r="2303" spans="1:31" ht="12.75" x14ac:dyDescent="0.2">
      <c r="A2303" s="94" t="str">
        <f>IF(D2303="","",CONCATENATE('Address and samples info'!$B$8," #",'Samples 96'!C2303))</f>
        <v/>
      </c>
      <c r="B2303" s="95" t="s">
        <v>11</v>
      </c>
      <c r="C2303" s="150">
        <v>27</v>
      </c>
      <c r="D2303" s="5"/>
      <c r="E2303" s="98">
        <v>0.01</v>
      </c>
      <c r="F2303" s="53"/>
      <c r="G2303" s="59"/>
      <c r="Z2303" s="108" t="str">
        <f>IF(LEN(INDEX($1:$1048576,ROW(),4))&gt;0,INDEX($1:$1048576,ROW(),4)," ")</f>
        <v xml:space="preserve"> </v>
      </c>
      <c r="AA2303" s="108">
        <f t="shared" si="252"/>
        <v>176</v>
      </c>
      <c r="AB2303" s="108">
        <f ca="1">COUNTBLANK(OFFSET(INDEX($1:$1048576,2,4),AA2303*WellsInPlate,0,WellsInPlate,1))</f>
        <v>86</v>
      </c>
      <c r="AC2303" s="108">
        <f t="shared" ca="1" si="253"/>
        <v>0</v>
      </c>
      <c r="AE2303" s="108" t="b">
        <f>IF(COUNTBLANK(D2303)=0,A2303)</f>
        <v>0</v>
      </c>
    </row>
    <row r="2304" spans="1:31" ht="12.75" x14ac:dyDescent="0.2">
      <c r="A2304" s="94" t="str">
        <f>IF(D2304="","",CONCATENATE('Address and samples info'!$B$8," #",'Samples 96'!C2304))</f>
        <v/>
      </c>
      <c r="B2304" s="95" t="s">
        <v>22</v>
      </c>
      <c r="C2304" s="150">
        <v>27</v>
      </c>
      <c r="D2304" s="5"/>
      <c r="E2304" s="98">
        <v>0.01</v>
      </c>
      <c r="F2304" s="53"/>
      <c r="G2304" s="59"/>
      <c r="Z2304" s="108" t="str">
        <f>IF(LEN(INDEX($1:$1048576,ROW(),4))&gt;0,INDEX($1:$1048576,ROW(),4)," ")</f>
        <v xml:space="preserve"> </v>
      </c>
      <c r="AA2304" s="108">
        <f t="shared" si="252"/>
        <v>176</v>
      </c>
      <c r="AB2304" s="108">
        <f ca="1">COUNTBLANK(OFFSET(INDEX($1:$1048576,2,4),AA2304*WellsInPlate,0,WellsInPlate,1))</f>
        <v>86</v>
      </c>
      <c r="AC2304" s="108">
        <f t="shared" ca="1" si="253"/>
        <v>0</v>
      </c>
      <c r="AE2304" s="108" t="b">
        <f>IF(COUNTBLANK(D2304)=0,A2304)</f>
        <v>0</v>
      </c>
    </row>
    <row r="2305" spans="1:31" ht="12.75" x14ac:dyDescent="0.2">
      <c r="A2305" s="94" t="str">
        <f>IF(D2305="","",CONCATENATE('Address and samples info'!$B$8," #",'Samples 96'!C2305))</f>
        <v/>
      </c>
      <c r="B2305" s="95" t="s">
        <v>33</v>
      </c>
      <c r="C2305" s="150">
        <v>27</v>
      </c>
      <c r="D2305" s="5"/>
      <c r="E2305" s="98">
        <v>0.01</v>
      </c>
      <c r="F2305" s="53"/>
      <c r="G2305" s="59"/>
      <c r="Z2305" s="108" t="str">
        <f>IF(LEN(INDEX($1:$1048576,ROW(),4))&gt;0,INDEX($1:$1048576,ROW(),4)," ")</f>
        <v xml:space="preserve"> </v>
      </c>
      <c r="AA2305" s="108">
        <f t="shared" si="252"/>
        <v>177</v>
      </c>
      <c r="AB2305" s="108">
        <f ca="1">COUNTBLANK(OFFSET(INDEX($1:$1048576,2,4),AA2305*WellsInPlate,0,WellsInPlate,1))</f>
        <v>86</v>
      </c>
      <c r="AC2305" s="108">
        <f t="shared" ca="1" si="253"/>
        <v>0</v>
      </c>
      <c r="AE2305" s="108" t="b">
        <f>IF(COUNTBLANK(D2305)=0,A2305)</f>
        <v>0</v>
      </c>
    </row>
    <row r="2306" spans="1:31" ht="12.75" x14ac:dyDescent="0.2">
      <c r="A2306" s="94" t="str">
        <f>IF(D2306="","",CONCATENATE('Address and samples info'!$B$8," #",'Samples 96'!C2306))</f>
        <v/>
      </c>
      <c r="B2306" s="95" t="s">
        <v>44</v>
      </c>
      <c r="C2306" s="150">
        <v>27</v>
      </c>
      <c r="D2306" s="5"/>
      <c r="E2306" s="98">
        <v>0.01</v>
      </c>
      <c r="F2306" s="53"/>
      <c r="G2306" s="59"/>
      <c r="Z2306" s="108" t="str">
        <f>IF(LEN(INDEX($1:$1048576,ROW(),4))&gt;0,INDEX($1:$1048576,ROW(),4)," ")</f>
        <v xml:space="preserve"> </v>
      </c>
      <c r="AA2306" s="108">
        <f t="shared" si="252"/>
        <v>177</v>
      </c>
      <c r="AB2306" s="108">
        <f ca="1">COUNTBLANK(OFFSET(INDEX($1:$1048576,2,4),AA2306*WellsInPlate,0,WellsInPlate,1))</f>
        <v>86</v>
      </c>
      <c r="AC2306" s="108">
        <f t="shared" ca="1" si="253"/>
        <v>0</v>
      </c>
      <c r="AE2306" s="108" t="b">
        <f>IF(COUNTBLANK(D2306)=0,A2306)</f>
        <v>0</v>
      </c>
    </row>
    <row r="2307" spans="1:31" ht="12.75" x14ac:dyDescent="0.2">
      <c r="A2307" s="94" t="str">
        <f>IF(D2307="","",CONCATENATE('Address and samples info'!$B$8," #",'Samples 96'!C2307))</f>
        <v/>
      </c>
      <c r="B2307" s="95" t="s">
        <v>55</v>
      </c>
      <c r="C2307" s="150">
        <v>27</v>
      </c>
      <c r="D2307" s="5"/>
      <c r="E2307" s="98">
        <v>0.01</v>
      </c>
      <c r="F2307" s="53"/>
      <c r="G2307" s="59"/>
      <c r="Z2307" s="108" t="str">
        <f>IF(LEN(INDEX($1:$1048576,ROW(),4))&gt;0,INDEX($1:$1048576,ROW(),4)," ")</f>
        <v xml:space="preserve"> </v>
      </c>
      <c r="AA2307" s="108">
        <f t="shared" si="252"/>
        <v>177</v>
      </c>
      <c r="AB2307" s="108">
        <f ca="1">COUNTBLANK(OFFSET(INDEX($1:$1048576,2,4),AA2307*WellsInPlate,0,WellsInPlate,1))</f>
        <v>86</v>
      </c>
      <c r="AC2307" s="108">
        <f t="shared" ca="1" si="253"/>
        <v>0</v>
      </c>
      <c r="AE2307" s="108" t="b">
        <f>IF(COUNTBLANK(D2307)=0,A2307)</f>
        <v>0</v>
      </c>
    </row>
    <row r="2308" spans="1:31" ht="12.75" x14ac:dyDescent="0.2">
      <c r="A2308" s="94" t="str">
        <f>IF(D2308="","",CONCATENATE('Address and samples info'!$B$8," #",'Samples 96'!C2308))</f>
        <v/>
      </c>
      <c r="B2308" s="95" t="s">
        <v>66</v>
      </c>
      <c r="C2308" s="150">
        <v>27</v>
      </c>
      <c r="D2308" s="5"/>
      <c r="E2308" s="98">
        <v>0.01</v>
      </c>
      <c r="F2308" s="53"/>
      <c r="G2308" s="59"/>
      <c r="Z2308" s="108" t="str">
        <f>IF(LEN(INDEX($1:$1048576,ROW(),4))&gt;0,INDEX($1:$1048576,ROW(),4)," ")</f>
        <v xml:space="preserve"> </v>
      </c>
      <c r="AA2308" s="108">
        <f t="shared" si="252"/>
        <v>177</v>
      </c>
      <c r="AB2308" s="108">
        <f ca="1">COUNTBLANK(OFFSET(INDEX($1:$1048576,2,4),AA2308*WellsInPlate,0,WellsInPlate,1))</f>
        <v>86</v>
      </c>
      <c r="AC2308" s="108">
        <f t="shared" ca="1" si="253"/>
        <v>0</v>
      </c>
      <c r="AE2308" s="108" t="b">
        <f>IF(COUNTBLANK(D2308)=0,A2308)</f>
        <v>0</v>
      </c>
    </row>
    <row r="2309" spans="1:31" ht="12.75" x14ac:dyDescent="0.2">
      <c r="A2309" s="94" t="str">
        <f>IF(D2309="","",CONCATENATE('Address and samples info'!$B$8," #",'Samples 96'!C2309))</f>
        <v/>
      </c>
      <c r="B2309" s="95" t="s">
        <v>77</v>
      </c>
      <c r="C2309" s="150">
        <v>27</v>
      </c>
      <c r="D2309" s="5"/>
      <c r="E2309" s="98">
        <v>0.01</v>
      </c>
      <c r="F2309" s="53"/>
      <c r="G2309" s="59"/>
      <c r="Z2309" s="108" t="str">
        <f>IF(LEN(INDEX($1:$1048576,ROW(),4))&gt;0,INDEX($1:$1048576,ROW(),4)," ")</f>
        <v xml:space="preserve"> </v>
      </c>
      <c r="AA2309" s="108">
        <f t="shared" ref="AA2309" si="254">CEILING((ROW()-StartRow+1)/PanelHeight,1)-1</f>
        <v>177</v>
      </c>
      <c r="AB2309" s="108">
        <f ca="1">COUNTBLANK(OFFSET(INDEX($1:$1048576,2,4),AA2309*WellsInPlate,0,WellsInPlate,1))</f>
        <v>86</v>
      </c>
      <c r="AC2309" s="108">
        <f t="shared" ref="AC2309" ca="1" si="255">IF(AB2309=WellsInPlate,0,1)</f>
        <v>0</v>
      </c>
      <c r="AE2309" s="108" t="b">
        <f>IF(COUNTBLANK(D2309)=0,A2309)</f>
        <v>0</v>
      </c>
    </row>
    <row r="2310" spans="1:31" ht="12.75" x14ac:dyDescent="0.2">
      <c r="A2310" s="94" t="str">
        <f>IF(D2310="","",CONCATENATE('Address and samples info'!$B$8," #",'Samples 96'!C2310))</f>
        <v/>
      </c>
      <c r="B2310" s="95" t="s">
        <v>87</v>
      </c>
      <c r="C2310" s="150">
        <v>27</v>
      </c>
      <c r="D2310" s="5"/>
      <c r="E2310" s="98">
        <v>0.01</v>
      </c>
      <c r="F2310" s="53"/>
      <c r="G2310" s="59"/>
      <c r="Z2310" s="108" t="str">
        <f>IF(LEN(INDEX($1:$1048576,ROW(),4))&gt;0,INDEX($1:$1048576,ROW(),4)," ")</f>
        <v xml:space="preserve"> </v>
      </c>
      <c r="AA2310" s="108">
        <f t="shared" ref="AA2310:AA2341" si="256">CEILING((ROW()-StartRow+1)/PanelHeight,1)-1</f>
        <v>177</v>
      </c>
      <c r="AB2310" s="108">
        <f ca="1">COUNTBLANK(OFFSET(INDEX($1:$1048576,2,4),AA2310*WellsInPlate,0,WellsInPlate,1))</f>
        <v>86</v>
      </c>
      <c r="AC2310" s="108">
        <f t="shared" ref="AC2310:AC2341" ca="1" si="257">IF(AB2310=WellsInPlate,0,1)</f>
        <v>0</v>
      </c>
      <c r="AE2310" s="108" t="b">
        <f>IF(COUNTBLANK(D2310)=0,A2310)</f>
        <v>0</v>
      </c>
    </row>
    <row r="2311" spans="1:31" ht="12.75" x14ac:dyDescent="0.2">
      <c r="A2311" s="94" t="str">
        <f>IF(D2311="","",CONCATENATE('Address and samples info'!$B$8," #",'Samples 96'!C2311))</f>
        <v/>
      </c>
      <c r="B2311" s="95" t="s">
        <v>12</v>
      </c>
      <c r="C2311" s="150">
        <v>27</v>
      </c>
      <c r="D2311" s="5"/>
      <c r="E2311" s="98">
        <v>0.01</v>
      </c>
      <c r="F2311" s="53"/>
      <c r="G2311" s="59"/>
      <c r="Z2311" s="108" t="str">
        <f>IF(LEN(INDEX($1:$1048576,ROW(),4))&gt;0,INDEX($1:$1048576,ROW(),4)," ")</f>
        <v xml:space="preserve"> </v>
      </c>
      <c r="AA2311" s="108">
        <f t="shared" si="256"/>
        <v>177</v>
      </c>
      <c r="AB2311" s="108">
        <f ca="1">COUNTBLANK(OFFSET(INDEX($1:$1048576,2,4),AA2311*WellsInPlate,0,WellsInPlate,1))</f>
        <v>86</v>
      </c>
      <c r="AC2311" s="108">
        <f t="shared" ca="1" si="257"/>
        <v>0</v>
      </c>
      <c r="AE2311" s="108" t="b">
        <f>IF(COUNTBLANK(D2311)=0,A2311)</f>
        <v>0</v>
      </c>
    </row>
    <row r="2312" spans="1:31" ht="12.75" x14ac:dyDescent="0.2">
      <c r="A2312" s="94" t="str">
        <f>IF(D2312="","",CONCATENATE('Address and samples info'!$B$8," #",'Samples 96'!C2312))</f>
        <v/>
      </c>
      <c r="B2312" s="95" t="s">
        <v>23</v>
      </c>
      <c r="C2312" s="150">
        <v>27</v>
      </c>
      <c r="D2312" s="5"/>
      <c r="E2312" s="98">
        <v>0.01</v>
      </c>
      <c r="F2312" s="53"/>
      <c r="G2312" s="59"/>
      <c r="Z2312" s="108" t="str">
        <f>IF(LEN(INDEX($1:$1048576,ROW(),4))&gt;0,INDEX($1:$1048576,ROW(),4)," ")</f>
        <v xml:space="preserve"> </v>
      </c>
      <c r="AA2312" s="108">
        <f t="shared" si="256"/>
        <v>177</v>
      </c>
      <c r="AB2312" s="108">
        <f ca="1">COUNTBLANK(OFFSET(INDEX($1:$1048576,2,4),AA2312*WellsInPlate,0,WellsInPlate,1))</f>
        <v>86</v>
      </c>
      <c r="AC2312" s="108">
        <f t="shared" ca="1" si="257"/>
        <v>0</v>
      </c>
      <c r="AE2312" s="108" t="b">
        <f>IF(COUNTBLANK(D2312)=0,A2312)</f>
        <v>0</v>
      </c>
    </row>
    <row r="2313" spans="1:31" ht="12.75" x14ac:dyDescent="0.2">
      <c r="A2313" s="94" t="str">
        <f>IF(D2313="","",CONCATENATE('Address and samples info'!$B$8," #",'Samples 96'!C2313))</f>
        <v/>
      </c>
      <c r="B2313" s="95" t="s">
        <v>34</v>
      </c>
      <c r="C2313" s="150">
        <v>27</v>
      </c>
      <c r="D2313" s="5"/>
      <c r="E2313" s="98">
        <v>0.01</v>
      </c>
      <c r="F2313" s="53"/>
      <c r="G2313" s="59"/>
      <c r="Z2313" s="108" t="str">
        <f>IF(LEN(INDEX($1:$1048576,ROW(),4))&gt;0,INDEX($1:$1048576,ROW(),4)," ")</f>
        <v xml:space="preserve"> </v>
      </c>
      <c r="AA2313" s="108">
        <f t="shared" si="256"/>
        <v>177</v>
      </c>
      <c r="AB2313" s="108">
        <f ca="1">COUNTBLANK(OFFSET(INDEX($1:$1048576,2,4),AA2313*WellsInPlate,0,WellsInPlate,1))</f>
        <v>86</v>
      </c>
      <c r="AC2313" s="108">
        <f t="shared" ca="1" si="257"/>
        <v>0</v>
      </c>
      <c r="AE2313" s="108" t="b">
        <f>IF(COUNTBLANK(D2313)=0,A2313)</f>
        <v>0</v>
      </c>
    </row>
    <row r="2314" spans="1:31" ht="12.75" x14ac:dyDescent="0.2">
      <c r="A2314" s="94" t="str">
        <f>IF(D2314="","",CONCATENATE('Address and samples info'!$B$8," #",'Samples 96'!C2314))</f>
        <v/>
      </c>
      <c r="B2314" s="95" t="s">
        <v>45</v>
      </c>
      <c r="C2314" s="150">
        <v>27</v>
      </c>
      <c r="D2314" s="5"/>
      <c r="E2314" s="98">
        <v>0.01</v>
      </c>
      <c r="F2314" s="53"/>
      <c r="G2314" s="59"/>
      <c r="Z2314" s="108" t="str">
        <f>IF(LEN(INDEX($1:$1048576,ROW(),4))&gt;0,INDEX($1:$1048576,ROW(),4)," ")</f>
        <v xml:space="preserve"> </v>
      </c>
      <c r="AA2314" s="108">
        <f t="shared" si="256"/>
        <v>177</v>
      </c>
      <c r="AB2314" s="108">
        <f ca="1">COUNTBLANK(OFFSET(INDEX($1:$1048576,2,4),AA2314*WellsInPlate,0,WellsInPlate,1))</f>
        <v>86</v>
      </c>
      <c r="AC2314" s="108">
        <f t="shared" ca="1" si="257"/>
        <v>0</v>
      </c>
      <c r="AE2314" s="108" t="b">
        <f>IF(COUNTBLANK(D2314)=0,A2314)</f>
        <v>0</v>
      </c>
    </row>
    <row r="2315" spans="1:31" ht="12.75" x14ac:dyDescent="0.2">
      <c r="A2315" s="94" t="str">
        <f>IF(D2315="","",CONCATENATE('Address and samples info'!$B$8," #",'Samples 96'!C2315))</f>
        <v/>
      </c>
      <c r="B2315" s="95" t="s">
        <v>56</v>
      </c>
      <c r="C2315" s="150">
        <v>27</v>
      </c>
      <c r="D2315" s="5"/>
      <c r="E2315" s="98">
        <v>0.01</v>
      </c>
      <c r="F2315" s="53"/>
      <c r="G2315" s="59"/>
      <c r="Z2315" s="108" t="str">
        <f>IF(LEN(INDEX($1:$1048576,ROW(),4))&gt;0,INDEX($1:$1048576,ROW(),4)," ")</f>
        <v xml:space="preserve"> </v>
      </c>
      <c r="AA2315" s="108">
        <f t="shared" si="256"/>
        <v>177</v>
      </c>
      <c r="AB2315" s="108">
        <f ca="1">COUNTBLANK(OFFSET(INDEX($1:$1048576,2,4),AA2315*WellsInPlate,0,WellsInPlate,1))</f>
        <v>86</v>
      </c>
      <c r="AC2315" s="108">
        <f t="shared" ca="1" si="257"/>
        <v>0</v>
      </c>
      <c r="AE2315" s="108" t="b">
        <f>IF(COUNTBLANK(D2315)=0,A2315)</f>
        <v>0</v>
      </c>
    </row>
    <row r="2316" spans="1:31" ht="12.75" x14ac:dyDescent="0.2">
      <c r="A2316" s="94" t="str">
        <f>IF(D2316="","",CONCATENATE('Address and samples info'!$B$8," #",'Samples 96'!C2316))</f>
        <v/>
      </c>
      <c r="B2316" s="95" t="s">
        <v>67</v>
      </c>
      <c r="C2316" s="150">
        <v>27</v>
      </c>
      <c r="D2316" s="5"/>
      <c r="E2316" s="98">
        <v>0.01</v>
      </c>
      <c r="F2316" s="53"/>
      <c r="G2316" s="59"/>
      <c r="Z2316" s="108" t="str">
        <f>IF(LEN(INDEX($1:$1048576,ROW(),4))&gt;0,INDEX($1:$1048576,ROW(),4)," ")</f>
        <v xml:space="preserve"> </v>
      </c>
      <c r="AA2316" s="108">
        <f t="shared" si="256"/>
        <v>177</v>
      </c>
      <c r="AB2316" s="108">
        <f ca="1">COUNTBLANK(OFFSET(INDEX($1:$1048576,2,4),AA2316*WellsInPlate,0,WellsInPlate,1))</f>
        <v>86</v>
      </c>
      <c r="AC2316" s="108">
        <f t="shared" ca="1" si="257"/>
        <v>0</v>
      </c>
      <c r="AE2316" s="108" t="b">
        <f>IF(COUNTBLANK(D2316)=0,A2316)</f>
        <v>0</v>
      </c>
    </row>
    <row r="2317" spans="1:31" ht="12.75" x14ac:dyDescent="0.2">
      <c r="A2317" s="94" t="str">
        <f>IF(D2317="","",CONCATENATE('Address and samples info'!$B$8," #",'Samples 96'!C2317))</f>
        <v/>
      </c>
      <c r="B2317" s="95" t="s">
        <v>78</v>
      </c>
      <c r="C2317" s="150">
        <v>27</v>
      </c>
      <c r="D2317" s="5"/>
      <c r="E2317" s="98">
        <v>0.01</v>
      </c>
      <c r="F2317" s="53"/>
      <c r="G2317" s="59"/>
      <c r="Z2317" s="108" t="str">
        <f>IF(LEN(INDEX($1:$1048576,ROW(),4))&gt;0,INDEX($1:$1048576,ROW(),4)," ")</f>
        <v xml:space="preserve"> </v>
      </c>
      <c r="AA2317" s="108">
        <f t="shared" si="256"/>
        <v>177</v>
      </c>
      <c r="AB2317" s="108">
        <f ca="1">COUNTBLANK(OFFSET(INDEX($1:$1048576,2,4),AA2317*WellsInPlate,0,WellsInPlate,1))</f>
        <v>86</v>
      </c>
      <c r="AC2317" s="108">
        <f t="shared" ca="1" si="257"/>
        <v>0</v>
      </c>
      <c r="AE2317" s="108" t="b">
        <f>IF(COUNTBLANK(D2317)=0,A2317)</f>
        <v>0</v>
      </c>
    </row>
    <row r="2318" spans="1:31" ht="12.75" x14ac:dyDescent="0.2">
      <c r="A2318" s="94" t="str">
        <f>IF(D2318="","",CONCATENATE('Address and samples info'!$B$8," #",'Samples 96'!C2318))</f>
        <v/>
      </c>
      <c r="B2318" s="95" t="s">
        <v>88</v>
      </c>
      <c r="C2318" s="150">
        <v>27</v>
      </c>
      <c r="D2318" s="5"/>
      <c r="E2318" s="98">
        <v>0.01</v>
      </c>
      <c r="F2318" s="53"/>
      <c r="G2318" s="59"/>
      <c r="Z2318" s="108" t="str">
        <f>IF(LEN(INDEX($1:$1048576,ROW(),4))&gt;0,INDEX($1:$1048576,ROW(),4)," ")</f>
        <v xml:space="preserve"> </v>
      </c>
      <c r="AA2318" s="108">
        <f t="shared" si="256"/>
        <v>178</v>
      </c>
      <c r="AB2318" s="108">
        <f ca="1">COUNTBLANK(OFFSET(INDEX($1:$1048576,2,4),AA2318*WellsInPlate,0,WellsInPlate,1))</f>
        <v>86</v>
      </c>
      <c r="AC2318" s="108">
        <f t="shared" ca="1" si="257"/>
        <v>0</v>
      </c>
      <c r="AE2318" s="108" t="b">
        <f>IF(COUNTBLANK(D2318)=0,A2318)</f>
        <v>0</v>
      </c>
    </row>
    <row r="2319" spans="1:31" ht="12.75" x14ac:dyDescent="0.2">
      <c r="A2319" s="94" t="str">
        <f>IF(D2319="","",CONCATENATE('Address and samples info'!$B$8," #",'Samples 96'!C2319))</f>
        <v/>
      </c>
      <c r="B2319" s="95" t="s">
        <v>13</v>
      </c>
      <c r="C2319" s="150">
        <v>27</v>
      </c>
      <c r="D2319" s="5"/>
      <c r="E2319" s="98">
        <v>0.01</v>
      </c>
      <c r="F2319" s="53"/>
      <c r="G2319" s="59"/>
      <c r="Z2319" s="108" t="str">
        <f>IF(LEN(INDEX($1:$1048576,ROW(),4))&gt;0,INDEX($1:$1048576,ROW(),4)," ")</f>
        <v xml:space="preserve"> </v>
      </c>
      <c r="AA2319" s="108">
        <f t="shared" si="256"/>
        <v>178</v>
      </c>
      <c r="AB2319" s="108">
        <f ca="1">COUNTBLANK(OFFSET(INDEX($1:$1048576,2,4),AA2319*WellsInPlate,0,WellsInPlate,1))</f>
        <v>86</v>
      </c>
      <c r="AC2319" s="108">
        <f t="shared" ca="1" si="257"/>
        <v>0</v>
      </c>
      <c r="AE2319" s="108" t="b">
        <f>IF(COUNTBLANK(D2319)=0,A2319)</f>
        <v>0</v>
      </c>
    </row>
    <row r="2320" spans="1:31" ht="12.75" x14ac:dyDescent="0.2">
      <c r="A2320" s="94" t="str">
        <f>IF(D2320="","",CONCATENATE('Address and samples info'!$B$8," #",'Samples 96'!C2320))</f>
        <v/>
      </c>
      <c r="B2320" s="95" t="s">
        <v>24</v>
      </c>
      <c r="C2320" s="150">
        <v>27</v>
      </c>
      <c r="D2320" s="5"/>
      <c r="E2320" s="98">
        <v>0.01</v>
      </c>
      <c r="F2320" s="53"/>
      <c r="G2320" s="59"/>
      <c r="Z2320" s="108" t="str">
        <f>IF(LEN(INDEX($1:$1048576,ROW(),4))&gt;0,INDEX($1:$1048576,ROW(),4)," ")</f>
        <v xml:space="preserve"> </v>
      </c>
      <c r="AA2320" s="108">
        <f t="shared" si="256"/>
        <v>178</v>
      </c>
      <c r="AB2320" s="108">
        <f ca="1">COUNTBLANK(OFFSET(INDEX($1:$1048576,2,4),AA2320*WellsInPlate,0,WellsInPlate,1))</f>
        <v>86</v>
      </c>
      <c r="AC2320" s="108">
        <f t="shared" ca="1" si="257"/>
        <v>0</v>
      </c>
      <c r="AE2320" s="108" t="b">
        <f>IF(COUNTBLANK(D2320)=0,A2320)</f>
        <v>0</v>
      </c>
    </row>
    <row r="2321" spans="1:31" ht="12.75" x14ac:dyDescent="0.2">
      <c r="A2321" s="94" t="str">
        <f>IF(D2321="","",CONCATENATE('Address and samples info'!$B$8," #",'Samples 96'!C2321))</f>
        <v/>
      </c>
      <c r="B2321" s="95" t="s">
        <v>35</v>
      </c>
      <c r="C2321" s="150">
        <v>27</v>
      </c>
      <c r="D2321" s="5"/>
      <c r="E2321" s="98">
        <v>0.01</v>
      </c>
      <c r="F2321" s="53"/>
      <c r="G2321" s="59"/>
      <c r="Z2321" s="108" t="str">
        <f>IF(LEN(INDEX($1:$1048576,ROW(),4))&gt;0,INDEX($1:$1048576,ROW(),4)," ")</f>
        <v xml:space="preserve"> </v>
      </c>
      <c r="AA2321" s="108">
        <f t="shared" si="256"/>
        <v>178</v>
      </c>
      <c r="AB2321" s="108">
        <f ca="1">COUNTBLANK(OFFSET(INDEX($1:$1048576,2,4),AA2321*WellsInPlate,0,WellsInPlate,1))</f>
        <v>86</v>
      </c>
      <c r="AC2321" s="108">
        <f t="shared" ca="1" si="257"/>
        <v>0</v>
      </c>
      <c r="AE2321" s="108" t="b">
        <f>IF(COUNTBLANK(D2321)=0,A2321)</f>
        <v>0</v>
      </c>
    </row>
    <row r="2322" spans="1:31" ht="12.75" x14ac:dyDescent="0.2">
      <c r="A2322" s="94" t="str">
        <f>IF(D2322="","",CONCATENATE('Address and samples info'!$B$8," #",'Samples 96'!C2322))</f>
        <v/>
      </c>
      <c r="B2322" s="95" t="s">
        <v>46</v>
      </c>
      <c r="C2322" s="150">
        <v>27</v>
      </c>
      <c r="D2322" s="5"/>
      <c r="E2322" s="98">
        <v>0.01</v>
      </c>
      <c r="F2322" s="53"/>
      <c r="G2322" s="59"/>
      <c r="Z2322" s="108" t="str">
        <f>IF(LEN(INDEX($1:$1048576,ROW(),4))&gt;0,INDEX($1:$1048576,ROW(),4)," ")</f>
        <v xml:space="preserve"> </v>
      </c>
      <c r="AA2322" s="108">
        <f t="shared" si="256"/>
        <v>178</v>
      </c>
      <c r="AB2322" s="108">
        <f ca="1">COUNTBLANK(OFFSET(INDEX($1:$1048576,2,4),AA2322*WellsInPlate,0,WellsInPlate,1))</f>
        <v>86</v>
      </c>
      <c r="AC2322" s="108">
        <f t="shared" ca="1" si="257"/>
        <v>0</v>
      </c>
      <c r="AE2322" s="108" t="b">
        <f>IF(COUNTBLANK(D2322)=0,A2322)</f>
        <v>0</v>
      </c>
    </row>
    <row r="2323" spans="1:31" ht="12.75" x14ac:dyDescent="0.2">
      <c r="A2323" s="94" t="str">
        <f>IF(D2323="","",CONCATENATE('Address and samples info'!$B$8," #",'Samples 96'!C2323))</f>
        <v/>
      </c>
      <c r="B2323" s="95" t="s">
        <v>57</v>
      </c>
      <c r="C2323" s="150">
        <v>27</v>
      </c>
      <c r="D2323" s="5"/>
      <c r="E2323" s="98">
        <v>0.01</v>
      </c>
      <c r="F2323" s="53"/>
      <c r="G2323" s="59"/>
      <c r="Z2323" s="108" t="str">
        <f>IF(LEN(INDEX($1:$1048576,ROW(),4))&gt;0,INDEX($1:$1048576,ROW(),4)," ")</f>
        <v xml:space="preserve"> </v>
      </c>
      <c r="AA2323" s="108">
        <f t="shared" si="256"/>
        <v>178</v>
      </c>
      <c r="AB2323" s="108">
        <f ca="1">COUNTBLANK(OFFSET(INDEX($1:$1048576,2,4),AA2323*WellsInPlate,0,WellsInPlate,1))</f>
        <v>86</v>
      </c>
      <c r="AC2323" s="108">
        <f t="shared" ca="1" si="257"/>
        <v>0</v>
      </c>
      <c r="AE2323" s="108" t="b">
        <f>IF(COUNTBLANK(D2323)=0,A2323)</f>
        <v>0</v>
      </c>
    </row>
    <row r="2324" spans="1:31" ht="12.75" x14ac:dyDescent="0.2">
      <c r="A2324" s="94" t="str">
        <f>IF(D2324="","",CONCATENATE('Address and samples info'!$B$8," #",'Samples 96'!C2324))</f>
        <v/>
      </c>
      <c r="B2324" s="95" t="s">
        <v>68</v>
      </c>
      <c r="C2324" s="150">
        <v>27</v>
      </c>
      <c r="D2324" s="5"/>
      <c r="E2324" s="98">
        <v>0.01</v>
      </c>
      <c r="F2324" s="53"/>
      <c r="G2324" s="59"/>
      <c r="Z2324" s="108" t="str">
        <f>IF(LEN(INDEX($1:$1048576,ROW(),4))&gt;0,INDEX($1:$1048576,ROW(),4)," ")</f>
        <v xml:space="preserve"> </v>
      </c>
      <c r="AA2324" s="108">
        <f t="shared" si="256"/>
        <v>178</v>
      </c>
      <c r="AB2324" s="108">
        <f ca="1">COUNTBLANK(OFFSET(INDEX($1:$1048576,2,4),AA2324*WellsInPlate,0,WellsInPlate,1))</f>
        <v>86</v>
      </c>
      <c r="AC2324" s="108">
        <f t="shared" ca="1" si="257"/>
        <v>0</v>
      </c>
      <c r="AE2324" s="108" t="b">
        <f>IF(COUNTBLANK(D2324)=0,A2324)</f>
        <v>0</v>
      </c>
    </row>
    <row r="2325" spans="1:31" ht="12.75" x14ac:dyDescent="0.2">
      <c r="A2325" s="94" t="str">
        <f>IF(D2325="","",CONCATENATE('Address and samples info'!$B$8," #",'Samples 96'!C2325))</f>
        <v/>
      </c>
      <c r="B2325" s="95" t="s">
        <v>3</v>
      </c>
      <c r="C2325" s="150">
        <v>28</v>
      </c>
      <c r="D2325" s="5"/>
      <c r="E2325" s="98">
        <v>0.01</v>
      </c>
      <c r="F2325" s="53"/>
      <c r="G2325" s="59"/>
      <c r="Z2325" s="108" t="str">
        <f>IF(LEN(INDEX($1:$1048576,ROW(),4))&gt;0,INDEX($1:$1048576,ROW(),4)," ")</f>
        <v xml:space="preserve"> </v>
      </c>
      <c r="AA2325" s="108">
        <f t="shared" si="256"/>
        <v>178</v>
      </c>
      <c r="AB2325" s="108">
        <f ca="1">COUNTBLANK(OFFSET(INDEX($1:$1048576,2,4),AA2325*WellsInPlate,0,WellsInPlate,1))</f>
        <v>86</v>
      </c>
      <c r="AC2325" s="108">
        <f t="shared" ca="1" si="257"/>
        <v>0</v>
      </c>
      <c r="AE2325" s="108" t="b">
        <f>IF(COUNTBLANK(D2325)=0,A2325)</f>
        <v>0</v>
      </c>
    </row>
    <row r="2326" spans="1:31" ht="12.75" x14ac:dyDescent="0.2">
      <c r="A2326" s="94" t="str">
        <f>IF(D2326="","",CONCATENATE('Address and samples info'!$B$8," #",'Samples 96'!C2326))</f>
        <v/>
      </c>
      <c r="B2326" s="95" t="s">
        <v>14</v>
      </c>
      <c r="C2326" s="150">
        <v>28</v>
      </c>
      <c r="D2326" s="5"/>
      <c r="E2326" s="98">
        <v>0.01</v>
      </c>
      <c r="F2326" s="53"/>
      <c r="G2326" s="59"/>
      <c r="Z2326" s="108" t="str">
        <f>IF(LEN(INDEX($1:$1048576,ROW(),4))&gt;0,INDEX($1:$1048576,ROW(),4)," ")</f>
        <v xml:space="preserve"> </v>
      </c>
      <c r="AA2326" s="108">
        <f t="shared" si="256"/>
        <v>178</v>
      </c>
      <c r="AB2326" s="108">
        <f ca="1">COUNTBLANK(OFFSET(INDEX($1:$1048576,2,4),AA2326*WellsInPlate,0,WellsInPlate,1))</f>
        <v>86</v>
      </c>
      <c r="AC2326" s="108">
        <f t="shared" ca="1" si="257"/>
        <v>0</v>
      </c>
      <c r="AE2326" s="108" t="b">
        <f>IF(COUNTBLANK(D2326)=0,A2326)</f>
        <v>0</v>
      </c>
    </row>
    <row r="2327" spans="1:31" ht="12.75" x14ac:dyDescent="0.2">
      <c r="A2327" s="94" t="str">
        <f>IF(D2327="","",CONCATENATE('Address and samples info'!$B$8," #",'Samples 96'!C2327))</f>
        <v/>
      </c>
      <c r="B2327" s="95" t="s">
        <v>25</v>
      </c>
      <c r="C2327" s="150">
        <v>28</v>
      </c>
      <c r="D2327" s="5"/>
      <c r="E2327" s="98">
        <v>0.01</v>
      </c>
      <c r="F2327" s="53"/>
      <c r="G2327" s="59"/>
      <c r="Z2327" s="108" t="str">
        <f>IF(LEN(INDEX($1:$1048576,ROW(),4))&gt;0,INDEX($1:$1048576,ROW(),4)," ")</f>
        <v xml:space="preserve"> </v>
      </c>
      <c r="AA2327" s="108">
        <f t="shared" si="256"/>
        <v>178</v>
      </c>
      <c r="AB2327" s="108">
        <f ca="1">COUNTBLANK(OFFSET(INDEX($1:$1048576,2,4),AA2327*WellsInPlate,0,WellsInPlate,1))</f>
        <v>86</v>
      </c>
      <c r="AC2327" s="108">
        <f t="shared" ca="1" si="257"/>
        <v>0</v>
      </c>
      <c r="AE2327" s="108" t="b">
        <f>IF(COUNTBLANK(D2327)=0,A2327)</f>
        <v>0</v>
      </c>
    </row>
    <row r="2328" spans="1:31" ht="12.75" x14ac:dyDescent="0.2">
      <c r="A2328" s="94" t="str">
        <f>IF(D2328="","",CONCATENATE('Address and samples info'!$B$8," #",'Samples 96'!C2328))</f>
        <v/>
      </c>
      <c r="B2328" s="95" t="s">
        <v>36</v>
      </c>
      <c r="C2328" s="150">
        <v>28</v>
      </c>
      <c r="D2328" s="5"/>
      <c r="E2328" s="98">
        <v>0.01</v>
      </c>
      <c r="F2328" s="53"/>
      <c r="G2328" s="59"/>
      <c r="Z2328" s="108" t="str">
        <f>IF(LEN(INDEX($1:$1048576,ROW(),4))&gt;0,INDEX($1:$1048576,ROW(),4)," ")</f>
        <v xml:space="preserve"> </v>
      </c>
      <c r="AA2328" s="108">
        <f t="shared" si="256"/>
        <v>178</v>
      </c>
      <c r="AB2328" s="108">
        <f ca="1">COUNTBLANK(OFFSET(INDEX($1:$1048576,2,4),AA2328*WellsInPlate,0,WellsInPlate,1))</f>
        <v>86</v>
      </c>
      <c r="AC2328" s="108">
        <f t="shared" ca="1" si="257"/>
        <v>0</v>
      </c>
      <c r="AE2328" s="108" t="b">
        <f>IF(COUNTBLANK(D2328)=0,A2328)</f>
        <v>0</v>
      </c>
    </row>
    <row r="2329" spans="1:31" ht="12.75" x14ac:dyDescent="0.2">
      <c r="A2329" s="94" t="str">
        <f>IF(D2329="","",CONCATENATE('Address and samples info'!$B$8," #",'Samples 96'!C2329))</f>
        <v/>
      </c>
      <c r="B2329" s="95" t="s">
        <v>47</v>
      </c>
      <c r="C2329" s="150">
        <v>28</v>
      </c>
      <c r="D2329" s="5"/>
      <c r="E2329" s="98">
        <v>0.01</v>
      </c>
      <c r="F2329" s="53"/>
      <c r="G2329" s="59"/>
      <c r="Z2329" s="108" t="str">
        <f>IF(LEN(INDEX($1:$1048576,ROW(),4))&gt;0,INDEX($1:$1048576,ROW(),4)," ")</f>
        <v xml:space="preserve"> </v>
      </c>
      <c r="AA2329" s="108">
        <f t="shared" si="256"/>
        <v>178</v>
      </c>
      <c r="AB2329" s="108">
        <f ca="1">COUNTBLANK(OFFSET(INDEX($1:$1048576,2,4),AA2329*WellsInPlate,0,WellsInPlate,1))</f>
        <v>86</v>
      </c>
      <c r="AC2329" s="108">
        <f t="shared" ca="1" si="257"/>
        <v>0</v>
      </c>
      <c r="AE2329" s="108" t="b">
        <f>IF(COUNTBLANK(D2329)=0,A2329)</f>
        <v>0</v>
      </c>
    </row>
    <row r="2330" spans="1:31" ht="12.75" x14ac:dyDescent="0.2">
      <c r="A2330" s="94" t="str">
        <f>IF(D2330="","",CONCATENATE('Address and samples info'!$B$8," #",'Samples 96'!C2330))</f>
        <v/>
      </c>
      <c r="B2330" s="95" t="s">
        <v>58</v>
      </c>
      <c r="C2330" s="150">
        <v>28</v>
      </c>
      <c r="D2330" s="5"/>
      <c r="E2330" s="98">
        <v>0.01</v>
      </c>
      <c r="F2330" s="53"/>
      <c r="G2330" s="59"/>
      <c r="Z2330" s="108" t="str">
        <f>IF(LEN(INDEX($1:$1048576,ROW(),4))&gt;0,INDEX($1:$1048576,ROW(),4)," ")</f>
        <v xml:space="preserve"> </v>
      </c>
      <c r="AA2330" s="108">
        <f t="shared" si="256"/>
        <v>178</v>
      </c>
      <c r="AB2330" s="108">
        <f ca="1">COUNTBLANK(OFFSET(INDEX($1:$1048576,2,4),AA2330*WellsInPlate,0,WellsInPlate,1))</f>
        <v>86</v>
      </c>
      <c r="AC2330" s="108">
        <f t="shared" ca="1" si="257"/>
        <v>0</v>
      </c>
      <c r="AE2330" s="108" t="b">
        <f>IF(COUNTBLANK(D2330)=0,A2330)</f>
        <v>0</v>
      </c>
    </row>
    <row r="2331" spans="1:31" ht="12.75" x14ac:dyDescent="0.2">
      <c r="A2331" s="94" t="str">
        <f>IF(D2331="","",CONCATENATE('Address and samples info'!$B$8," #",'Samples 96'!C2331))</f>
        <v/>
      </c>
      <c r="B2331" s="95" t="s">
        <v>69</v>
      </c>
      <c r="C2331" s="150">
        <v>28</v>
      </c>
      <c r="D2331" s="5"/>
      <c r="E2331" s="98">
        <v>0.01</v>
      </c>
      <c r="F2331" s="53"/>
      <c r="G2331" s="59"/>
      <c r="Z2331" s="108" t="str">
        <f>IF(LEN(INDEX($1:$1048576,ROW(),4))&gt;0,INDEX($1:$1048576,ROW(),4)," ")</f>
        <v xml:space="preserve"> </v>
      </c>
      <c r="AA2331" s="108">
        <f t="shared" si="256"/>
        <v>179</v>
      </c>
      <c r="AB2331" s="108">
        <f ca="1">COUNTBLANK(OFFSET(INDEX($1:$1048576,2,4),AA2331*WellsInPlate,0,WellsInPlate,1))</f>
        <v>86</v>
      </c>
      <c r="AC2331" s="108">
        <f t="shared" ca="1" si="257"/>
        <v>0</v>
      </c>
      <c r="AE2331" s="108" t="b">
        <f>IF(COUNTBLANK(D2331)=0,A2331)</f>
        <v>0</v>
      </c>
    </row>
    <row r="2332" spans="1:31" ht="12.75" x14ac:dyDescent="0.2">
      <c r="A2332" s="94" t="str">
        <f>IF(D2332="","",CONCATENATE('Address and samples info'!$B$8," #",'Samples 96'!C2332))</f>
        <v/>
      </c>
      <c r="B2332" s="95" t="s">
        <v>79</v>
      </c>
      <c r="C2332" s="150">
        <v>28</v>
      </c>
      <c r="D2332" s="5"/>
      <c r="E2332" s="98">
        <v>0.01</v>
      </c>
      <c r="F2332" s="53"/>
      <c r="G2332" s="59"/>
      <c r="Z2332" s="108" t="str">
        <f>IF(LEN(INDEX($1:$1048576,ROW(),4))&gt;0,INDEX($1:$1048576,ROW(),4)," ")</f>
        <v xml:space="preserve"> </v>
      </c>
      <c r="AA2332" s="108">
        <f t="shared" si="256"/>
        <v>179</v>
      </c>
      <c r="AB2332" s="108">
        <f ca="1">COUNTBLANK(OFFSET(INDEX($1:$1048576,2,4),AA2332*WellsInPlate,0,WellsInPlate,1))</f>
        <v>86</v>
      </c>
      <c r="AC2332" s="108">
        <f t="shared" ca="1" si="257"/>
        <v>0</v>
      </c>
      <c r="AE2332" s="108" t="b">
        <f>IF(COUNTBLANK(D2332)=0,A2332)</f>
        <v>0</v>
      </c>
    </row>
    <row r="2333" spans="1:31" ht="12.75" x14ac:dyDescent="0.2">
      <c r="A2333" s="94" t="str">
        <f>IF(D2333="","",CONCATENATE('Address and samples info'!$B$8," #",'Samples 96'!C2333))</f>
        <v/>
      </c>
      <c r="B2333" s="95" t="s">
        <v>4</v>
      </c>
      <c r="C2333" s="150">
        <v>28</v>
      </c>
      <c r="D2333" s="5"/>
      <c r="E2333" s="98">
        <v>0.01</v>
      </c>
      <c r="F2333" s="53"/>
      <c r="G2333" s="59"/>
      <c r="Z2333" s="108" t="str">
        <f>IF(LEN(INDEX($1:$1048576,ROW(),4))&gt;0,INDEX($1:$1048576,ROW(),4)," ")</f>
        <v xml:space="preserve"> </v>
      </c>
      <c r="AA2333" s="108">
        <f t="shared" si="256"/>
        <v>179</v>
      </c>
      <c r="AB2333" s="108">
        <f ca="1">COUNTBLANK(OFFSET(INDEX($1:$1048576,2,4),AA2333*WellsInPlate,0,WellsInPlate,1))</f>
        <v>86</v>
      </c>
      <c r="AC2333" s="108">
        <f t="shared" ca="1" si="257"/>
        <v>0</v>
      </c>
      <c r="AE2333" s="108" t="b">
        <f>IF(COUNTBLANK(D2333)=0,A2333)</f>
        <v>0</v>
      </c>
    </row>
    <row r="2334" spans="1:31" ht="12.75" x14ac:dyDescent="0.2">
      <c r="A2334" s="94" t="str">
        <f>IF(D2334="","",CONCATENATE('Address and samples info'!$B$8," #",'Samples 96'!C2334))</f>
        <v/>
      </c>
      <c r="B2334" s="95" t="s">
        <v>15</v>
      </c>
      <c r="C2334" s="150">
        <v>28</v>
      </c>
      <c r="D2334" s="5"/>
      <c r="E2334" s="98">
        <v>0.01</v>
      </c>
      <c r="F2334" s="53"/>
      <c r="G2334" s="59"/>
      <c r="Z2334" s="108" t="str">
        <f>IF(LEN(INDEX($1:$1048576,ROW(),4))&gt;0,INDEX($1:$1048576,ROW(),4)," ")</f>
        <v xml:space="preserve"> </v>
      </c>
      <c r="AA2334" s="108">
        <f t="shared" si="256"/>
        <v>179</v>
      </c>
      <c r="AB2334" s="108">
        <f ca="1">COUNTBLANK(OFFSET(INDEX($1:$1048576,2,4),AA2334*WellsInPlate,0,WellsInPlate,1))</f>
        <v>86</v>
      </c>
      <c r="AC2334" s="108">
        <f t="shared" ca="1" si="257"/>
        <v>0</v>
      </c>
      <c r="AE2334" s="108" t="b">
        <f>IF(COUNTBLANK(D2334)=0,A2334)</f>
        <v>0</v>
      </c>
    </row>
    <row r="2335" spans="1:31" ht="12.75" x14ac:dyDescent="0.2">
      <c r="A2335" s="94" t="str">
        <f>IF(D2335="","",CONCATENATE('Address and samples info'!$B$8," #",'Samples 96'!C2335))</f>
        <v/>
      </c>
      <c r="B2335" s="95" t="s">
        <v>26</v>
      </c>
      <c r="C2335" s="150">
        <v>28</v>
      </c>
      <c r="D2335" s="5"/>
      <c r="E2335" s="98">
        <v>0.01</v>
      </c>
      <c r="F2335" s="53"/>
      <c r="G2335" s="59"/>
      <c r="Z2335" s="108" t="str">
        <f>IF(LEN(INDEX($1:$1048576,ROW(),4))&gt;0,INDEX($1:$1048576,ROW(),4)," ")</f>
        <v xml:space="preserve"> </v>
      </c>
      <c r="AA2335" s="108">
        <f t="shared" si="256"/>
        <v>179</v>
      </c>
      <c r="AB2335" s="108">
        <f ca="1">COUNTBLANK(OFFSET(INDEX($1:$1048576,2,4),AA2335*WellsInPlate,0,WellsInPlate,1))</f>
        <v>86</v>
      </c>
      <c r="AC2335" s="108">
        <f t="shared" ca="1" si="257"/>
        <v>0</v>
      </c>
      <c r="AE2335" s="108" t="b">
        <f>IF(COUNTBLANK(D2335)=0,A2335)</f>
        <v>0</v>
      </c>
    </row>
    <row r="2336" spans="1:31" ht="12.75" x14ac:dyDescent="0.2">
      <c r="A2336" s="94" t="str">
        <f>IF(D2336="","",CONCATENATE('Address and samples info'!$B$8," #",'Samples 96'!C2336))</f>
        <v/>
      </c>
      <c r="B2336" s="95" t="s">
        <v>37</v>
      </c>
      <c r="C2336" s="150">
        <v>28</v>
      </c>
      <c r="D2336" s="5"/>
      <c r="E2336" s="98">
        <v>0.01</v>
      </c>
      <c r="F2336" s="53"/>
      <c r="G2336" s="59"/>
      <c r="Z2336" s="108" t="str">
        <f>IF(LEN(INDEX($1:$1048576,ROW(),4))&gt;0,INDEX($1:$1048576,ROW(),4)," ")</f>
        <v xml:space="preserve"> </v>
      </c>
      <c r="AA2336" s="108">
        <f t="shared" si="256"/>
        <v>179</v>
      </c>
      <c r="AB2336" s="108">
        <f ca="1">COUNTBLANK(OFFSET(INDEX($1:$1048576,2,4),AA2336*WellsInPlate,0,WellsInPlate,1))</f>
        <v>86</v>
      </c>
      <c r="AC2336" s="108">
        <f t="shared" ca="1" si="257"/>
        <v>0</v>
      </c>
      <c r="AE2336" s="108" t="b">
        <f>IF(COUNTBLANK(D2336)=0,A2336)</f>
        <v>0</v>
      </c>
    </row>
    <row r="2337" spans="1:31" ht="12.75" x14ac:dyDescent="0.2">
      <c r="A2337" s="94" t="str">
        <f>IF(D2337="","",CONCATENATE('Address and samples info'!$B$8," #",'Samples 96'!C2337))</f>
        <v/>
      </c>
      <c r="B2337" s="95" t="s">
        <v>48</v>
      </c>
      <c r="C2337" s="150">
        <v>28</v>
      </c>
      <c r="D2337" s="5"/>
      <c r="E2337" s="98">
        <v>0.01</v>
      </c>
      <c r="F2337" s="53"/>
      <c r="G2337" s="59"/>
      <c r="Z2337" s="108" t="str">
        <f>IF(LEN(INDEX($1:$1048576,ROW(),4))&gt;0,INDEX($1:$1048576,ROW(),4)," ")</f>
        <v xml:space="preserve"> </v>
      </c>
      <c r="AA2337" s="108">
        <f t="shared" si="256"/>
        <v>179</v>
      </c>
      <c r="AB2337" s="108">
        <f ca="1">COUNTBLANK(OFFSET(INDEX($1:$1048576,2,4),AA2337*WellsInPlate,0,WellsInPlate,1))</f>
        <v>86</v>
      </c>
      <c r="AC2337" s="108">
        <f t="shared" ca="1" si="257"/>
        <v>0</v>
      </c>
      <c r="AE2337" s="108" t="b">
        <f>IF(COUNTBLANK(D2337)=0,A2337)</f>
        <v>0</v>
      </c>
    </row>
    <row r="2338" spans="1:31" ht="12.75" x14ac:dyDescent="0.2">
      <c r="A2338" s="94" t="str">
        <f>IF(D2338="","",CONCATENATE('Address and samples info'!$B$8," #",'Samples 96'!C2338))</f>
        <v/>
      </c>
      <c r="B2338" s="95" t="s">
        <v>59</v>
      </c>
      <c r="C2338" s="150">
        <v>28</v>
      </c>
      <c r="D2338" s="5"/>
      <c r="E2338" s="98">
        <v>0.01</v>
      </c>
      <c r="F2338" s="53"/>
      <c r="G2338" s="59"/>
      <c r="Z2338" s="108" t="str">
        <f>IF(LEN(INDEX($1:$1048576,ROW(),4))&gt;0,INDEX($1:$1048576,ROW(),4)," ")</f>
        <v xml:space="preserve"> </v>
      </c>
      <c r="AA2338" s="108">
        <f t="shared" si="256"/>
        <v>179</v>
      </c>
      <c r="AB2338" s="108">
        <f ca="1">COUNTBLANK(OFFSET(INDEX($1:$1048576,2,4),AA2338*WellsInPlate,0,WellsInPlate,1))</f>
        <v>86</v>
      </c>
      <c r="AC2338" s="108">
        <f t="shared" ca="1" si="257"/>
        <v>0</v>
      </c>
      <c r="AE2338" s="108" t="b">
        <f>IF(COUNTBLANK(D2338)=0,A2338)</f>
        <v>0</v>
      </c>
    </row>
    <row r="2339" spans="1:31" ht="12.75" x14ac:dyDescent="0.2">
      <c r="A2339" s="94" t="str">
        <f>IF(D2339="","",CONCATENATE('Address and samples info'!$B$8," #",'Samples 96'!C2339))</f>
        <v/>
      </c>
      <c r="B2339" s="95" t="s">
        <v>70</v>
      </c>
      <c r="C2339" s="150">
        <v>28</v>
      </c>
      <c r="D2339" s="5"/>
      <c r="E2339" s="98">
        <v>0.01</v>
      </c>
      <c r="F2339" s="53"/>
      <c r="G2339" s="59"/>
      <c r="Z2339" s="108" t="str">
        <f>IF(LEN(INDEX($1:$1048576,ROW(),4))&gt;0,INDEX($1:$1048576,ROW(),4)," ")</f>
        <v xml:space="preserve"> </v>
      </c>
      <c r="AA2339" s="108">
        <f t="shared" si="256"/>
        <v>179</v>
      </c>
      <c r="AB2339" s="108">
        <f ca="1">COUNTBLANK(OFFSET(INDEX($1:$1048576,2,4),AA2339*WellsInPlate,0,WellsInPlate,1))</f>
        <v>86</v>
      </c>
      <c r="AC2339" s="108">
        <f t="shared" ca="1" si="257"/>
        <v>0</v>
      </c>
      <c r="AE2339" s="108" t="b">
        <f>IF(COUNTBLANK(D2339)=0,A2339)</f>
        <v>0</v>
      </c>
    </row>
    <row r="2340" spans="1:31" ht="12.75" x14ac:dyDescent="0.2">
      <c r="A2340" s="94" t="str">
        <f>IF(D2340="","",CONCATENATE('Address and samples info'!$B$8," #",'Samples 96'!C2340))</f>
        <v/>
      </c>
      <c r="B2340" s="95" t="s">
        <v>80</v>
      </c>
      <c r="C2340" s="150">
        <v>28</v>
      </c>
      <c r="D2340" s="5"/>
      <c r="E2340" s="98">
        <v>0.01</v>
      </c>
      <c r="F2340" s="53"/>
      <c r="G2340" s="59"/>
      <c r="Z2340" s="108" t="str">
        <f>IF(LEN(INDEX($1:$1048576,ROW(),4))&gt;0,INDEX($1:$1048576,ROW(),4)," ")</f>
        <v xml:space="preserve"> </v>
      </c>
      <c r="AA2340" s="108">
        <f t="shared" si="256"/>
        <v>179</v>
      </c>
      <c r="AB2340" s="108">
        <f ca="1">COUNTBLANK(OFFSET(INDEX($1:$1048576,2,4),AA2340*WellsInPlate,0,WellsInPlate,1))</f>
        <v>86</v>
      </c>
      <c r="AC2340" s="108">
        <f t="shared" ca="1" si="257"/>
        <v>0</v>
      </c>
      <c r="AE2340" s="108" t="b">
        <f>IF(COUNTBLANK(D2340)=0,A2340)</f>
        <v>0</v>
      </c>
    </row>
    <row r="2341" spans="1:31" ht="12.75" x14ac:dyDescent="0.2">
      <c r="A2341" s="94" t="str">
        <f>IF(D2341="","",CONCATENATE('Address and samples info'!$B$8," #",'Samples 96'!C2341))</f>
        <v/>
      </c>
      <c r="B2341" s="95" t="s">
        <v>5</v>
      </c>
      <c r="C2341" s="150">
        <v>28</v>
      </c>
      <c r="D2341" s="5"/>
      <c r="E2341" s="98">
        <v>0.01</v>
      </c>
      <c r="F2341" s="53"/>
      <c r="G2341" s="59"/>
      <c r="Z2341" s="108" t="str">
        <f>IF(LEN(INDEX($1:$1048576,ROW(),4))&gt;0,INDEX($1:$1048576,ROW(),4)," ")</f>
        <v xml:space="preserve"> </v>
      </c>
      <c r="AA2341" s="108">
        <f t="shared" si="256"/>
        <v>179</v>
      </c>
      <c r="AB2341" s="108">
        <f ca="1">COUNTBLANK(OFFSET(INDEX($1:$1048576,2,4),AA2341*WellsInPlate,0,WellsInPlate,1))</f>
        <v>86</v>
      </c>
      <c r="AC2341" s="108">
        <f t="shared" ca="1" si="257"/>
        <v>0</v>
      </c>
      <c r="AE2341" s="108" t="b">
        <f>IF(COUNTBLANK(D2341)=0,A2341)</f>
        <v>0</v>
      </c>
    </row>
    <row r="2342" spans="1:31" ht="12.75" x14ac:dyDescent="0.2">
      <c r="A2342" s="94" t="str">
        <f>IF(D2342="","",CONCATENATE('Address and samples info'!$B$8," #",'Samples 96'!C2342))</f>
        <v/>
      </c>
      <c r="B2342" s="95" t="s">
        <v>16</v>
      </c>
      <c r="C2342" s="150">
        <v>28</v>
      </c>
      <c r="D2342" s="5"/>
      <c r="E2342" s="98">
        <v>0.01</v>
      </c>
      <c r="F2342" s="53"/>
      <c r="G2342" s="59"/>
      <c r="Z2342" s="108" t="str">
        <f>IF(LEN(INDEX($1:$1048576,ROW(),4))&gt;0,INDEX($1:$1048576,ROW(),4)," ")</f>
        <v xml:space="preserve"> </v>
      </c>
      <c r="AA2342" s="108">
        <f t="shared" ref="AA2342:AA2372" si="258">CEILING((ROW()-StartRow+1)/PanelHeight,1)-1</f>
        <v>179</v>
      </c>
      <c r="AB2342" s="108">
        <f ca="1">COUNTBLANK(OFFSET(INDEX($1:$1048576,2,4),AA2342*WellsInPlate,0,WellsInPlate,1))</f>
        <v>86</v>
      </c>
      <c r="AC2342" s="108">
        <f t="shared" ref="AC2342:AC2372" ca="1" si="259">IF(AB2342=WellsInPlate,0,1)</f>
        <v>0</v>
      </c>
      <c r="AE2342" s="108" t="b">
        <f>IF(COUNTBLANK(D2342)=0,A2342)</f>
        <v>0</v>
      </c>
    </row>
    <row r="2343" spans="1:31" ht="12.75" x14ac:dyDescent="0.2">
      <c r="A2343" s="94" t="str">
        <f>IF(D2343="","",CONCATENATE('Address and samples info'!$B$8," #",'Samples 96'!C2343))</f>
        <v/>
      </c>
      <c r="B2343" s="95" t="s">
        <v>27</v>
      </c>
      <c r="C2343" s="150">
        <v>28</v>
      </c>
      <c r="D2343" s="5"/>
      <c r="E2343" s="98">
        <v>0.01</v>
      </c>
      <c r="F2343" s="53"/>
      <c r="G2343" s="59"/>
      <c r="Z2343" s="108" t="str">
        <f>IF(LEN(INDEX($1:$1048576,ROW(),4))&gt;0,INDEX($1:$1048576,ROW(),4)," ")</f>
        <v xml:space="preserve"> </v>
      </c>
      <c r="AA2343" s="108">
        <f t="shared" si="258"/>
        <v>179</v>
      </c>
      <c r="AB2343" s="108">
        <f ca="1">COUNTBLANK(OFFSET(INDEX($1:$1048576,2,4),AA2343*WellsInPlate,0,WellsInPlate,1))</f>
        <v>86</v>
      </c>
      <c r="AC2343" s="108">
        <f t="shared" ca="1" si="259"/>
        <v>0</v>
      </c>
      <c r="AE2343" s="108" t="b">
        <f>IF(COUNTBLANK(D2343)=0,A2343)</f>
        <v>0</v>
      </c>
    </row>
    <row r="2344" spans="1:31" ht="12.75" x14ac:dyDescent="0.2">
      <c r="A2344" s="94" t="str">
        <f>IF(D2344="","",CONCATENATE('Address and samples info'!$B$8," #",'Samples 96'!C2344))</f>
        <v/>
      </c>
      <c r="B2344" s="95" t="s">
        <v>38</v>
      </c>
      <c r="C2344" s="150">
        <v>28</v>
      </c>
      <c r="D2344" s="5"/>
      <c r="E2344" s="98">
        <v>0.01</v>
      </c>
      <c r="F2344" s="53"/>
      <c r="G2344" s="59"/>
      <c r="Z2344" s="108" t="str">
        <f>IF(LEN(INDEX($1:$1048576,ROW(),4))&gt;0,INDEX($1:$1048576,ROW(),4)," ")</f>
        <v xml:space="preserve"> </v>
      </c>
      <c r="AA2344" s="108">
        <f t="shared" si="258"/>
        <v>180</v>
      </c>
      <c r="AB2344" s="108">
        <f ca="1">COUNTBLANK(OFFSET(INDEX($1:$1048576,2,4),AA2344*WellsInPlate,0,WellsInPlate,1))</f>
        <v>86</v>
      </c>
      <c r="AC2344" s="108">
        <f t="shared" ca="1" si="259"/>
        <v>0</v>
      </c>
      <c r="AE2344" s="108" t="b">
        <f>IF(COUNTBLANK(D2344)=0,A2344)</f>
        <v>0</v>
      </c>
    </row>
    <row r="2345" spans="1:31" ht="12.75" x14ac:dyDescent="0.2">
      <c r="A2345" s="94" t="str">
        <f>IF(D2345="","",CONCATENATE('Address and samples info'!$B$8," #",'Samples 96'!C2345))</f>
        <v/>
      </c>
      <c r="B2345" s="95" t="s">
        <v>49</v>
      </c>
      <c r="C2345" s="150">
        <v>28</v>
      </c>
      <c r="D2345" s="5"/>
      <c r="E2345" s="98">
        <v>0.01</v>
      </c>
      <c r="F2345" s="53"/>
      <c r="G2345" s="59"/>
      <c r="Z2345" s="108" t="str">
        <f>IF(LEN(INDEX($1:$1048576,ROW(),4))&gt;0,INDEX($1:$1048576,ROW(),4)," ")</f>
        <v xml:space="preserve"> </v>
      </c>
      <c r="AA2345" s="108">
        <f t="shared" si="258"/>
        <v>180</v>
      </c>
      <c r="AB2345" s="108">
        <f ca="1">COUNTBLANK(OFFSET(INDEX($1:$1048576,2,4),AA2345*WellsInPlate,0,WellsInPlate,1))</f>
        <v>86</v>
      </c>
      <c r="AC2345" s="108">
        <f t="shared" ca="1" si="259"/>
        <v>0</v>
      </c>
      <c r="AE2345" s="108" t="b">
        <f>IF(COUNTBLANK(D2345)=0,A2345)</f>
        <v>0</v>
      </c>
    </row>
    <row r="2346" spans="1:31" ht="12.75" x14ac:dyDescent="0.2">
      <c r="A2346" s="94" t="str">
        <f>IF(D2346="","",CONCATENATE('Address and samples info'!$B$8," #",'Samples 96'!C2346))</f>
        <v/>
      </c>
      <c r="B2346" s="95" t="s">
        <v>60</v>
      </c>
      <c r="C2346" s="150">
        <v>28</v>
      </c>
      <c r="D2346" s="5"/>
      <c r="E2346" s="98">
        <v>0.01</v>
      </c>
      <c r="F2346" s="53"/>
      <c r="G2346" s="59"/>
      <c r="Z2346" s="108" t="str">
        <f>IF(LEN(INDEX($1:$1048576,ROW(),4))&gt;0,INDEX($1:$1048576,ROW(),4)," ")</f>
        <v xml:space="preserve"> </v>
      </c>
      <c r="AA2346" s="108">
        <f t="shared" si="258"/>
        <v>180</v>
      </c>
      <c r="AB2346" s="108">
        <f ca="1">COUNTBLANK(OFFSET(INDEX($1:$1048576,2,4),AA2346*WellsInPlate,0,WellsInPlate,1))</f>
        <v>86</v>
      </c>
      <c r="AC2346" s="108">
        <f t="shared" ca="1" si="259"/>
        <v>0</v>
      </c>
      <c r="AE2346" s="108" t="b">
        <f>IF(COUNTBLANK(D2346)=0,A2346)</f>
        <v>0</v>
      </c>
    </row>
    <row r="2347" spans="1:31" ht="12.75" x14ac:dyDescent="0.2">
      <c r="A2347" s="94" t="str">
        <f>IF(D2347="","",CONCATENATE('Address and samples info'!$B$8," #",'Samples 96'!C2347))</f>
        <v/>
      </c>
      <c r="B2347" s="95" t="s">
        <v>71</v>
      </c>
      <c r="C2347" s="150">
        <v>28</v>
      </c>
      <c r="D2347" s="5"/>
      <c r="E2347" s="98">
        <v>0.01</v>
      </c>
      <c r="F2347" s="53"/>
      <c r="G2347" s="59"/>
      <c r="Z2347" s="108" t="str">
        <f>IF(LEN(INDEX($1:$1048576,ROW(),4))&gt;0,INDEX($1:$1048576,ROW(),4)," ")</f>
        <v xml:space="preserve"> </v>
      </c>
      <c r="AA2347" s="108">
        <f t="shared" si="258"/>
        <v>180</v>
      </c>
      <c r="AB2347" s="108">
        <f ca="1">COUNTBLANK(OFFSET(INDEX($1:$1048576,2,4),AA2347*WellsInPlate,0,WellsInPlate,1))</f>
        <v>86</v>
      </c>
      <c r="AC2347" s="108">
        <f t="shared" ca="1" si="259"/>
        <v>0</v>
      </c>
      <c r="AE2347" s="108" t="b">
        <f>IF(COUNTBLANK(D2347)=0,A2347)</f>
        <v>0</v>
      </c>
    </row>
    <row r="2348" spans="1:31" ht="12.75" x14ac:dyDescent="0.2">
      <c r="A2348" s="94" t="str">
        <f>IF(D2348="","",CONCATENATE('Address and samples info'!$B$8," #",'Samples 96'!C2348))</f>
        <v/>
      </c>
      <c r="B2348" s="95" t="s">
        <v>81</v>
      </c>
      <c r="C2348" s="150">
        <v>28</v>
      </c>
      <c r="D2348" s="5"/>
      <c r="E2348" s="98">
        <v>0.01</v>
      </c>
      <c r="F2348" s="53"/>
      <c r="G2348" s="59"/>
      <c r="Z2348" s="108" t="str">
        <f>IF(LEN(INDEX($1:$1048576,ROW(),4))&gt;0,INDEX($1:$1048576,ROW(),4)," ")</f>
        <v xml:space="preserve"> </v>
      </c>
      <c r="AA2348" s="108">
        <f t="shared" si="258"/>
        <v>180</v>
      </c>
      <c r="AB2348" s="108">
        <f ca="1">COUNTBLANK(OFFSET(INDEX($1:$1048576,2,4),AA2348*WellsInPlate,0,WellsInPlate,1))</f>
        <v>86</v>
      </c>
      <c r="AC2348" s="108">
        <f t="shared" ca="1" si="259"/>
        <v>0</v>
      </c>
      <c r="AE2348" s="108" t="b">
        <f>IF(COUNTBLANK(D2348)=0,A2348)</f>
        <v>0</v>
      </c>
    </row>
    <row r="2349" spans="1:31" ht="12.75" x14ac:dyDescent="0.2">
      <c r="A2349" s="94" t="str">
        <f>IF(D2349="","",CONCATENATE('Address and samples info'!$B$8," #",'Samples 96'!C2349))</f>
        <v/>
      </c>
      <c r="B2349" s="95" t="s">
        <v>6</v>
      </c>
      <c r="C2349" s="150">
        <v>28</v>
      </c>
      <c r="D2349" s="5"/>
      <c r="E2349" s="98">
        <v>0.01</v>
      </c>
      <c r="F2349" s="53"/>
      <c r="G2349" s="59"/>
      <c r="Z2349" s="108" t="str">
        <f>IF(LEN(INDEX($1:$1048576,ROW(),4))&gt;0,INDEX($1:$1048576,ROW(),4)," ")</f>
        <v xml:space="preserve"> </v>
      </c>
      <c r="AA2349" s="108">
        <f t="shared" si="258"/>
        <v>180</v>
      </c>
      <c r="AB2349" s="108">
        <f ca="1">COUNTBLANK(OFFSET(INDEX($1:$1048576,2,4),AA2349*WellsInPlate,0,WellsInPlate,1))</f>
        <v>86</v>
      </c>
      <c r="AC2349" s="108">
        <f t="shared" ca="1" si="259"/>
        <v>0</v>
      </c>
      <c r="AE2349" s="108" t="b">
        <f>IF(COUNTBLANK(D2349)=0,A2349)</f>
        <v>0</v>
      </c>
    </row>
    <row r="2350" spans="1:31" ht="12.75" x14ac:dyDescent="0.2">
      <c r="A2350" s="94" t="str">
        <f>IF(D2350="","",CONCATENATE('Address and samples info'!$B$8," #",'Samples 96'!C2350))</f>
        <v/>
      </c>
      <c r="B2350" s="95" t="s">
        <v>17</v>
      </c>
      <c r="C2350" s="150">
        <v>28</v>
      </c>
      <c r="D2350" s="5"/>
      <c r="E2350" s="98">
        <v>0.01</v>
      </c>
      <c r="F2350" s="53"/>
      <c r="G2350" s="59"/>
      <c r="Z2350" s="108" t="str">
        <f>IF(LEN(INDEX($1:$1048576,ROW(),4))&gt;0,INDEX($1:$1048576,ROW(),4)," ")</f>
        <v xml:space="preserve"> </v>
      </c>
      <c r="AA2350" s="108">
        <f t="shared" si="258"/>
        <v>180</v>
      </c>
      <c r="AB2350" s="108">
        <f ca="1">COUNTBLANK(OFFSET(INDEX($1:$1048576,2,4),AA2350*WellsInPlate,0,WellsInPlate,1))</f>
        <v>86</v>
      </c>
      <c r="AC2350" s="108">
        <f t="shared" ca="1" si="259"/>
        <v>0</v>
      </c>
      <c r="AE2350" s="108" t="b">
        <f>IF(COUNTBLANK(D2350)=0,A2350)</f>
        <v>0</v>
      </c>
    </row>
    <row r="2351" spans="1:31" ht="12.75" x14ac:dyDescent="0.2">
      <c r="A2351" s="94" t="str">
        <f>IF(D2351="","",CONCATENATE('Address and samples info'!$B$8," #",'Samples 96'!C2351))</f>
        <v/>
      </c>
      <c r="B2351" s="95" t="s">
        <v>28</v>
      </c>
      <c r="C2351" s="150">
        <v>28</v>
      </c>
      <c r="D2351" s="5"/>
      <c r="E2351" s="98">
        <v>0.01</v>
      </c>
      <c r="F2351" s="53"/>
      <c r="G2351" s="59"/>
      <c r="Z2351" s="108" t="str">
        <f>IF(LEN(INDEX($1:$1048576,ROW(),4))&gt;0,INDEX($1:$1048576,ROW(),4)," ")</f>
        <v xml:space="preserve"> </v>
      </c>
      <c r="AA2351" s="108">
        <f t="shared" si="258"/>
        <v>180</v>
      </c>
      <c r="AB2351" s="108">
        <f ca="1">COUNTBLANK(OFFSET(INDEX($1:$1048576,2,4),AA2351*WellsInPlate,0,WellsInPlate,1))</f>
        <v>86</v>
      </c>
      <c r="AC2351" s="108">
        <f t="shared" ca="1" si="259"/>
        <v>0</v>
      </c>
      <c r="AE2351" s="108" t="b">
        <f>IF(COUNTBLANK(D2351)=0,A2351)</f>
        <v>0</v>
      </c>
    </row>
    <row r="2352" spans="1:31" ht="12.75" x14ac:dyDescent="0.2">
      <c r="A2352" s="94" t="str">
        <f>IF(D2352="","",CONCATENATE('Address and samples info'!$B$8," #",'Samples 96'!C2352))</f>
        <v/>
      </c>
      <c r="B2352" s="95" t="s">
        <v>39</v>
      </c>
      <c r="C2352" s="150">
        <v>28</v>
      </c>
      <c r="D2352" s="5"/>
      <c r="E2352" s="98">
        <v>0.01</v>
      </c>
      <c r="F2352" s="53"/>
      <c r="G2352" s="59"/>
      <c r="Z2352" s="108" t="str">
        <f>IF(LEN(INDEX($1:$1048576,ROW(),4))&gt;0,INDEX($1:$1048576,ROW(),4)," ")</f>
        <v xml:space="preserve"> </v>
      </c>
      <c r="AA2352" s="108">
        <f t="shared" si="258"/>
        <v>180</v>
      </c>
      <c r="AB2352" s="108">
        <f ca="1">COUNTBLANK(OFFSET(INDEX($1:$1048576,2,4),AA2352*WellsInPlate,0,WellsInPlate,1))</f>
        <v>86</v>
      </c>
      <c r="AC2352" s="108">
        <f t="shared" ca="1" si="259"/>
        <v>0</v>
      </c>
      <c r="AE2352" s="108" t="b">
        <f>IF(COUNTBLANK(D2352)=0,A2352)</f>
        <v>0</v>
      </c>
    </row>
    <row r="2353" spans="1:31" ht="12.75" x14ac:dyDescent="0.2">
      <c r="A2353" s="94" t="str">
        <f>IF(D2353="","",CONCATENATE('Address and samples info'!$B$8," #",'Samples 96'!C2353))</f>
        <v/>
      </c>
      <c r="B2353" s="95" t="s">
        <v>50</v>
      </c>
      <c r="C2353" s="150">
        <v>28</v>
      </c>
      <c r="D2353" s="5"/>
      <c r="E2353" s="98">
        <v>0.01</v>
      </c>
      <c r="F2353" s="53"/>
      <c r="G2353" s="59"/>
      <c r="Z2353" s="108" t="str">
        <f>IF(LEN(INDEX($1:$1048576,ROW(),4))&gt;0,INDEX($1:$1048576,ROW(),4)," ")</f>
        <v xml:space="preserve"> </v>
      </c>
      <c r="AA2353" s="108">
        <f t="shared" si="258"/>
        <v>180</v>
      </c>
      <c r="AB2353" s="108">
        <f ca="1">COUNTBLANK(OFFSET(INDEX($1:$1048576,2,4),AA2353*WellsInPlate,0,WellsInPlate,1))</f>
        <v>86</v>
      </c>
      <c r="AC2353" s="108">
        <f t="shared" ca="1" si="259"/>
        <v>0</v>
      </c>
      <c r="AE2353" s="108" t="b">
        <f>IF(COUNTBLANK(D2353)=0,A2353)</f>
        <v>0</v>
      </c>
    </row>
    <row r="2354" spans="1:31" ht="12.75" x14ac:dyDescent="0.2">
      <c r="A2354" s="94" t="str">
        <f>IF(D2354="","",CONCATENATE('Address and samples info'!$B$8," #",'Samples 96'!C2354))</f>
        <v/>
      </c>
      <c r="B2354" s="95" t="s">
        <v>61</v>
      </c>
      <c r="C2354" s="150">
        <v>28</v>
      </c>
      <c r="D2354" s="5"/>
      <c r="E2354" s="98">
        <v>0.01</v>
      </c>
      <c r="F2354" s="53"/>
      <c r="G2354" s="59"/>
      <c r="Z2354" s="108" t="str">
        <f>IF(LEN(INDEX($1:$1048576,ROW(),4))&gt;0,INDEX($1:$1048576,ROW(),4)," ")</f>
        <v xml:space="preserve"> </v>
      </c>
      <c r="AA2354" s="108">
        <f t="shared" si="258"/>
        <v>180</v>
      </c>
      <c r="AB2354" s="108">
        <f ca="1">COUNTBLANK(OFFSET(INDEX($1:$1048576,2,4),AA2354*WellsInPlate,0,WellsInPlate,1))</f>
        <v>86</v>
      </c>
      <c r="AC2354" s="108">
        <f t="shared" ca="1" si="259"/>
        <v>0</v>
      </c>
      <c r="AE2354" s="108" t="b">
        <f>IF(COUNTBLANK(D2354)=0,A2354)</f>
        <v>0</v>
      </c>
    </row>
    <row r="2355" spans="1:31" ht="12.75" x14ac:dyDescent="0.2">
      <c r="A2355" s="94" t="str">
        <f>IF(D2355="","",CONCATENATE('Address and samples info'!$B$8," #",'Samples 96'!C2355))</f>
        <v/>
      </c>
      <c r="B2355" s="95" t="s">
        <v>72</v>
      </c>
      <c r="C2355" s="150">
        <v>28</v>
      </c>
      <c r="D2355" s="5"/>
      <c r="E2355" s="98">
        <v>0.01</v>
      </c>
      <c r="F2355" s="53"/>
      <c r="G2355" s="59"/>
      <c r="Z2355" s="108" t="str">
        <f>IF(LEN(INDEX($1:$1048576,ROW(),4))&gt;0,INDEX($1:$1048576,ROW(),4)," ")</f>
        <v xml:space="preserve"> </v>
      </c>
      <c r="AA2355" s="108">
        <f t="shared" si="258"/>
        <v>180</v>
      </c>
      <c r="AB2355" s="108">
        <f ca="1">COUNTBLANK(OFFSET(INDEX($1:$1048576,2,4),AA2355*WellsInPlate,0,WellsInPlate,1))</f>
        <v>86</v>
      </c>
      <c r="AC2355" s="108">
        <f t="shared" ca="1" si="259"/>
        <v>0</v>
      </c>
      <c r="AE2355" s="108" t="b">
        <f>IF(COUNTBLANK(D2355)=0,A2355)</f>
        <v>0</v>
      </c>
    </row>
    <row r="2356" spans="1:31" ht="12.75" x14ac:dyDescent="0.2">
      <c r="A2356" s="94" t="str">
        <f>IF(D2356="","",CONCATENATE('Address and samples info'!$B$8," #",'Samples 96'!C2356))</f>
        <v/>
      </c>
      <c r="B2356" s="95" t="s">
        <v>82</v>
      </c>
      <c r="C2356" s="150">
        <v>28</v>
      </c>
      <c r="D2356" s="5"/>
      <c r="E2356" s="98">
        <v>0.01</v>
      </c>
      <c r="F2356" s="53"/>
      <c r="G2356" s="59"/>
      <c r="Z2356" s="108" t="str">
        <f>IF(LEN(INDEX($1:$1048576,ROW(),4))&gt;0,INDEX($1:$1048576,ROW(),4)," ")</f>
        <v xml:space="preserve"> </v>
      </c>
      <c r="AA2356" s="108">
        <f t="shared" si="258"/>
        <v>180</v>
      </c>
      <c r="AB2356" s="108">
        <f ca="1">COUNTBLANK(OFFSET(INDEX($1:$1048576,2,4),AA2356*WellsInPlate,0,WellsInPlate,1))</f>
        <v>86</v>
      </c>
      <c r="AC2356" s="108">
        <f t="shared" ca="1" si="259"/>
        <v>0</v>
      </c>
      <c r="AE2356" s="108" t="b">
        <f>IF(COUNTBLANK(D2356)=0,A2356)</f>
        <v>0</v>
      </c>
    </row>
    <row r="2357" spans="1:31" ht="12.75" x14ac:dyDescent="0.2">
      <c r="A2357" s="94" t="str">
        <f>IF(D2357="","",CONCATENATE('Address and samples info'!$B$8," #",'Samples 96'!C2357))</f>
        <v/>
      </c>
      <c r="B2357" s="95" t="s">
        <v>7</v>
      </c>
      <c r="C2357" s="150">
        <v>28</v>
      </c>
      <c r="D2357" s="5"/>
      <c r="E2357" s="98">
        <v>0.01</v>
      </c>
      <c r="F2357" s="53"/>
      <c r="G2357" s="59"/>
      <c r="Z2357" s="108" t="str">
        <f>IF(LEN(INDEX($1:$1048576,ROW(),4))&gt;0,INDEX($1:$1048576,ROW(),4)," ")</f>
        <v xml:space="preserve"> </v>
      </c>
      <c r="AA2357" s="108">
        <f t="shared" si="258"/>
        <v>181</v>
      </c>
      <c r="AB2357" s="108">
        <f ca="1">COUNTBLANK(OFFSET(INDEX($1:$1048576,2,4),AA2357*WellsInPlate,0,WellsInPlate,1))</f>
        <v>86</v>
      </c>
      <c r="AC2357" s="108">
        <f t="shared" ca="1" si="259"/>
        <v>0</v>
      </c>
      <c r="AE2357" s="108" t="b">
        <f>IF(COUNTBLANK(D2357)=0,A2357)</f>
        <v>0</v>
      </c>
    </row>
    <row r="2358" spans="1:31" ht="12.75" x14ac:dyDescent="0.2">
      <c r="A2358" s="94" t="str">
        <f>IF(D2358="","",CONCATENATE('Address and samples info'!$B$8," #",'Samples 96'!C2358))</f>
        <v/>
      </c>
      <c r="B2358" s="95" t="s">
        <v>18</v>
      </c>
      <c r="C2358" s="150">
        <v>28</v>
      </c>
      <c r="D2358" s="5"/>
      <c r="E2358" s="98">
        <v>0.01</v>
      </c>
      <c r="F2358" s="53"/>
      <c r="G2358" s="59"/>
      <c r="Z2358" s="108" t="str">
        <f>IF(LEN(INDEX($1:$1048576,ROW(),4))&gt;0,INDEX($1:$1048576,ROW(),4)," ")</f>
        <v xml:space="preserve"> </v>
      </c>
      <c r="AA2358" s="108">
        <f t="shared" si="258"/>
        <v>181</v>
      </c>
      <c r="AB2358" s="108">
        <f ca="1">COUNTBLANK(OFFSET(INDEX($1:$1048576,2,4),AA2358*WellsInPlate,0,WellsInPlate,1))</f>
        <v>86</v>
      </c>
      <c r="AC2358" s="108">
        <f t="shared" ca="1" si="259"/>
        <v>0</v>
      </c>
      <c r="AE2358" s="108" t="b">
        <f>IF(COUNTBLANK(D2358)=0,A2358)</f>
        <v>0</v>
      </c>
    </row>
    <row r="2359" spans="1:31" ht="12.75" x14ac:dyDescent="0.2">
      <c r="A2359" s="94" t="str">
        <f>IF(D2359="","",CONCATENATE('Address and samples info'!$B$8," #",'Samples 96'!C2359))</f>
        <v/>
      </c>
      <c r="B2359" s="95" t="s">
        <v>29</v>
      </c>
      <c r="C2359" s="150">
        <v>28</v>
      </c>
      <c r="D2359" s="5"/>
      <c r="E2359" s="98">
        <v>0.01</v>
      </c>
      <c r="F2359" s="53"/>
      <c r="G2359" s="59"/>
      <c r="Z2359" s="108" t="str">
        <f>IF(LEN(INDEX($1:$1048576,ROW(),4))&gt;0,INDEX($1:$1048576,ROW(),4)," ")</f>
        <v xml:space="preserve"> </v>
      </c>
      <c r="AA2359" s="108">
        <f t="shared" si="258"/>
        <v>181</v>
      </c>
      <c r="AB2359" s="108">
        <f ca="1">COUNTBLANK(OFFSET(INDEX($1:$1048576,2,4),AA2359*WellsInPlate,0,WellsInPlate,1))</f>
        <v>86</v>
      </c>
      <c r="AC2359" s="108">
        <f t="shared" ca="1" si="259"/>
        <v>0</v>
      </c>
      <c r="AE2359" s="108" t="b">
        <f>IF(COUNTBLANK(D2359)=0,A2359)</f>
        <v>0</v>
      </c>
    </row>
    <row r="2360" spans="1:31" ht="12.75" x14ac:dyDescent="0.2">
      <c r="A2360" s="94" t="str">
        <f>IF(D2360="","",CONCATENATE('Address and samples info'!$B$8," #",'Samples 96'!C2360))</f>
        <v/>
      </c>
      <c r="B2360" s="95" t="s">
        <v>40</v>
      </c>
      <c r="C2360" s="150">
        <v>28</v>
      </c>
      <c r="D2360" s="5"/>
      <c r="E2360" s="98">
        <v>0.01</v>
      </c>
      <c r="F2360" s="53"/>
      <c r="G2360" s="59"/>
      <c r="Z2360" s="108" t="str">
        <f>IF(LEN(INDEX($1:$1048576,ROW(),4))&gt;0,INDEX($1:$1048576,ROW(),4)," ")</f>
        <v xml:space="preserve"> </v>
      </c>
      <c r="AA2360" s="108">
        <f t="shared" si="258"/>
        <v>181</v>
      </c>
      <c r="AB2360" s="108">
        <f ca="1">COUNTBLANK(OFFSET(INDEX($1:$1048576,2,4),AA2360*WellsInPlate,0,WellsInPlate,1))</f>
        <v>86</v>
      </c>
      <c r="AC2360" s="108">
        <f t="shared" ca="1" si="259"/>
        <v>0</v>
      </c>
      <c r="AE2360" s="108" t="b">
        <f>IF(COUNTBLANK(D2360)=0,A2360)</f>
        <v>0</v>
      </c>
    </row>
    <row r="2361" spans="1:31" ht="12.75" x14ac:dyDescent="0.2">
      <c r="A2361" s="94" t="str">
        <f>IF(D2361="","",CONCATENATE('Address and samples info'!$B$8," #",'Samples 96'!C2361))</f>
        <v/>
      </c>
      <c r="B2361" s="95" t="s">
        <v>51</v>
      </c>
      <c r="C2361" s="150">
        <v>28</v>
      </c>
      <c r="D2361" s="5"/>
      <c r="E2361" s="98">
        <v>0.01</v>
      </c>
      <c r="F2361" s="53"/>
      <c r="G2361" s="59"/>
      <c r="Z2361" s="108" t="str">
        <f>IF(LEN(INDEX($1:$1048576,ROW(),4))&gt;0,INDEX($1:$1048576,ROW(),4)," ")</f>
        <v xml:space="preserve"> </v>
      </c>
      <c r="AA2361" s="108">
        <f t="shared" si="258"/>
        <v>181</v>
      </c>
      <c r="AB2361" s="108">
        <f ca="1">COUNTBLANK(OFFSET(INDEX($1:$1048576,2,4),AA2361*WellsInPlate,0,WellsInPlate,1))</f>
        <v>86</v>
      </c>
      <c r="AC2361" s="108">
        <f t="shared" ca="1" si="259"/>
        <v>0</v>
      </c>
      <c r="AE2361" s="108" t="b">
        <f>IF(COUNTBLANK(D2361)=0,A2361)</f>
        <v>0</v>
      </c>
    </row>
    <row r="2362" spans="1:31" ht="12.75" x14ac:dyDescent="0.2">
      <c r="A2362" s="94" t="str">
        <f>IF(D2362="","",CONCATENATE('Address and samples info'!$B$8," #",'Samples 96'!C2362))</f>
        <v/>
      </c>
      <c r="B2362" s="95" t="s">
        <v>62</v>
      </c>
      <c r="C2362" s="150">
        <v>28</v>
      </c>
      <c r="D2362" s="5"/>
      <c r="E2362" s="98">
        <v>0.01</v>
      </c>
      <c r="F2362" s="53"/>
      <c r="G2362" s="59"/>
      <c r="Z2362" s="108" t="str">
        <f>IF(LEN(INDEX($1:$1048576,ROW(),4))&gt;0,INDEX($1:$1048576,ROW(),4)," ")</f>
        <v xml:space="preserve"> </v>
      </c>
      <c r="AA2362" s="108">
        <f t="shared" si="258"/>
        <v>181</v>
      </c>
      <c r="AB2362" s="108">
        <f ca="1">COUNTBLANK(OFFSET(INDEX($1:$1048576,2,4),AA2362*WellsInPlate,0,WellsInPlate,1))</f>
        <v>86</v>
      </c>
      <c r="AC2362" s="108">
        <f t="shared" ca="1" si="259"/>
        <v>0</v>
      </c>
      <c r="AE2362" s="108" t="b">
        <f>IF(COUNTBLANK(D2362)=0,A2362)</f>
        <v>0</v>
      </c>
    </row>
    <row r="2363" spans="1:31" ht="12.75" x14ac:dyDescent="0.2">
      <c r="A2363" s="94" t="str">
        <f>IF(D2363="","",CONCATENATE('Address and samples info'!$B$8," #",'Samples 96'!C2363))</f>
        <v/>
      </c>
      <c r="B2363" s="95" t="s">
        <v>73</v>
      </c>
      <c r="C2363" s="150">
        <v>28</v>
      </c>
      <c r="D2363" s="5"/>
      <c r="E2363" s="98">
        <v>0.01</v>
      </c>
      <c r="F2363" s="53"/>
      <c r="G2363" s="59"/>
      <c r="Z2363" s="108" t="str">
        <f>IF(LEN(INDEX($1:$1048576,ROW(),4))&gt;0,INDEX($1:$1048576,ROW(),4)," ")</f>
        <v xml:space="preserve"> </v>
      </c>
      <c r="AA2363" s="108">
        <f t="shared" si="258"/>
        <v>181</v>
      </c>
      <c r="AB2363" s="108">
        <f ca="1">COUNTBLANK(OFFSET(INDEX($1:$1048576,2,4),AA2363*WellsInPlate,0,WellsInPlate,1))</f>
        <v>86</v>
      </c>
      <c r="AC2363" s="108">
        <f t="shared" ca="1" si="259"/>
        <v>0</v>
      </c>
      <c r="AE2363" s="108" t="b">
        <f>IF(COUNTBLANK(D2363)=0,A2363)</f>
        <v>0</v>
      </c>
    </row>
    <row r="2364" spans="1:31" ht="12.75" x14ac:dyDescent="0.2">
      <c r="A2364" s="94" t="str">
        <f>IF(D2364="","",CONCATENATE('Address and samples info'!$B$8," #",'Samples 96'!C2364))</f>
        <v/>
      </c>
      <c r="B2364" s="95" t="s">
        <v>83</v>
      </c>
      <c r="C2364" s="150">
        <v>28</v>
      </c>
      <c r="D2364" s="5"/>
      <c r="E2364" s="98">
        <v>0.01</v>
      </c>
      <c r="F2364" s="53"/>
      <c r="G2364" s="59"/>
      <c r="Z2364" s="108" t="str">
        <f>IF(LEN(INDEX($1:$1048576,ROW(),4))&gt;0,INDEX($1:$1048576,ROW(),4)," ")</f>
        <v xml:space="preserve"> </v>
      </c>
      <c r="AA2364" s="108">
        <f t="shared" si="258"/>
        <v>181</v>
      </c>
      <c r="AB2364" s="108">
        <f ca="1">COUNTBLANK(OFFSET(INDEX($1:$1048576,2,4),AA2364*WellsInPlate,0,WellsInPlate,1))</f>
        <v>86</v>
      </c>
      <c r="AC2364" s="108">
        <f t="shared" ca="1" si="259"/>
        <v>0</v>
      </c>
      <c r="AE2364" s="108" t="b">
        <f>IF(COUNTBLANK(D2364)=0,A2364)</f>
        <v>0</v>
      </c>
    </row>
    <row r="2365" spans="1:31" ht="12.75" x14ac:dyDescent="0.2">
      <c r="A2365" s="94" t="str">
        <f>IF(D2365="","",CONCATENATE('Address and samples info'!$B$8," #",'Samples 96'!C2365))</f>
        <v/>
      </c>
      <c r="B2365" s="95" t="s">
        <v>8</v>
      </c>
      <c r="C2365" s="150">
        <v>28</v>
      </c>
      <c r="D2365" s="5"/>
      <c r="E2365" s="98">
        <v>0.01</v>
      </c>
      <c r="F2365" s="53"/>
      <c r="G2365" s="59"/>
      <c r="Z2365" s="108" t="str">
        <f>IF(LEN(INDEX($1:$1048576,ROW(),4))&gt;0,INDEX($1:$1048576,ROW(),4)," ")</f>
        <v xml:space="preserve"> </v>
      </c>
      <c r="AA2365" s="108">
        <f t="shared" si="258"/>
        <v>181</v>
      </c>
      <c r="AB2365" s="108">
        <f ca="1">COUNTBLANK(OFFSET(INDEX($1:$1048576,2,4),AA2365*WellsInPlate,0,WellsInPlate,1))</f>
        <v>86</v>
      </c>
      <c r="AC2365" s="108">
        <f t="shared" ca="1" si="259"/>
        <v>0</v>
      </c>
      <c r="AE2365" s="108" t="b">
        <f>IF(COUNTBLANK(D2365)=0,A2365)</f>
        <v>0</v>
      </c>
    </row>
    <row r="2366" spans="1:31" ht="12.75" x14ac:dyDescent="0.2">
      <c r="A2366" s="94" t="str">
        <f>IF(D2366="","",CONCATENATE('Address and samples info'!$B$8," #",'Samples 96'!C2366))</f>
        <v/>
      </c>
      <c r="B2366" s="95" t="s">
        <v>19</v>
      </c>
      <c r="C2366" s="150">
        <v>28</v>
      </c>
      <c r="D2366" s="5"/>
      <c r="E2366" s="98">
        <v>0.01</v>
      </c>
      <c r="F2366" s="53"/>
      <c r="G2366" s="59"/>
      <c r="Z2366" s="108" t="str">
        <f>IF(LEN(INDEX($1:$1048576,ROW(),4))&gt;0,INDEX($1:$1048576,ROW(),4)," ")</f>
        <v xml:space="preserve"> </v>
      </c>
      <c r="AA2366" s="108">
        <f t="shared" si="258"/>
        <v>181</v>
      </c>
      <c r="AB2366" s="108">
        <f ca="1">COUNTBLANK(OFFSET(INDEX($1:$1048576,2,4),AA2366*WellsInPlate,0,WellsInPlate,1))</f>
        <v>86</v>
      </c>
      <c r="AC2366" s="108">
        <f t="shared" ca="1" si="259"/>
        <v>0</v>
      </c>
      <c r="AE2366" s="108" t="b">
        <f>IF(COUNTBLANK(D2366)=0,A2366)</f>
        <v>0</v>
      </c>
    </row>
    <row r="2367" spans="1:31" ht="12.75" x14ac:dyDescent="0.2">
      <c r="A2367" s="94" t="str">
        <f>IF(D2367="","",CONCATENATE('Address and samples info'!$B$8," #",'Samples 96'!C2367))</f>
        <v/>
      </c>
      <c r="B2367" s="95" t="s">
        <v>30</v>
      </c>
      <c r="C2367" s="150">
        <v>28</v>
      </c>
      <c r="D2367" s="5"/>
      <c r="E2367" s="98">
        <v>0.01</v>
      </c>
      <c r="F2367" s="53"/>
      <c r="G2367" s="59"/>
      <c r="Z2367" s="108" t="str">
        <f>IF(LEN(INDEX($1:$1048576,ROW(),4))&gt;0,INDEX($1:$1048576,ROW(),4)," ")</f>
        <v xml:space="preserve"> </v>
      </c>
      <c r="AA2367" s="108">
        <f t="shared" si="258"/>
        <v>181</v>
      </c>
      <c r="AB2367" s="108">
        <f ca="1">COUNTBLANK(OFFSET(INDEX($1:$1048576,2,4),AA2367*WellsInPlate,0,WellsInPlate,1))</f>
        <v>86</v>
      </c>
      <c r="AC2367" s="108">
        <f t="shared" ca="1" si="259"/>
        <v>0</v>
      </c>
      <c r="AE2367" s="108" t="b">
        <f>IF(COUNTBLANK(D2367)=0,A2367)</f>
        <v>0</v>
      </c>
    </row>
    <row r="2368" spans="1:31" ht="12.75" x14ac:dyDescent="0.2">
      <c r="A2368" s="94" t="str">
        <f>IF(D2368="","",CONCATENATE('Address and samples info'!$B$8," #",'Samples 96'!C2368))</f>
        <v/>
      </c>
      <c r="B2368" s="95" t="s">
        <v>41</v>
      </c>
      <c r="C2368" s="150">
        <v>28</v>
      </c>
      <c r="D2368" s="5"/>
      <c r="E2368" s="98">
        <v>0.01</v>
      </c>
      <c r="F2368" s="53"/>
      <c r="G2368" s="59"/>
      <c r="Z2368" s="108" t="str">
        <f>IF(LEN(INDEX($1:$1048576,ROW(),4))&gt;0,INDEX($1:$1048576,ROW(),4)," ")</f>
        <v xml:space="preserve"> </v>
      </c>
      <c r="AA2368" s="108">
        <f t="shared" si="258"/>
        <v>181</v>
      </c>
      <c r="AB2368" s="108">
        <f ca="1">COUNTBLANK(OFFSET(INDEX($1:$1048576,2,4),AA2368*WellsInPlate,0,WellsInPlate,1))</f>
        <v>86</v>
      </c>
      <c r="AC2368" s="108">
        <f t="shared" ca="1" si="259"/>
        <v>0</v>
      </c>
      <c r="AE2368" s="108" t="b">
        <f>IF(COUNTBLANK(D2368)=0,A2368)</f>
        <v>0</v>
      </c>
    </row>
    <row r="2369" spans="1:31" ht="12.75" x14ac:dyDescent="0.2">
      <c r="A2369" s="94" t="str">
        <f>IF(D2369="","",CONCATENATE('Address and samples info'!$B$8," #",'Samples 96'!C2369))</f>
        <v/>
      </c>
      <c r="B2369" s="95" t="s">
        <v>52</v>
      </c>
      <c r="C2369" s="150">
        <v>28</v>
      </c>
      <c r="D2369" s="5"/>
      <c r="E2369" s="98">
        <v>0.01</v>
      </c>
      <c r="F2369" s="53"/>
      <c r="G2369" s="59"/>
      <c r="Z2369" s="108" t="str">
        <f>IF(LEN(INDEX($1:$1048576,ROW(),4))&gt;0,INDEX($1:$1048576,ROW(),4)," ")</f>
        <v xml:space="preserve"> </v>
      </c>
      <c r="AA2369" s="108">
        <f t="shared" si="258"/>
        <v>181</v>
      </c>
      <c r="AB2369" s="108">
        <f ca="1">COUNTBLANK(OFFSET(INDEX($1:$1048576,2,4),AA2369*WellsInPlate,0,WellsInPlate,1))</f>
        <v>86</v>
      </c>
      <c r="AC2369" s="108">
        <f t="shared" ca="1" si="259"/>
        <v>0</v>
      </c>
      <c r="AE2369" s="108" t="b">
        <f>IF(COUNTBLANK(D2369)=0,A2369)</f>
        <v>0</v>
      </c>
    </row>
    <row r="2370" spans="1:31" ht="12.75" x14ac:dyDescent="0.2">
      <c r="A2370" s="94" t="str">
        <f>IF(D2370="","",CONCATENATE('Address and samples info'!$B$8," #",'Samples 96'!C2370))</f>
        <v/>
      </c>
      <c r="B2370" s="95" t="s">
        <v>63</v>
      </c>
      <c r="C2370" s="150">
        <v>28</v>
      </c>
      <c r="D2370" s="5"/>
      <c r="E2370" s="98">
        <v>0.01</v>
      </c>
      <c r="F2370" s="53"/>
      <c r="G2370" s="59"/>
      <c r="Z2370" s="108" t="str">
        <f>IF(LEN(INDEX($1:$1048576,ROW(),4))&gt;0,INDEX($1:$1048576,ROW(),4)," ")</f>
        <v xml:space="preserve"> </v>
      </c>
      <c r="AA2370" s="108">
        <f t="shared" si="258"/>
        <v>182</v>
      </c>
      <c r="AB2370" s="108">
        <f ca="1">COUNTBLANK(OFFSET(INDEX($1:$1048576,2,4),AA2370*WellsInPlate,0,WellsInPlate,1))</f>
        <v>86</v>
      </c>
      <c r="AC2370" s="108">
        <f t="shared" ca="1" si="259"/>
        <v>0</v>
      </c>
      <c r="AE2370" s="108" t="b">
        <f>IF(COUNTBLANK(D2370)=0,A2370)</f>
        <v>0</v>
      </c>
    </row>
    <row r="2371" spans="1:31" ht="12.75" x14ac:dyDescent="0.2">
      <c r="A2371" s="94" t="str">
        <f>IF(D2371="","",CONCATENATE('Address and samples info'!$B$8," #",'Samples 96'!C2371))</f>
        <v/>
      </c>
      <c r="B2371" s="95" t="s">
        <v>74</v>
      </c>
      <c r="C2371" s="150">
        <v>28</v>
      </c>
      <c r="D2371" s="5"/>
      <c r="E2371" s="98">
        <v>0.01</v>
      </c>
      <c r="F2371" s="53"/>
      <c r="G2371" s="59"/>
      <c r="Z2371" s="108" t="str">
        <f>IF(LEN(INDEX($1:$1048576,ROW(),4))&gt;0,INDEX($1:$1048576,ROW(),4)," ")</f>
        <v xml:space="preserve"> </v>
      </c>
      <c r="AA2371" s="108">
        <f t="shared" si="258"/>
        <v>182</v>
      </c>
      <c r="AB2371" s="108">
        <f ca="1">COUNTBLANK(OFFSET(INDEX($1:$1048576,2,4),AA2371*WellsInPlate,0,WellsInPlate,1))</f>
        <v>86</v>
      </c>
      <c r="AC2371" s="108">
        <f t="shared" ca="1" si="259"/>
        <v>0</v>
      </c>
      <c r="AE2371" s="108" t="b">
        <f>IF(COUNTBLANK(D2371)=0,A2371)</f>
        <v>0</v>
      </c>
    </row>
    <row r="2372" spans="1:31" ht="12.75" x14ac:dyDescent="0.2">
      <c r="A2372" s="94" t="str">
        <f>IF(D2372="","",CONCATENATE('Address and samples info'!$B$8," #",'Samples 96'!C2372))</f>
        <v/>
      </c>
      <c r="B2372" s="95" t="s">
        <v>84</v>
      </c>
      <c r="C2372" s="150">
        <v>28</v>
      </c>
      <c r="D2372" s="5"/>
      <c r="E2372" s="98">
        <v>0.01</v>
      </c>
      <c r="F2372" s="53"/>
      <c r="G2372" s="59"/>
      <c r="Z2372" s="108" t="str">
        <f>IF(LEN(INDEX($1:$1048576,ROW(),4))&gt;0,INDEX($1:$1048576,ROW(),4)," ")</f>
        <v xml:space="preserve"> </v>
      </c>
      <c r="AA2372" s="108">
        <f t="shared" si="258"/>
        <v>182</v>
      </c>
      <c r="AB2372" s="108">
        <f ca="1">COUNTBLANK(OFFSET(INDEX($1:$1048576,2,4),AA2372*WellsInPlate,0,WellsInPlate,1))</f>
        <v>86</v>
      </c>
      <c r="AC2372" s="108">
        <f t="shared" ca="1" si="259"/>
        <v>0</v>
      </c>
      <c r="AE2372" s="108" t="b">
        <f>IF(COUNTBLANK(D2372)=0,A2372)</f>
        <v>0</v>
      </c>
    </row>
    <row r="2373" spans="1:31" ht="12.75" x14ac:dyDescent="0.2">
      <c r="A2373" s="94" t="str">
        <f>IF(D2373="","",CONCATENATE('Address and samples info'!$B$8," #",'Samples 96'!C2373))</f>
        <v/>
      </c>
      <c r="B2373" s="95" t="s">
        <v>9</v>
      </c>
      <c r="C2373" s="150">
        <v>28</v>
      </c>
      <c r="D2373" s="5"/>
      <c r="E2373" s="98">
        <v>0.01</v>
      </c>
      <c r="F2373" s="53"/>
      <c r="G2373" s="59"/>
      <c r="Z2373" s="108" t="str">
        <f>IF(LEN(INDEX($1:$1048576,ROW(),4))&gt;0,INDEX($1:$1048576,ROW(),4)," ")</f>
        <v xml:space="preserve"> </v>
      </c>
      <c r="AA2373" s="108">
        <f t="shared" ref="AA2373" si="260">CEILING((ROW()-StartRow+1)/PanelHeight,1)-1</f>
        <v>182</v>
      </c>
      <c r="AB2373" s="108">
        <f ca="1">COUNTBLANK(OFFSET(INDEX($1:$1048576,2,4),AA2373*WellsInPlate,0,WellsInPlate,1))</f>
        <v>86</v>
      </c>
      <c r="AC2373" s="108">
        <f t="shared" ref="AC2373" ca="1" si="261">IF(AB2373=WellsInPlate,0,1)</f>
        <v>0</v>
      </c>
      <c r="AE2373" s="108" t="b">
        <f>IF(COUNTBLANK(D2373)=0,A2373)</f>
        <v>0</v>
      </c>
    </row>
    <row r="2374" spans="1:31" ht="12.75" x14ac:dyDescent="0.2">
      <c r="A2374" s="94" t="str">
        <f>IF(D2374="","",CONCATENATE('Address and samples info'!$B$8," #",'Samples 96'!C2374))</f>
        <v/>
      </c>
      <c r="B2374" s="95" t="s">
        <v>20</v>
      </c>
      <c r="C2374" s="150">
        <v>28</v>
      </c>
      <c r="D2374" s="5"/>
      <c r="E2374" s="98">
        <v>0.01</v>
      </c>
      <c r="F2374" s="53"/>
      <c r="G2374" s="59"/>
      <c r="Z2374" s="108" t="str">
        <f>IF(LEN(INDEX($1:$1048576,ROW(),4))&gt;0,INDEX($1:$1048576,ROW(),4)," ")</f>
        <v xml:space="preserve"> </v>
      </c>
      <c r="AA2374" s="108">
        <f t="shared" ref="AA2374:AA2405" si="262">CEILING((ROW()-StartRow+1)/PanelHeight,1)-1</f>
        <v>182</v>
      </c>
      <c r="AB2374" s="108">
        <f ca="1">COUNTBLANK(OFFSET(INDEX($1:$1048576,2,4),AA2374*WellsInPlate,0,WellsInPlate,1))</f>
        <v>86</v>
      </c>
      <c r="AC2374" s="108">
        <f t="shared" ref="AC2374:AC2405" ca="1" si="263">IF(AB2374=WellsInPlate,0,1)</f>
        <v>0</v>
      </c>
      <c r="AE2374" s="108" t="b">
        <f>IF(COUNTBLANK(D2374)=0,A2374)</f>
        <v>0</v>
      </c>
    </row>
    <row r="2375" spans="1:31" ht="12.75" x14ac:dyDescent="0.2">
      <c r="A2375" s="94" t="str">
        <f>IF(D2375="","",CONCATENATE('Address and samples info'!$B$8," #",'Samples 96'!C2375))</f>
        <v/>
      </c>
      <c r="B2375" s="95" t="s">
        <v>31</v>
      </c>
      <c r="C2375" s="150">
        <v>28</v>
      </c>
      <c r="D2375" s="5"/>
      <c r="E2375" s="98">
        <v>0.01</v>
      </c>
      <c r="F2375" s="53"/>
      <c r="G2375" s="59"/>
      <c r="Z2375" s="108" t="str">
        <f>IF(LEN(INDEX($1:$1048576,ROW(),4))&gt;0,INDEX($1:$1048576,ROW(),4)," ")</f>
        <v xml:space="preserve"> </v>
      </c>
      <c r="AA2375" s="108">
        <f t="shared" si="262"/>
        <v>182</v>
      </c>
      <c r="AB2375" s="108">
        <f ca="1">COUNTBLANK(OFFSET(INDEX($1:$1048576,2,4),AA2375*WellsInPlate,0,WellsInPlate,1))</f>
        <v>86</v>
      </c>
      <c r="AC2375" s="108">
        <f t="shared" ca="1" si="263"/>
        <v>0</v>
      </c>
      <c r="AE2375" s="108" t="b">
        <f>IF(COUNTBLANK(D2375)=0,A2375)</f>
        <v>0</v>
      </c>
    </row>
    <row r="2376" spans="1:31" ht="12.75" x14ac:dyDescent="0.2">
      <c r="A2376" s="94" t="str">
        <f>IF(D2376="","",CONCATENATE('Address and samples info'!$B$8," #",'Samples 96'!C2376))</f>
        <v/>
      </c>
      <c r="B2376" s="95" t="s">
        <v>42</v>
      </c>
      <c r="C2376" s="150">
        <v>28</v>
      </c>
      <c r="D2376" s="5"/>
      <c r="E2376" s="98">
        <v>0.01</v>
      </c>
      <c r="F2376" s="53"/>
      <c r="G2376" s="59"/>
      <c r="Z2376" s="108" t="str">
        <f>IF(LEN(INDEX($1:$1048576,ROW(),4))&gt;0,INDEX($1:$1048576,ROW(),4)," ")</f>
        <v xml:space="preserve"> </v>
      </c>
      <c r="AA2376" s="108">
        <f t="shared" si="262"/>
        <v>182</v>
      </c>
      <c r="AB2376" s="108">
        <f ca="1">COUNTBLANK(OFFSET(INDEX($1:$1048576,2,4),AA2376*WellsInPlate,0,WellsInPlate,1))</f>
        <v>86</v>
      </c>
      <c r="AC2376" s="108">
        <f t="shared" ca="1" si="263"/>
        <v>0</v>
      </c>
      <c r="AE2376" s="108" t="b">
        <f>IF(COUNTBLANK(D2376)=0,A2376)</f>
        <v>0</v>
      </c>
    </row>
    <row r="2377" spans="1:31" ht="12.75" x14ac:dyDescent="0.2">
      <c r="A2377" s="94" t="str">
        <f>IF(D2377="","",CONCATENATE('Address and samples info'!$B$8," #",'Samples 96'!C2377))</f>
        <v/>
      </c>
      <c r="B2377" s="95" t="s">
        <v>53</v>
      </c>
      <c r="C2377" s="150">
        <v>28</v>
      </c>
      <c r="D2377" s="5"/>
      <c r="E2377" s="98">
        <v>0.01</v>
      </c>
      <c r="F2377" s="53"/>
      <c r="G2377" s="59"/>
      <c r="Z2377" s="108" t="str">
        <f>IF(LEN(INDEX($1:$1048576,ROW(),4))&gt;0,INDEX($1:$1048576,ROW(),4)," ")</f>
        <v xml:space="preserve"> </v>
      </c>
      <c r="AA2377" s="108">
        <f t="shared" si="262"/>
        <v>182</v>
      </c>
      <c r="AB2377" s="108">
        <f ca="1">COUNTBLANK(OFFSET(INDEX($1:$1048576,2,4),AA2377*WellsInPlate,0,WellsInPlate,1))</f>
        <v>86</v>
      </c>
      <c r="AC2377" s="108">
        <f t="shared" ca="1" si="263"/>
        <v>0</v>
      </c>
      <c r="AE2377" s="108" t="b">
        <f>IF(COUNTBLANK(D2377)=0,A2377)</f>
        <v>0</v>
      </c>
    </row>
    <row r="2378" spans="1:31" ht="12.75" x14ac:dyDescent="0.2">
      <c r="A2378" s="94" t="str">
        <f>IF(D2378="","",CONCATENATE('Address and samples info'!$B$8," #",'Samples 96'!C2378))</f>
        <v/>
      </c>
      <c r="B2378" s="95" t="s">
        <v>64</v>
      </c>
      <c r="C2378" s="150">
        <v>28</v>
      </c>
      <c r="D2378" s="5"/>
      <c r="E2378" s="98">
        <v>0.01</v>
      </c>
      <c r="F2378" s="53"/>
      <c r="G2378" s="59"/>
      <c r="Z2378" s="108" t="str">
        <f>IF(LEN(INDEX($1:$1048576,ROW(),4))&gt;0,INDEX($1:$1048576,ROW(),4)," ")</f>
        <v xml:space="preserve"> </v>
      </c>
      <c r="AA2378" s="108">
        <f t="shared" si="262"/>
        <v>182</v>
      </c>
      <c r="AB2378" s="108">
        <f ca="1">COUNTBLANK(OFFSET(INDEX($1:$1048576,2,4),AA2378*WellsInPlate,0,WellsInPlate,1))</f>
        <v>86</v>
      </c>
      <c r="AC2378" s="108">
        <f t="shared" ca="1" si="263"/>
        <v>0</v>
      </c>
      <c r="AE2378" s="108" t="b">
        <f>IF(COUNTBLANK(D2378)=0,A2378)</f>
        <v>0</v>
      </c>
    </row>
    <row r="2379" spans="1:31" ht="12.75" x14ac:dyDescent="0.2">
      <c r="A2379" s="94" t="str">
        <f>IF(D2379="","",CONCATENATE('Address and samples info'!$B$8," #",'Samples 96'!C2379))</f>
        <v/>
      </c>
      <c r="B2379" s="95" t="s">
        <v>75</v>
      </c>
      <c r="C2379" s="150">
        <v>28</v>
      </c>
      <c r="D2379" s="5"/>
      <c r="E2379" s="98">
        <v>0.01</v>
      </c>
      <c r="F2379" s="53"/>
      <c r="G2379" s="59"/>
      <c r="Z2379" s="108" t="str">
        <f>IF(LEN(INDEX($1:$1048576,ROW(),4))&gt;0,INDEX($1:$1048576,ROW(),4)," ")</f>
        <v xml:space="preserve"> </v>
      </c>
      <c r="AA2379" s="108">
        <f t="shared" si="262"/>
        <v>182</v>
      </c>
      <c r="AB2379" s="108">
        <f ca="1">COUNTBLANK(OFFSET(INDEX($1:$1048576,2,4),AA2379*WellsInPlate,0,WellsInPlate,1))</f>
        <v>86</v>
      </c>
      <c r="AC2379" s="108">
        <f t="shared" ca="1" si="263"/>
        <v>0</v>
      </c>
      <c r="AE2379" s="108" t="b">
        <f>IF(COUNTBLANK(D2379)=0,A2379)</f>
        <v>0</v>
      </c>
    </row>
    <row r="2380" spans="1:31" ht="12.75" x14ac:dyDescent="0.2">
      <c r="A2380" s="94" t="str">
        <f>IF(D2380="","",CONCATENATE('Address and samples info'!$B$8," #",'Samples 96'!C2380))</f>
        <v/>
      </c>
      <c r="B2380" s="95" t="s">
        <v>85</v>
      </c>
      <c r="C2380" s="150">
        <v>28</v>
      </c>
      <c r="D2380" s="5"/>
      <c r="E2380" s="98">
        <v>0.01</v>
      </c>
      <c r="F2380" s="53"/>
      <c r="G2380" s="59"/>
      <c r="Z2380" s="108" t="str">
        <f>IF(LEN(INDEX($1:$1048576,ROW(),4))&gt;0,INDEX($1:$1048576,ROW(),4)," ")</f>
        <v xml:space="preserve"> </v>
      </c>
      <c r="AA2380" s="108">
        <f t="shared" si="262"/>
        <v>182</v>
      </c>
      <c r="AB2380" s="108">
        <f ca="1">COUNTBLANK(OFFSET(INDEX($1:$1048576,2,4),AA2380*WellsInPlate,0,WellsInPlate,1))</f>
        <v>86</v>
      </c>
      <c r="AC2380" s="108">
        <f t="shared" ca="1" si="263"/>
        <v>0</v>
      </c>
      <c r="AE2380" s="108" t="b">
        <f>IF(COUNTBLANK(D2380)=0,A2380)</f>
        <v>0</v>
      </c>
    </row>
    <row r="2381" spans="1:31" ht="12.75" x14ac:dyDescent="0.2">
      <c r="A2381" s="94" t="str">
        <f>IF(D2381="","",CONCATENATE('Address and samples info'!$B$8," #",'Samples 96'!C2381))</f>
        <v/>
      </c>
      <c r="B2381" s="95" t="s">
        <v>10</v>
      </c>
      <c r="C2381" s="150">
        <v>28</v>
      </c>
      <c r="D2381" s="5"/>
      <c r="E2381" s="98">
        <v>0.01</v>
      </c>
      <c r="F2381" s="53"/>
      <c r="G2381" s="59"/>
      <c r="Z2381" s="108" t="str">
        <f>IF(LEN(INDEX($1:$1048576,ROW(),4))&gt;0,INDEX($1:$1048576,ROW(),4)," ")</f>
        <v xml:space="preserve"> </v>
      </c>
      <c r="AA2381" s="108">
        <f t="shared" si="262"/>
        <v>182</v>
      </c>
      <c r="AB2381" s="108">
        <f ca="1">COUNTBLANK(OFFSET(INDEX($1:$1048576,2,4),AA2381*WellsInPlate,0,WellsInPlate,1))</f>
        <v>86</v>
      </c>
      <c r="AC2381" s="108">
        <f t="shared" ca="1" si="263"/>
        <v>0</v>
      </c>
      <c r="AE2381" s="108" t="b">
        <f>IF(COUNTBLANK(D2381)=0,A2381)</f>
        <v>0</v>
      </c>
    </row>
    <row r="2382" spans="1:31" ht="12.75" x14ac:dyDescent="0.2">
      <c r="A2382" s="94" t="str">
        <f>IF(D2382="","",CONCATENATE('Address and samples info'!$B$8," #",'Samples 96'!C2382))</f>
        <v/>
      </c>
      <c r="B2382" s="95" t="s">
        <v>21</v>
      </c>
      <c r="C2382" s="150">
        <v>28</v>
      </c>
      <c r="D2382" s="5"/>
      <c r="E2382" s="98">
        <v>0.01</v>
      </c>
      <c r="F2382" s="53"/>
      <c r="G2382" s="59"/>
      <c r="Z2382" s="108" t="str">
        <f>IF(LEN(INDEX($1:$1048576,ROW(),4))&gt;0,INDEX($1:$1048576,ROW(),4)," ")</f>
        <v xml:space="preserve"> </v>
      </c>
      <c r="AA2382" s="108">
        <f t="shared" si="262"/>
        <v>182</v>
      </c>
      <c r="AB2382" s="108">
        <f ca="1">COUNTBLANK(OFFSET(INDEX($1:$1048576,2,4),AA2382*WellsInPlate,0,WellsInPlate,1))</f>
        <v>86</v>
      </c>
      <c r="AC2382" s="108">
        <f t="shared" ca="1" si="263"/>
        <v>0</v>
      </c>
      <c r="AE2382" s="108" t="b">
        <f>IF(COUNTBLANK(D2382)=0,A2382)</f>
        <v>0</v>
      </c>
    </row>
    <row r="2383" spans="1:31" ht="12.75" x14ac:dyDescent="0.2">
      <c r="A2383" s="94" t="str">
        <f>IF(D2383="","",CONCATENATE('Address and samples info'!$B$8," #",'Samples 96'!C2383))</f>
        <v/>
      </c>
      <c r="B2383" s="95" t="s">
        <v>32</v>
      </c>
      <c r="C2383" s="150">
        <v>28</v>
      </c>
      <c r="D2383" s="5"/>
      <c r="E2383" s="98">
        <v>0.01</v>
      </c>
      <c r="F2383" s="53"/>
      <c r="G2383" s="59"/>
      <c r="Z2383" s="108" t="str">
        <f>IF(LEN(INDEX($1:$1048576,ROW(),4))&gt;0,INDEX($1:$1048576,ROW(),4)," ")</f>
        <v xml:space="preserve"> </v>
      </c>
      <c r="AA2383" s="108">
        <f t="shared" si="262"/>
        <v>183</v>
      </c>
      <c r="AB2383" s="108">
        <f ca="1">COUNTBLANK(OFFSET(INDEX($1:$1048576,2,4),AA2383*WellsInPlate,0,WellsInPlate,1))</f>
        <v>86</v>
      </c>
      <c r="AC2383" s="108">
        <f t="shared" ca="1" si="263"/>
        <v>0</v>
      </c>
      <c r="AE2383" s="108" t="b">
        <f>IF(COUNTBLANK(D2383)=0,A2383)</f>
        <v>0</v>
      </c>
    </row>
    <row r="2384" spans="1:31" ht="12.75" x14ac:dyDescent="0.2">
      <c r="A2384" s="94" t="str">
        <f>IF(D2384="","",CONCATENATE('Address and samples info'!$B$8," #",'Samples 96'!C2384))</f>
        <v/>
      </c>
      <c r="B2384" s="95" t="s">
        <v>43</v>
      </c>
      <c r="C2384" s="150">
        <v>28</v>
      </c>
      <c r="D2384" s="5"/>
      <c r="E2384" s="98">
        <v>0.01</v>
      </c>
      <c r="F2384" s="53"/>
      <c r="G2384" s="59"/>
      <c r="Z2384" s="108" t="str">
        <f>IF(LEN(INDEX($1:$1048576,ROW(),4))&gt;0,INDEX($1:$1048576,ROW(),4)," ")</f>
        <v xml:space="preserve"> </v>
      </c>
      <c r="AA2384" s="108">
        <f t="shared" si="262"/>
        <v>183</v>
      </c>
      <c r="AB2384" s="108">
        <f ca="1">COUNTBLANK(OFFSET(INDEX($1:$1048576,2,4),AA2384*WellsInPlate,0,WellsInPlate,1))</f>
        <v>86</v>
      </c>
      <c r="AC2384" s="108">
        <f t="shared" ca="1" si="263"/>
        <v>0</v>
      </c>
      <c r="AE2384" s="108" t="b">
        <f>IF(COUNTBLANK(D2384)=0,A2384)</f>
        <v>0</v>
      </c>
    </row>
    <row r="2385" spans="1:31" ht="12.75" x14ac:dyDescent="0.2">
      <c r="A2385" s="94" t="str">
        <f>IF(D2385="","",CONCATENATE('Address and samples info'!$B$8," #",'Samples 96'!C2385))</f>
        <v/>
      </c>
      <c r="B2385" s="95" t="s">
        <v>54</v>
      </c>
      <c r="C2385" s="150">
        <v>28</v>
      </c>
      <c r="D2385" s="5"/>
      <c r="E2385" s="98">
        <v>0.01</v>
      </c>
      <c r="F2385" s="53"/>
      <c r="G2385" s="59"/>
      <c r="Z2385" s="108" t="str">
        <f>IF(LEN(INDEX($1:$1048576,ROW(),4))&gt;0,INDEX($1:$1048576,ROW(),4)," ")</f>
        <v xml:space="preserve"> </v>
      </c>
      <c r="AA2385" s="108">
        <f t="shared" si="262"/>
        <v>183</v>
      </c>
      <c r="AB2385" s="108">
        <f ca="1">COUNTBLANK(OFFSET(INDEX($1:$1048576,2,4),AA2385*WellsInPlate,0,WellsInPlate,1))</f>
        <v>86</v>
      </c>
      <c r="AC2385" s="108">
        <f t="shared" ca="1" si="263"/>
        <v>0</v>
      </c>
      <c r="AE2385" s="108" t="b">
        <f>IF(COUNTBLANK(D2385)=0,A2385)</f>
        <v>0</v>
      </c>
    </row>
    <row r="2386" spans="1:31" ht="12.75" x14ac:dyDescent="0.2">
      <c r="A2386" s="94" t="str">
        <f>IF(D2386="","",CONCATENATE('Address and samples info'!$B$8," #",'Samples 96'!C2386))</f>
        <v/>
      </c>
      <c r="B2386" s="95" t="s">
        <v>65</v>
      </c>
      <c r="C2386" s="150">
        <v>28</v>
      </c>
      <c r="D2386" s="5"/>
      <c r="E2386" s="98">
        <v>0.01</v>
      </c>
      <c r="F2386" s="53"/>
      <c r="G2386" s="59"/>
      <c r="Z2386" s="108" t="str">
        <f>IF(LEN(INDEX($1:$1048576,ROW(),4))&gt;0,INDEX($1:$1048576,ROW(),4)," ")</f>
        <v xml:space="preserve"> </v>
      </c>
      <c r="AA2386" s="108">
        <f t="shared" si="262"/>
        <v>183</v>
      </c>
      <c r="AB2386" s="108">
        <f ca="1">COUNTBLANK(OFFSET(INDEX($1:$1048576,2,4),AA2386*WellsInPlate,0,WellsInPlate,1))</f>
        <v>86</v>
      </c>
      <c r="AC2386" s="108">
        <f t="shared" ca="1" si="263"/>
        <v>0</v>
      </c>
      <c r="AE2386" s="108" t="b">
        <f>IF(COUNTBLANK(D2386)=0,A2386)</f>
        <v>0</v>
      </c>
    </row>
    <row r="2387" spans="1:31" ht="12.75" x14ac:dyDescent="0.2">
      <c r="A2387" s="94" t="str">
        <f>IF(D2387="","",CONCATENATE('Address and samples info'!$B$8," #",'Samples 96'!C2387))</f>
        <v/>
      </c>
      <c r="B2387" s="95" t="s">
        <v>76</v>
      </c>
      <c r="C2387" s="150">
        <v>28</v>
      </c>
      <c r="D2387" s="5"/>
      <c r="E2387" s="98">
        <v>0.01</v>
      </c>
      <c r="F2387" s="53"/>
      <c r="G2387" s="59"/>
      <c r="Z2387" s="108" t="str">
        <f>IF(LEN(INDEX($1:$1048576,ROW(),4))&gt;0,INDEX($1:$1048576,ROW(),4)," ")</f>
        <v xml:space="preserve"> </v>
      </c>
      <c r="AA2387" s="108">
        <f t="shared" si="262"/>
        <v>183</v>
      </c>
      <c r="AB2387" s="108">
        <f ca="1">COUNTBLANK(OFFSET(INDEX($1:$1048576,2,4),AA2387*WellsInPlate,0,WellsInPlate,1))</f>
        <v>86</v>
      </c>
      <c r="AC2387" s="108">
        <f t="shared" ca="1" si="263"/>
        <v>0</v>
      </c>
      <c r="AE2387" s="108" t="b">
        <f>IF(COUNTBLANK(D2387)=0,A2387)</f>
        <v>0</v>
      </c>
    </row>
    <row r="2388" spans="1:31" ht="12.75" x14ac:dyDescent="0.2">
      <c r="A2388" s="94" t="str">
        <f>IF(D2388="","",CONCATENATE('Address and samples info'!$B$8," #",'Samples 96'!C2388))</f>
        <v/>
      </c>
      <c r="B2388" s="95" t="s">
        <v>86</v>
      </c>
      <c r="C2388" s="150">
        <v>28</v>
      </c>
      <c r="D2388" s="5"/>
      <c r="E2388" s="98">
        <v>0.01</v>
      </c>
      <c r="F2388" s="53"/>
      <c r="G2388" s="59"/>
      <c r="Z2388" s="108" t="str">
        <f>IF(LEN(INDEX($1:$1048576,ROW(),4))&gt;0,INDEX($1:$1048576,ROW(),4)," ")</f>
        <v xml:space="preserve"> </v>
      </c>
      <c r="AA2388" s="108">
        <f t="shared" si="262"/>
        <v>183</v>
      </c>
      <c r="AB2388" s="108">
        <f ca="1">COUNTBLANK(OFFSET(INDEX($1:$1048576,2,4),AA2388*WellsInPlate,0,WellsInPlate,1))</f>
        <v>86</v>
      </c>
      <c r="AC2388" s="108">
        <f t="shared" ca="1" si="263"/>
        <v>0</v>
      </c>
      <c r="AE2388" s="108" t="b">
        <f>IF(COUNTBLANK(D2388)=0,A2388)</f>
        <v>0</v>
      </c>
    </row>
    <row r="2389" spans="1:31" ht="12.75" x14ac:dyDescent="0.2">
      <c r="A2389" s="94" t="str">
        <f>IF(D2389="","",CONCATENATE('Address and samples info'!$B$8," #",'Samples 96'!C2389))</f>
        <v/>
      </c>
      <c r="B2389" s="95" t="s">
        <v>11</v>
      </c>
      <c r="C2389" s="150">
        <v>28</v>
      </c>
      <c r="D2389" s="5"/>
      <c r="E2389" s="98">
        <v>0.01</v>
      </c>
      <c r="F2389" s="53"/>
      <c r="G2389" s="59"/>
      <c r="Z2389" s="108" t="str">
        <f>IF(LEN(INDEX($1:$1048576,ROW(),4))&gt;0,INDEX($1:$1048576,ROW(),4)," ")</f>
        <v xml:space="preserve"> </v>
      </c>
      <c r="AA2389" s="108">
        <f t="shared" si="262"/>
        <v>183</v>
      </c>
      <c r="AB2389" s="108">
        <f ca="1">COUNTBLANK(OFFSET(INDEX($1:$1048576,2,4),AA2389*WellsInPlate,0,WellsInPlate,1))</f>
        <v>86</v>
      </c>
      <c r="AC2389" s="108">
        <f t="shared" ca="1" si="263"/>
        <v>0</v>
      </c>
      <c r="AE2389" s="108" t="b">
        <f>IF(COUNTBLANK(D2389)=0,A2389)</f>
        <v>0</v>
      </c>
    </row>
    <row r="2390" spans="1:31" ht="12.75" x14ac:dyDescent="0.2">
      <c r="A2390" s="94" t="str">
        <f>IF(D2390="","",CONCATENATE('Address and samples info'!$B$8," #",'Samples 96'!C2390))</f>
        <v/>
      </c>
      <c r="B2390" s="95" t="s">
        <v>22</v>
      </c>
      <c r="C2390" s="150">
        <v>28</v>
      </c>
      <c r="D2390" s="5"/>
      <c r="E2390" s="98">
        <v>0.01</v>
      </c>
      <c r="F2390" s="53"/>
      <c r="G2390" s="59"/>
      <c r="Z2390" s="108" t="str">
        <f>IF(LEN(INDEX($1:$1048576,ROW(),4))&gt;0,INDEX($1:$1048576,ROW(),4)," ")</f>
        <v xml:space="preserve"> </v>
      </c>
      <c r="AA2390" s="108">
        <f t="shared" si="262"/>
        <v>183</v>
      </c>
      <c r="AB2390" s="108">
        <f ca="1">COUNTBLANK(OFFSET(INDEX($1:$1048576,2,4),AA2390*WellsInPlate,0,WellsInPlate,1))</f>
        <v>86</v>
      </c>
      <c r="AC2390" s="108">
        <f t="shared" ca="1" si="263"/>
        <v>0</v>
      </c>
      <c r="AE2390" s="108" t="b">
        <f>IF(COUNTBLANK(D2390)=0,A2390)</f>
        <v>0</v>
      </c>
    </row>
    <row r="2391" spans="1:31" ht="12.75" x14ac:dyDescent="0.2">
      <c r="A2391" s="94" t="str">
        <f>IF(D2391="","",CONCATENATE('Address and samples info'!$B$8," #",'Samples 96'!C2391))</f>
        <v/>
      </c>
      <c r="B2391" s="95" t="s">
        <v>33</v>
      </c>
      <c r="C2391" s="150">
        <v>28</v>
      </c>
      <c r="D2391" s="5"/>
      <c r="E2391" s="98">
        <v>0.01</v>
      </c>
      <c r="F2391" s="53"/>
      <c r="G2391" s="59"/>
      <c r="Z2391" s="108" t="str">
        <f>IF(LEN(INDEX($1:$1048576,ROW(),4))&gt;0,INDEX($1:$1048576,ROW(),4)," ")</f>
        <v xml:space="preserve"> </v>
      </c>
      <c r="AA2391" s="108">
        <f t="shared" si="262"/>
        <v>183</v>
      </c>
      <c r="AB2391" s="108">
        <f ca="1">COUNTBLANK(OFFSET(INDEX($1:$1048576,2,4),AA2391*WellsInPlate,0,WellsInPlate,1))</f>
        <v>86</v>
      </c>
      <c r="AC2391" s="108">
        <f t="shared" ca="1" si="263"/>
        <v>0</v>
      </c>
      <c r="AE2391" s="108" t="b">
        <f>IF(COUNTBLANK(D2391)=0,A2391)</f>
        <v>0</v>
      </c>
    </row>
    <row r="2392" spans="1:31" ht="12.75" x14ac:dyDescent="0.2">
      <c r="A2392" s="94" t="str">
        <f>IF(D2392="","",CONCATENATE('Address and samples info'!$B$8," #",'Samples 96'!C2392))</f>
        <v/>
      </c>
      <c r="B2392" s="95" t="s">
        <v>44</v>
      </c>
      <c r="C2392" s="150">
        <v>28</v>
      </c>
      <c r="D2392" s="5"/>
      <c r="E2392" s="98">
        <v>0.01</v>
      </c>
      <c r="F2392" s="53"/>
      <c r="G2392" s="59"/>
      <c r="Z2392" s="108" t="str">
        <f>IF(LEN(INDEX($1:$1048576,ROW(),4))&gt;0,INDEX($1:$1048576,ROW(),4)," ")</f>
        <v xml:space="preserve"> </v>
      </c>
      <c r="AA2392" s="108">
        <f t="shared" si="262"/>
        <v>183</v>
      </c>
      <c r="AB2392" s="108">
        <f ca="1">COUNTBLANK(OFFSET(INDEX($1:$1048576,2,4),AA2392*WellsInPlate,0,WellsInPlate,1))</f>
        <v>86</v>
      </c>
      <c r="AC2392" s="108">
        <f t="shared" ca="1" si="263"/>
        <v>0</v>
      </c>
      <c r="AE2392" s="108" t="b">
        <f>IF(COUNTBLANK(D2392)=0,A2392)</f>
        <v>0</v>
      </c>
    </row>
    <row r="2393" spans="1:31" ht="12.75" x14ac:dyDescent="0.2">
      <c r="A2393" s="94" t="str">
        <f>IF(D2393="","",CONCATENATE('Address and samples info'!$B$8," #",'Samples 96'!C2393))</f>
        <v/>
      </c>
      <c r="B2393" s="95" t="s">
        <v>55</v>
      </c>
      <c r="C2393" s="150">
        <v>28</v>
      </c>
      <c r="D2393" s="5"/>
      <c r="E2393" s="98">
        <v>0.01</v>
      </c>
      <c r="F2393" s="53"/>
      <c r="G2393" s="59"/>
      <c r="Z2393" s="108" t="str">
        <f>IF(LEN(INDEX($1:$1048576,ROW(),4))&gt;0,INDEX($1:$1048576,ROW(),4)," ")</f>
        <v xml:space="preserve"> </v>
      </c>
      <c r="AA2393" s="108">
        <f t="shared" si="262"/>
        <v>183</v>
      </c>
      <c r="AB2393" s="108">
        <f ca="1">COUNTBLANK(OFFSET(INDEX($1:$1048576,2,4),AA2393*WellsInPlate,0,WellsInPlate,1))</f>
        <v>86</v>
      </c>
      <c r="AC2393" s="108">
        <f t="shared" ca="1" si="263"/>
        <v>0</v>
      </c>
      <c r="AE2393" s="108" t="b">
        <f>IF(COUNTBLANK(D2393)=0,A2393)</f>
        <v>0</v>
      </c>
    </row>
    <row r="2394" spans="1:31" ht="12.75" x14ac:dyDescent="0.2">
      <c r="A2394" s="94" t="str">
        <f>IF(D2394="","",CONCATENATE('Address and samples info'!$B$8," #",'Samples 96'!C2394))</f>
        <v/>
      </c>
      <c r="B2394" s="95" t="s">
        <v>66</v>
      </c>
      <c r="C2394" s="150">
        <v>28</v>
      </c>
      <c r="D2394" s="5"/>
      <c r="E2394" s="98">
        <v>0.01</v>
      </c>
      <c r="F2394" s="53"/>
      <c r="G2394" s="59"/>
      <c r="Z2394" s="108" t="str">
        <f>IF(LEN(INDEX($1:$1048576,ROW(),4))&gt;0,INDEX($1:$1048576,ROW(),4)," ")</f>
        <v xml:space="preserve"> </v>
      </c>
      <c r="AA2394" s="108">
        <f t="shared" si="262"/>
        <v>183</v>
      </c>
      <c r="AB2394" s="108">
        <f ca="1">COUNTBLANK(OFFSET(INDEX($1:$1048576,2,4),AA2394*WellsInPlate,0,WellsInPlate,1))</f>
        <v>86</v>
      </c>
      <c r="AC2394" s="108">
        <f t="shared" ca="1" si="263"/>
        <v>0</v>
      </c>
      <c r="AE2394" s="108" t="b">
        <f>IF(COUNTBLANK(D2394)=0,A2394)</f>
        <v>0</v>
      </c>
    </row>
    <row r="2395" spans="1:31" ht="12.75" x14ac:dyDescent="0.2">
      <c r="A2395" s="94" t="str">
        <f>IF(D2395="","",CONCATENATE('Address and samples info'!$B$8," #",'Samples 96'!C2395))</f>
        <v/>
      </c>
      <c r="B2395" s="95" t="s">
        <v>77</v>
      </c>
      <c r="C2395" s="150">
        <v>28</v>
      </c>
      <c r="D2395" s="5"/>
      <c r="E2395" s="98">
        <v>0.01</v>
      </c>
      <c r="F2395" s="53"/>
      <c r="G2395" s="59"/>
      <c r="Z2395" s="108" t="str">
        <f>IF(LEN(INDEX($1:$1048576,ROW(),4))&gt;0,INDEX($1:$1048576,ROW(),4)," ")</f>
        <v xml:space="preserve"> </v>
      </c>
      <c r="AA2395" s="108">
        <f t="shared" si="262"/>
        <v>183</v>
      </c>
      <c r="AB2395" s="108">
        <f ca="1">COUNTBLANK(OFFSET(INDEX($1:$1048576,2,4),AA2395*WellsInPlate,0,WellsInPlate,1))</f>
        <v>86</v>
      </c>
      <c r="AC2395" s="108">
        <f t="shared" ca="1" si="263"/>
        <v>0</v>
      </c>
      <c r="AE2395" s="108" t="b">
        <f>IF(COUNTBLANK(D2395)=0,A2395)</f>
        <v>0</v>
      </c>
    </row>
    <row r="2396" spans="1:31" ht="12.75" x14ac:dyDescent="0.2">
      <c r="A2396" s="94" t="str">
        <f>IF(D2396="","",CONCATENATE('Address and samples info'!$B$8," #",'Samples 96'!C2396))</f>
        <v/>
      </c>
      <c r="B2396" s="95" t="s">
        <v>87</v>
      </c>
      <c r="C2396" s="150">
        <v>28</v>
      </c>
      <c r="D2396" s="5"/>
      <c r="E2396" s="98">
        <v>0.01</v>
      </c>
      <c r="F2396" s="53"/>
      <c r="G2396" s="59"/>
      <c r="Z2396" s="108" t="str">
        <f>IF(LEN(INDEX($1:$1048576,ROW(),4))&gt;0,INDEX($1:$1048576,ROW(),4)," ")</f>
        <v xml:space="preserve"> </v>
      </c>
      <c r="AA2396" s="108">
        <f t="shared" si="262"/>
        <v>184</v>
      </c>
      <c r="AB2396" s="108">
        <f ca="1">COUNTBLANK(OFFSET(INDEX($1:$1048576,2,4),AA2396*WellsInPlate,0,WellsInPlate,1))</f>
        <v>86</v>
      </c>
      <c r="AC2396" s="108">
        <f t="shared" ca="1" si="263"/>
        <v>0</v>
      </c>
      <c r="AE2396" s="108" t="b">
        <f>IF(COUNTBLANK(D2396)=0,A2396)</f>
        <v>0</v>
      </c>
    </row>
    <row r="2397" spans="1:31" ht="12.75" x14ac:dyDescent="0.2">
      <c r="A2397" s="94" t="str">
        <f>IF(D2397="","",CONCATENATE('Address and samples info'!$B$8," #",'Samples 96'!C2397))</f>
        <v/>
      </c>
      <c r="B2397" s="95" t="s">
        <v>12</v>
      </c>
      <c r="C2397" s="150">
        <v>28</v>
      </c>
      <c r="D2397" s="5"/>
      <c r="E2397" s="98">
        <v>0.01</v>
      </c>
      <c r="F2397" s="53"/>
      <c r="G2397" s="59"/>
      <c r="Z2397" s="108" t="str">
        <f>IF(LEN(INDEX($1:$1048576,ROW(),4))&gt;0,INDEX($1:$1048576,ROW(),4)," ")</f>
        <v xml:space="preserve"> </v>
      </c>
      <c r="AA2397" s="108">
        <f t="shared" si="262"/>
        <v>184</v>
      </c>
      <c r="AB2397" s="108">
        <f ca="1">COUNTBLANK(OFFSET(INDEX($1:$1048576,2,4),AA2397*WellsInPlate,0,WellsInPlate,1))</f>
        <v>86</v>
      </c>
      <c r="AC2397" s="108">
        <f t="shared" ca="1" si="263"/>
        <v>0</v>
      </c>
      <c r="AE2397" s="108" t="b">
        <f>IF(COUNTBLANK(D2397)=0,A2397)</f>
        <v>0</v>
      </c>
    </row>
    <row r="2398" spans="1:31" ht="12.75" x14ac:dyDescent="0.2">
      <c r="A2398" s="94" t="str">
        <f>IF(D2398="","",CONCATENATE('Address and samples info'!$B$8," #",'Samples 96'!C2398))</f>
        <v/>
      </c>
      <c r="B2398" s="95" t="s">
        <v>23</v>
      </c>
      <c r="C2398" s="150">
        <v>28</v>
      </c>
      <c r="D2398" s="5"/>
      <c r="E2398" s="98">
        <v>0.01</v>
      </c>
      <c r="F2398" s="53"/>
      <c r="G2398" s="59"/>
      <c r="Z2398" s="108" t="str">
        <f>IF(LEN(INDEX($1:$1048576,ROW(),4))&gt;0,INDEX($1:$1048576,ROW(),4)," ")</f>
        <v xml:space="preserve"> </v>
      </c>
      <c r="AA2398" s="108">
        <f t="shared" si="262"/>
        <v>184</v>
      </c>
      <c r="AB2398" s="108">
        <f ca="1">COUNTBLANK(OFFSET(INDEX($1:$1048576,2,4),AA2398*WellsInPlate,0,WellsInPlate,1))</f>
        <v>86</v>
      </c>
      <c r="AC2398" s="108">
        <f t="shared" ca="1" si="263"/>
        <v>0</v>
      </c>
      <c r="AE2398" s="108" t="b">
        <f>IF(COUNTBLANK(D2398)=0,A2398)</f>
        <v>0</v>
      </c>
    </row>
    <row r="2399" spans="1:31" ht="12.75" x14ac:dyDescent="0.2">
      <c r="A2399" s="94" t="str">
        <f>IF(D2399="","",CONCATENATE('Address and samples info'!$B$8," #",'Samples 96'!C2399))</f>
        <v/>
      </c>
      <c r="B2399" s="95" t="s">
        <v>34</v>
      </c>
      <c r="C2399" s="150">
        <v>28</v>
      </c>
      <c r="D2399" s="5"/>
      <c r="E2399" s="98">
        <v>0.01</v>
      </c>
      <c r="F2399" s="53"/>
      <c r="G2399" s="59"/>
      <c r="Z2399" s="108" t="str">
        <f>IF(LEN(INDEX($1:$1048576,ROW(),4))&gt;0,INDEX($1:$1048576,ROW(),4)," ")</f>
        <v xml:space="preserve"> </v>
      </c>
      <c r="AA2399" s="108">
        <f t="shared" si="262"/>
        <v>184</v>
      </c>
      <c r="AB2399" s="108">
        <f ca="1">COUNTBLANK(OFFSET(INDEX($1:$1048576,2,4),AA2399*WellsInPlate,0,WellsInPlate,1))</f>
        <v>86</v>
      </c>
      <c r="AC2399" s="108">
        <f t="shared" ca="1" si="263"/>
        <v>0</v>
      </c>
      <c r="AE2399" s="108" t="b">
        <f>IF(COUNTBLANK(D2399)=0,A2399)</f>
        <v>0</v>
      </c>
    </row>
    <row r="2400" spans="1:31" ht="12.75" x14ac:dyDescent="0.2">
      <c r="A2400" s="94" t="str">
        <f>IF(D2400="","",CONCATENATE('Address and samples info'!$B$8," #",'Samples 96'!C2400))</f>
        <v/>
      </c>
      <c r="B2400" s="95" t="s">
        <v>45</v>
      </c>
      <c r="C2400" s="150">
        <v>28</v>
      </c>
      <c r="D2400" s="5"/>
      <c r="E2400" s="98">
        <v>0.01</v>
      </c>
      <c r="F2400" s="53"/>
      <c r="G2400" s="59"/>
      <c r="Z2400" s="108" t="str">
        <f>IF(LEN(INDEX($1:$1048576,ROW(),4))&gt;0,INDEX($1:$1048576,ROW(),4)," ")</f>
        <v xml:space="preserve"> </v>
      </c>
      <c r="AA2400" s="108">
        <f t="shared" si="262"/>
        <v>184</v>
      </c>
      <c r="AB2400" s="108">
        <f ca="1">COUNTBLANK(OFFSET(INDEX($1:$1048576,2,4),AA2400*WellsInPlate,0,WellsInPlate,1))</f>
        <v>86</v>
      </c>
      <c r="AC2400" s="108">
        <f t="shared" ca="1" si="263"/>
        <v>0</v>
      </c>
      <c r="AE2400" s="108" t="b">
        <f>IF(COUNTBLANK(D2400)=0,A2400)</f>
        <v>0</v>
      </c>
    </row>
    <row r="2401" spans="1:31" ht="12.75" x14ac:dyDescent="0.2">
      <c r="A2401" s="94" t="str">
        <f>IF(D2401="","",CONCATENATE('Address and samples info'!$B$8," #",'Samples 96'!C2401))</f>
        <v/>
      </c>
      <c r="B2401" s="95" t="s">
        <v>56</v>
      </c>
      <c r="C2401" s="150">
        <v>28</v>
      </c>
      <c r="D2401" s="5"/>
      <c r="E2401" s="98">
        <v>0.01</v>
      </c>
      <c r="F2401" s="53"/>
      <c r="G2401" s="59"/>
      <c r="Z2401" s="108" t="str">
        <f>IF(LEN(INDEX($1:$1048576,ROW(),4))&gt;0,INDEX($1:$1048576,ROW(),4)," ")</f>
        <v xml:space="preserve"> </v>
      </c>
      <c r="AA2401" s="108">
        <f t="shared" si="262"/>
        <v>184</v>
      </c>
      <c r="AB2401" s="108">
        <f ca="1">COUNTBLANK(OFFSET(INDEX($1:$1048576,2,4),AA2401*WellsInPlate,0,WellsInPlate,1))</f>
        <v>86</v>
      </c>
      <c r="AC2401" s="108">
        <f t="shared" ca="1" si="263"/>
        <v>0</v>
      </c>
      <c r="AE2401" s="108" t="b">
        <f>IF(COUNTBLANK(D2401)=0,A2401)</f>
        <v>0</v>
      </c>
    </row>
    <row r="2402" spans="1:31" ht="12.75" x14ac:dyDescent="0.2">
      <c r="A2402" s="94" t="str">
        <f>IF(D2402="","",CONCATENATE('Address and samples info'!$B$8," #",'Samples 96'!C2402))</f>
        <v/>
      </c>
      <c r="B2402" s="95" t="s">
        <v>67</v>
      </c>
      <c r="C2402" s="150">
        <v>28</v>
      </c>
      <c r="D2402" s="5"/>
      <c r="E2402" s="98">
        <v>0.01</v>
      </c>
      <c r="F2402" s="53"/>
      <c r="G2402" s="59"/>
      <c r="Z2402" s="108" t="str">
        <f>IF(LEN(INDEX($1:$1048576,ROW(),4))&gt;0,INDEX($1:$1048576,ROW(),4)," ")</f>
        <v xml:space="preserve"> </v>
      </c>
      <c r="AA2402" s="108">
        <f t="shared" si="262"/>
        <v>184</v>
      </c>
      <c r="AB2402" s="108">
        <f ca="1">COUNTBLANK(OFFSET(INDEX($1:$1048576,2,4),AA2402*WellsInPlate,0,WellsInPlate,1))</f>
        <v>86</v>
      </c>
      <c r="AC2402" s="108">
        <f t="shared" ca="1" si="263"/>
        <v>0</v>
      </c>
      <c r="AE2402" s="108" t="b">
        <f>IF(COUNTBLANK(D2402)=0,A2402)</f>
        <v>0</v>
      </c>
    </row>
    <row r="2403" spans="1:31" ht="12.75" x14ac:dyDescent="0.2">
      <c r="A2403" s="94" t="str">
        <f>IF(D2403="","",CONCATENATE('Address and samples info'!$B$8," #",'Samples 96'!C2403))</f>
        <v/>
      </c>
      <c r="B2403" s="95" t="s">
        <v>78</v>
      </c>
      <c r="C2403" s="150">
        <v>28</v>
      </c>
      <c r="D2403" s="5"/>
      <c r="E2403" s="98">
        <v>0.01</v>
      </c>
      <c r="F2403" s="53"/>
      <c r="G2403" s="59"/>
      <c r="Z2403" s="108" t="str">
        <f>IF(LEN(INDEX($1:$1048576,ROW(),4))&gt;0,INDEX($1:$1048576,ROW(),4)," ")</f>
        <v xml:space="preserve"> </v>
      </c>
      <c r="AA2403" s="108">
        <f t="shared" si="262"/>
        <v>184</v>
      </c>
      <c r="AB2403" s="108">
        <f ca="1">COUNTBLANK(OFFSET(INDEX($1:$1048576,2,4),AA2403*WellsInPlate,0,WellsInPlate,1))</f>
        <v>86</v>
      </c>
      <c r="AC2403" s="108">
        <f t="shared" ca="1" si="263"/>
        <v>0</v>
      </c>
      <c r="AE2403" s="108" t="b">
        <f>IF(COUNTBLANK(D2403)=0,A2403)</f>
        <v>0</v>
      </c>
    </row>
    <row r="2404" spans="1:31" ht="12.75" x14ac:dyDescent="0.2">
      <c r="A2404" s="94" t="str">
        <f>IF(D2404="","",CONCATENATE('Address and samples info'!$B$8," #",'Samples 96'!C2404))</f>
        <v/>
      </c>
      <c r="B2404" s="95" t="s">
        <v>88</v>
      </c>
      <c r="C2404" s="150">
        <v>28</v>
      </c>
      <c r="D2404" s="5"/>
      <c r="E2404" s="98">
        <v>0.01</v>
      </c>
      <c r="F2404" s="53"/>
      <c r="G2404" s="59"/>
      <c r="Z2404" s="108" t="str">
        <f>IF(LEN(INDEX($1:$1048576,ROW(),4))&gt;0,INDEX($1:$1048576,ROW(),4)," ")</f>
        <v xml:space="preserve"> </v>
      </c>
      <c r="AA2404" s="108">
        <f t="shared" si="262"/>
        <v>184</v>
      </c>
      <c r="AB2404" s="108">
        <f ca="1">COUNTBLANK(OFFSET(INDEX($1:$1048576,2,4),AA2404*WellsInPlate,0,WellsInPlate,1))</f>
        <v>86</v>
      </c>
      <c r="AC2404" s="108">
        <f t="shared" ca="1" si="263"/>
        <v>0</v>
      </c>
      <c r="AE2404" s="108" t="b">
        <f>IF(COUNTBLANK(D2404)=0,A2404)</f>
        <v>0</v>
      </c>
    </row>
    <row r="2405" spans="1:31" ht="12.75" x14ac:dyDescent="0.2">
      <c r="A2405" s="94" t="str">
        <f>IF(D2405="","",CONCATENATE('Address and samples info'!$B$8," #",'Samples 96'!C2405))</f>
        <v/>
      </c>
      <c r="B2405" s="95" t="s">
        <v>13</v>
      </c>
      <c r="C2405" s="150">
        <v>28</v>
      </c>
      <c r="D2405" s="5"/>
      <c r="E2405" s="98">
        <v>0.01</v>
      </c>
      <c r="F2405" s="53"/>
      <c r="G2405" s="59"/>
      <c r="Z2405" s="108" t="str">
        <f>IF(LEN(INDEX($1:$1048576,ROW(),4))&gt;0,INDEX($1:$1048576,ROW(),4)," ")</f>
        <v xml:space="preserve"> </v>
      </c>
      <c r="AA2405" s="108">
        <f t="shared" si="262"/>
        <v>184</v>
      </c>
      <c r="AB2405" s="108">
        <f ca="1">COUNTBLANK(OFFSET(INDEX($1:$1048576,2,4),AA2405*WellsInPlate,0,WellsInPlate,1))</f>
        <v>86</v>
      </c>
      <c r="AC2405" s="108">
        <f t="shared" ca="1" si="263"/>
        <v>0</v>
      </c>
      <c r="AE2405" s="108" t="b">
        <f>IF(COUNTBLANK(D2405)=0,A2405)</f>
        <v>0</v>
      </c>
    </row>
    <row r="2406" spans="1:31" ht="12.75" x14ac:dyDescent="0.2">
      <c r="A2406" s="94" t="str">
        <f>IF(D2406="","",CONCATENATE('Address and samples info'!$B$8," #",'Samples 96'!C2406))</f>
        <v/>
      </c>
      <c r="B2406" s="95" t="s">
        <v>24</v>
      </c>
      <c r="C2406" s="150">
        <v>28</v>
      </c>
      <c r="D2406" s="5"/>
      <c r="E2406" s="98">
        <v>0.01</v>
      </c>
      <c r="F2406" s="53"/>
      <c r="G2406" s="59"/>
      <c r="Z2406" s="108" t="str">
        <f>IF(LEN(INDEX($1:$1048576,ROW(),4))&gt;0,INDEX($1:$1048576,ROW(),4)," ")</f>
        <v xml:space="preserve"> </v>
      </c>
      <c r="AA2406" s="108">
        <f t="shared" ref="AA2406:AA2436" si="264">CEILING((ROW()-StartRow+1)/PanelHeight,1)-1</f>
        <v>184</v>
      </c>
      <c r="AB2406" s="108">
        <f ca="1">COUNTBLANK(OFFSET(INDEX($1:$1048576,2,4),AA2406*WellsInPlate,0,WellsInPlate,1))</f>
        <v>86</v>
      </c>
      <c r="AC2406" s="108">
        <f t="shared" ref="AC2406:AC2436" ca="1" si="265">IF(AB2406=WellsInPlate,0,1)</f>
        <v>0</v>
      </c>
      <c r="AE2406" s="108" t="b">
        <f>IF(COUNTBLANK(D2406)=0,A2406)</f>
        <v>0</v>
      </c>
    </row>
    <row r="2407" spans="1:31" ht="12.75" x14ac:dyDescent="0.2">
      <c r="A2407" s="94" t="str">
        <f>IF(D2407="","",CONCATENATE('Address and samples info'!$B$8," #",'Samples 96'!C2407))</f>
        <v/>
      </c>
      <c r="B2407" s="95" t="s">
        <v>35</v>
      </c>
      <c r="C2407" s="150">
        <v>28</v>
      </c>
      <c r="D2407" s="5"/>
      <c r="E2407" s="98">
        <v>0.01</v>
      </c>
      <c r="F2407" s="53"/>
      <c r="G2407" s="59"/>
      <c r="Z2407" s="108" t="str">
        <f>IF(LEN(INDEX($1:$1048576,ROW(),4))&gt;0,INDEX($1:$1048576,ROW(),4)," ")</f>
        <v xml:space="preserve"> </v>
      </c>
      <c r="AA2407" s="108">
        <f t="shared" si="264"/>
        <v>184</v>
      </c>
      <c r="AB2407" s="108">
        <f ca="1">COUNTBLANK(OFFSET(INDEX($1:$1048576,2,4),AA2407*WellsInPlate,0,WellsInPlate,1))</f>
        <v>86</v>
      </c>
      <c r="AC2407" s="108">
        <f t="shared" ca="1" si="265"/>
        <v>0</v>
      </c>
      <c r="AE2407" s="108" t="b">
        <f>IF(COUNTBLANK(D2407)=0,A2407)</f>
        <v>0</v>
      </c>
    </row>
    <row r="2408" spans="1:31" ht="12.75" x14ac:dyDescent="0.2">
      <c r="A2408" s="94" t="str">
        <f>IF(D2408="","",CONCATENATE('Address and samples info'!$B$8," #",'Samples 96'!C2408))</f>
        <v/>
      </c>
      <c r="B2408" s="95" t="s">
        <v>46</v>
      </c>
      <c r="C2408" s="150">
        <v>28</v>
      </c>
      <c r="D2408" s="5"/>
      <c r="E2408" s="98">
        <v>0.01</v>
      </c>
      <c r="F2408" s="53"/>
      <c r="G2408" s="59"/>
      <c r="Z2408" s="108" t="str">
        <f>IF(LEN(INDEX($1:$1048576,ROW(),4))&gt;0,INDEX($1:$1048576,ROW(),4)," ")</f>
        <v xml:space="preserve"> </v>
      </c>
      <c r="AA2408" s="108">
        <f t="shared" si="264"/>
        <v>184</v>
      </c>
      <c r="AB2408" s="108">
        <f ca="1">COUNTBLANK(OFFSET(INDEX($1:$1048576,2,4),AA2408*WellsInPlate,0,WellsInPlate,1))</f>
        <v>86</v>
      </c>
      <c r="AC2408" s="108">
        <f t="shared" ca="1" si="265"/>
        <v>0</v>
      </c>
      <c r="AE2408" s="108" t="b">
        <f>IF(COUNTBLANK(D2408)=0,A2408)</f>
        <v>0</v>
      </c>
    </row>
    <row r="2409" spans="1:31" ht="12.75" x14ac:dyDescent="0.2">
      <c r="A2409" s="94" t="str">
        <f>IF(D2409="","",CONCATENATE('Address and samples info'!$B$8," #",'Samples 96'!C2409))</f>
        <v/>
      </c>
      <c r="B2409" s="95" t="s">
        <v>57</v>
      </c>
      <c r="C2409" s="150">
        <v>28</v>
      </c>
      <c r="D2409" s="5"/>
      <c r="E2409" s="98">
        <v>0.01</v>
      </c>
      <c r="F2409" s="53"/>
      <c r="G2409" s="59"/>
      <c r="Z2409" s="108" t="str">
        <f>IF(LEN(INDEX($1:$1048576,ROW(),4))&gt;0,INDEX($1:$1048576,ROW(),4)," ")</f>
        <v xml:space="preserve"> </v>
      </c>
      <c r="AA2409" s="108">
        <f t="shared" si="264"/>
        <v>185</v>
      </c>
      <c r="AB2409" s="108">
        <f ca="1">COUNTBLANK(OFFSET(INDEX($1:$1048576,2,4),AA2409*WellsInPlate,0,WellsInPlate,1))</f>
        <v>86</v>
      </c>
      <c r="AC2409" s="108">
        <f t="shared" ca="1" si="265"/>
        <v>0</v>
      </c>
      <c r="AE2409" s="108" t="b">
        <f>IF(COUNTBLANK(D2409)=0,A2409)</f>
        <v>0</v>
      </c>
    </row>
    <row r="2410" spans="1:31" ht="12.75" x14ac:dyDescent="0.2">
      <c r="A2410" s="94" t="str">
        <f>IF(D2410="","",CONCATENATE('Address and samples info'!$B$8," #",'Samples 96'!C2410))</f>
        <v/>
      </c>
      <c r="B2410" s="95" t="s">
        <v>68</v>
      </c>
      <c r="C2410" s="150">
        <v>28</v>
      </c>
      <c r="D2410" s="5"/>
      <c r="E2410" s="98">
        <v>0.01</v>
      </c>
      <c r="F2410" s="53"/>
      <c r="G2410" s="59"/>
      <c r="Z2410" s="108" t="str">
        <f>IF(LEN(INDEX($1:$1048576,ROW(),4))&gt;0,INDEX($1:$1048576,ROW(),4)," ")</f>
        <v xml:space="preserve"> </v>
      </c>
      <c r="AA2410" s="108">
        <f t="shared" si="264"/>
        <v>185</v>
      </c>
      <c r="AB2410" s="108">
        <f ca="1">COUNTBLANK(OFFSET(INDEX($1:$1048576,2,4),AA2410*WellsInPlate,0,WellsInPlate,1))</f>
        <v>86</v>
      </c>
      <c r="AC2410" s="108">
        <f t="shared" ca="1" si="265"/>
        <v>0</v>
      </c>
      <c r="AE2410" s="108" t="b">
        <f>IF(COUNTBLANK(D2410)=0,A2410)</f>
        <v>0</v>
      </c>
    </row>
    <row r="2411" spans="1:31" ht="12.75" x14ac:dyDescent="0.2">
      <c r="A2411" s="94" t="str">
        <f>IF(D2411="","",CONCATENATE('Address and samples info'!$B$8," #",'Samples 96'!C2411))</f>
        <v/>
      </c>
      <c r="B2411" s="95" t="s">
        <v>3</v>
      </c>
      <c r="C2411" s="150">
        <v>29</v>
      </c>
      <c r="D2411" s="5"/>
      <c r="E2411" s="98">
        <v>0.01</v>
      </c>
      <c r="F2411" s="53"/>
      <c r="G2411" s="59"/>
      <c r="Z2411" s="108" t="str">
        <f>IF(LEN(INDEX($1:$1048576,ROW(),4))&gt;0,INDEX($1:$1048576,ROW(),4)," ")</f>
        <v xml:space="preserve"> </v>
      </c>
      <c r="AA2411" s="108">
        <f t="shared" si="264"/>
        <v>185</v>
      </c>
      <c r="AB2411" s="108">
        <f ca="1">COUNTBLANK(OFFSET(INDEX($1:$1048576,2,4),AA2411*WellsInPlate,0,WellsInPlate,1))</f>
        <v>86</v>
      </c>
      <c r="AC2411" s="108">
        <f t="shared" ca="1" si="265"/>
        <v>0</v>
      </c>
      <c r="AE2411" s="108" t="b">
        <f>IF(COUNTBLANK(D2411)=0,A2411)</f>
        <v>0</v>
      </c>
    </row>
    <row r="2412" spans="1:31" ht="12.75" x14ac:dyDescent="0.2">
      <c r="A2412" s="94" t="str">
        <f>IF(D2412="","",CONCATENATE('Address and samples info'!$B$8," #",'Samples 96'!C2412))</f>
        <v/>
      </c>
      <c r="B2412" s="95" t="s">
        <v>14</v>
      </c>
      <c r="C2412" s="150">
        <v>29</v>
      </c>
      <c r="D2412" s="5"/>
      <c r="E2412" s="98">
        <v>0.01</v>
      </c>
      <c r="F2412" s="53"/>
      <c r="G2412" s="59"/>
      <c r="Z2412" s="108" t="str">
        <f>IF(LEN(INDEX($1:$1048576,ROW(),4))&gt;0,INDEX($1:$1048576,ROW(),4)," ")</f>
        <v xml:space="preserve"> </v>
      </c>
      <c r="AA2412" s="108">
        <f t="shared" si="264"/>
        <v>185</v>
      </c>
      <c r="AB2412" s="108">
        <f ca="1">COUNTBLANK(OFFSET(INDEX($1:$1048576,2,4),AA2412*WellsInPlate,0,WellsInPlate,1))</f>
        <v>86</v>
      </c>
      <c r="AC2412" s="108">
        <f t="shared" ca="1" si="265"/>
        <v>0</v>
      </c>
      <c r="AE2412" s="108" t="b">
        <f>IF(COUNTBLANK(D2412)=0,A2412)</f>
        <v>0</v>
      </c>
    </row>
    <row r="2413" spans="1:31" ht="12.75" x14ac:dyDescent="0.2">
      <c r="A2413" s="94" t="str">
        <f>IF(D2413="","",CONCATENATE('Address and samples info'!$B$8," #",'Samples 96'!C2413))</f>
        <v/>
      </c>
      <c r="B2413" s="95" t="s">
        <v>25</v>
      </c>
      <c r="C2413" s="150">
        <v>29</v>
      </c>
      <c r="D2413" s="5"/>
      <c r="E2413" s="98">
        <v>0.01</v>
      </c>
      <c r="F2413" s="53"/>
      <c r="G2413" s="59"/>
      <c r="Z2413" s="108" t="str">
        <f>IF(LEN(INDEX($1:$1048576,ROW(),4))&gt;0,INDEX($1:$1048576,ROW(),4)," ")</f>
        <v xml:space="preserve"> </v>
      </c>
      <c r="AA2413" s="108">
        <f t="shared" si="264"/>
        <v>185</v>
      </c>
      <c r="AB2413" s="108">
        <f ca="1">COUNTBLANK(OFFSET(INDEX($1:$1048576,2,4),AA2413*WellsInPlate,0,WellsInPlate,1))</f>
        <v>86</v>
      </c>
      <c r="AC2413" s="108">
        <f t="shared" ca="1" si="265"/>
        <v>0</v>
      </c>
      <c r="AE2413" s="108" t="b">
        <f>IF(COUNTBLANK(D2413)=0,A2413)</f>
        <v>0</v>
      </c>
    </row>
    <row r="2414" spans="1:31" ht="12.75" x14ac:dyDescent="0.2">
      <c r="A2414" s="94" t="str">
        <f>IF(D2414="","",CONCATENATE('Address and samples info'!$B$8," #",'Samples 96'!C2414))</f>
        <v/>
      </c>
      <c r="B2414" s="95" t="s">
        <v>36</v>
      </c>
      <c r="C2414" s="150">
        <v>29</v>
      </c>
      <c r="D2414" s="5"/>
      <c r="E2414" s="98">
        <v>0.01</v>
      </c>
      <c r="F2414" s="53"/>
      <c r="G2414" s="59"/>
      <c r="Z2414" s="108" t="str">
        <f>IF(LEN(INDEX($1:$1048576,ROW(),4))&gt;0,INDEX($1:$1048576,ROW(),4)," ")</f>
        <v xml:space="preserve"> </v>
      </c>
      <c r="AA2414" s="108">
        <f t="shared" si="264"/>
        <v>185</v>
      </c>
      <c r="AB2414" s="108">
        <f ca="1">COUNTBLANK(OFFSET(INDEX($1:$1048576,2,4),AA2414*WellsInPlate,0,WellsInPlate,1))</f>
        <v>86</v>
      </c>
      <c r="AC2414" s="108">
        <f t="shared" ca="1" si="265"/>
        <v>0</v>
      </c>
      <c r="AE2414" s="108" t="b">
        <f>IF(COUNTBLANK(D2414)=0,A2414)</f>
        <v>0</v>
      </c>
    </row>
    <row r="2415" spans="1:31" ht="12.75" x14ac:dyDescent="0.2">
      <c r="A2415" s="94" t="str">
        <f>IF(D2415="","",CONCATENATE('Address and samples info'!$B$8," #",'Samples 96'!C2415))</f>
        <v/>
      </c>
      <c r="B2415" s="95" t="s">
        <v>47</v>
      </c>
      <c r="C2415" s="150">
        <v>29</v>
      </c>
      <c r="D2415" s="5"/>
      <c r="E2415" s="98">
        <v>0.01</v>
      </c>
      <c r="F2415" s="53"/>
      <c r="G2415" s="59"/>
      <c r="Z2415" s="108" t="str">
        <f>IF(LEN(INDEX($1:$1048576,ROW(),4))&gt;0,INDEX($1:$1048576,ROW(),4)," ")</f>
        <v xml:space="preserve"> </v>
      </c>
      <c r="AA2415" s="108">
        <f t="shared" si="264"/>
        <v>185</v>
      </c>
      <c r="AB2415" s="108">
        <f ca="1">COUNTBLANK(OFFSET(INDEX($1:$1048576,2,4),AA2415*WellsInPlate,0,WellsInPlate,1))</f>
        <v>86</v>
      </c>
      <c r="AC2415" s="108">
        <f t="shared" ca="1" si="265"/>
        <v>0</v>
      </c>
      <c r="AE2415" s="108" t="b">
        <f>IF(COUNTBLANK(D2415)=0,A2415)</f>
        <v>0</v>
      </c>
    </row>
    <row r="2416" spans="1:31" ht="12.75" x14ac:dyDescent="0.2">
      <c r="A2416" s="94" t="str">
        <f>IF(D2416="","",CONCATENATE('Address and samples info'!$B$8," #",'Samples 96'!C2416))</f>
        <v/>
      </c>
      <c r="B2416" s="95" t="s">
        <v>58</v>
      </c>
      <c r="C2416" s="150">
        <v>29</v>
      </c>
      <c r="D2416" s="5"/>
      <c r="E2416" s="98">
        <v>0.01</v>
      </c>
      <c r="F2416" s="53"/>
      <c r="G2416" s="59"/>
      <c r="Z2416" s="108" t="str">
        <f>IF(LEN(INDEX($1:$1048576,ROW(),4))&gt;0,INDEX($1:$1048576,ROW(),4)," ")</f>
        <v xml:space="preserve"> </v>
      </c>
      <c r="AA2416" s="108">
        <f t="shared" si="264"/>
        <v>185</v>
      </c>
      <c r="AB2416" s="108">
        <f ca="1">COUNTBLANK(OFFSET(INDEX($1:$1048576,2,4),AA2416*WellsInPlate,0,WellsInPlate,1))</f>
        <v>86</v>
      </c>
      <c r="AC2416" s="108">
        <f t="shared" ca="1" si="265"/>
        <v>0</v>
      </c>
      <c r="AE2416" s="108" t="b">
        <f>IF(COUNTBLANK(D2416)=0,A2416)</f>
        <v>0</v>
      </c>
    </row>
    <row r="2417" spans="1:31" ht="12.75" x14ac:dyDescent="0.2">
      <c r="A2417" s="94" t="str">
        <f>IF(D2417="","",CONCATENATE('Address and samples info'!$B$8," #",'Samples 96'!C2417))</f>
        <v/>
      </c>
      <c r="B2417" s="95" t="s">
        <v>69</v>
      </c>
      <c r="C2417" s="150">
        <v>29</v>
      </c>
      <c r="D2417" s="5"/>
      <c r="E2417" s="98">
        <v>0.01</v>
      </c>
      <c r="F2417" s="53"/>
      <c r="G2417" s="59"/>
      <c r="Z2417" s="108" t="str">
        <f>IF(LEN(INDEX($1:$1048576,ROW(),4))&gt;0,INDEX($1:$1048576,ROW(),4)," ")</f>
        <v xml:space="preserve"> </v>
      </c>
      <c r="AA2417" s="108">
        <f t="shared" si="264"/>
        <v>185</v>
      </c>
      <c r="AB2417" s="108">
        <f ca="1">COUNTBLANK(OFFSET(INDEX($1:$1048576,2,4),AA2417*WellsInPlate,0,WellsInPlate,1))</f>
        <v>86</v>
      </c>
      <c r="AC2417" s="108">
        <f t="shared" ca="1" si="265"/>
        <v>0</v>
      </c>
      <c r="AE2417" s="108" t="b">
        <f>IF(COUNTBLANK(D2417)=0,A2417)</f>
        <v>0</v>
      </c>
    </row>
    <row r="2418" spans="1:31" ht="12.75" x14ac:dyDescent="0.2">
      <c r="A2418" s="94" t="str">
        <f>IF(D2418="","",CONCATENATE('Address and samples info'!$B$8," #",'Samples 96'!C2418))</f>
        <v/>
      </c>
      <c r="B2418" s="95" t="s">
        <v>79</v>
      </c>
      <c r="C2418" s="150">
        <v>29</v>
      </c>
      <c r="D2418" s="5"/>
      <c r="E2418" s="98">
        <v>0.01</v>
      </c>
      <c r="F2418" s="53"/>
      <c r="G2418" s="59"/>
      <c r="Z2418" s="108" t="str">
        <f>IF(LEN(INDEX($1:$1048576,ROW(),4))&gt;0,INDEX($1:$1048576,ROW(),4)," ")</f>
        <v xml:space="preserve"> </v>
      </c>
      <c r="AA2418" s="108">
        <f t="shared" si="264"/>
        <v>185</v>
      </c>
      <c r="AB2418" s="108">
        <f ca="1">COUNTBLANK(OFFSET(INDEX($1:$1048576,2,4),AA2418*WellsInPlate,0,WellsInPlate,1))</f>
        <v>86</v>
      </c>
      <c r="AC2418" s="108">
        <f t="shared" ca="1" si="265"/>
        <v>0</v>
      </c>
      <c r="AE2418" s="108" t="b">
        <f>IF(COUNTBLANK(D2418)=0,A2418)</f>
        <v>0</v>
      </c>
    </row>
    <row r="2419" spans="1:31" ht="12.75" x14ac:dyDescent="0.2">
      <c r="A2419" s="94" t="str">
        <f>IF(D2419="","",CONCATENATE('Address and samples info'!$B$8," #",'Samples 96'!C2419))</f>
        <v/>
      </c>
      <c r="B2419" s="95" t="s">
        <v>4</v>
      </c>
      <c r="C2419" s="150">
        <v>29</v>
      </c>
      <c r="D2419" s="5"/>
      <c r="E2419" s="98">
        <v>0.01</v>
      </c>
      <c r="F2419" s="53"/>
      <c r="G2419" s="59"/>
      <c r="Z2419" s="108" t="str">
        <f>IF(LEN(INDEX($1:$1048576,ROW(),4))&gt;0,INDEX($1:$1048576,ROW(),4)," ")</f>
        <v xml:space="preserve"> </v>
      </c>
      <c r="AA2419" s="108">
        <f t="shared" si="264"/>
        <v>185</v>
      </c>
      <c r="AB2419" s="108">
        <f ca="1">COUNTBLANK(OFFSET(INDEX($1:$1048576,2,4),AA2419*WellsInPlate,0,WellsInPlate,1))</f>
        <v>86</v>
      </c>
      <c r="AC2419" s="108">
        <f t="shared" ca="1" si="265"/>
        <v>0</v>
      </c>
      <c r="AE2419" s="108" t="b">
        <f>IF(COUNTBLANK(D2419)=0,A2419)</f>
        <v>0</v>
      </c>
    </row>
    <row r="2420" spans="1:31" ht="12.75" x14ac:dyDescent="0.2">
      <c r="A2420" s="94" t="str">
        <f>IF(D2420="","",CONCATENATE('Address and samples info'!$B$8," #",'Samples 96'!C2420))</f>
        <v/>
      </c>
      <c r="B2420" s="95" t="s">
        <v>15</v>
      </c>
      <c r="C2420" s="150">
        <v>29</v>
      </c>
      <c r="D2420" s="5"/>
      <c r="E2420" s="98">
        <v>0.01</v>
      </c>
      <c r="F2420" s="53"/>
      <c r="G2420" s="59"/>
      <c r="Z2420" s="108" t="str">
        <f>IF(LEN(INDEX($1:$1048576,ROW(),4))&gt;0,INDEX($1:$1048576,ROW(),4)," ")</f>
        <v xml:space="preserve"> </v>
      </c>
      <c r="AA2420" s="108">
        <f t="shared" si="264"/>
        <v>185</v>
      </c>
      <c r="AB2420" s="108">
        <f ca="1">COUNTBLANK(OFFSET(INDEX($1:$1048576,2,4),AA2420*WellsInPlate,0,WellsInPlate,1))</f>
        <v>86</v>
      </c>
      <c r="AC2420" s="108">
        <f t="shared" ca="1" si="265"/>
        <v>0</v>
      </c>
      <c r="AE2420" s="108" t="b">
        <f>IF(COUNTBLANK(D2420)=0,A2420)</f>
        <v>0</v>
      </c>
    </row>
    <row r="2421" spans="1:31" ht="12.75" x14ac:dyDescent="0.2">
      <c r="A2421" s="94" t="str">
        <f>IF(D2421="","",CONCATENATE('Address and samples info'!$B$8," #",'Samples 96'!C2421))</f>
        <v/>
      </c>
      <c r="B2421" s="95" t="s">
        <v>26</v>
      </c>
      <c r="C2421" s="150">
        <v>29</v>
      </c>
      <c r="D2421" s="5"/>
      <c r="E2421" s="98">
        <v>0.01</v>
      </c>
      <c r="F2421" s="53"/>
      <c r="G2421" s="59"/>
      <c r="Z2421" s="108" t="str">
        <f>IF(LEN(INDEX($1:$1048576,ROW(),4))&gt;0,INDEX($1:$1048576,ROW(),4)," ")</f>
        <v xml:space="preserve"> </v>
      </c>
      <c r="AA2421" s="108">
        <f t="shared" si="264"/>
        <v>185</v>
      </c>
      <c r="AB2421" s="108">
        <f ca="1">COUNTBLANK(OFFSET(INDEX($1:$1048576,2,4),AA2421*WellsInPlate,0,WellsInPlate,1))</f>
        <v>86</v>
      </c>
      <c r="AC2421" s="108">
        <f t="shared" ca="1" si="265"/>
        <v>0</v>
      </c>
      <c r="AE2421" s="108" t="b">
        <f>IF(COUNTBLANK(D2421)=0,A2421)</f>
        <v>0</v>
      </c>
    </row>
    <row r="2422" spans="1:31" ht="12.75" x14ac:dyDescent="0.2">
      <c r="A2422" s="94" t="str">
        <f>IF(D2422="","",CONCATENATE('Address and samples info'!$B$8," #",'Samples 96'!C2422))</f>
        <v/>
      </c>
      <c r="B2422" s="95" t="s">
        <v>37</v>
      </c>
      <c r="C2422" s="150">
        <v>29</v>
      </c>
      <c r="D2422" s="5"/>
      <c r="E2422" s="98">
        <v>0.01</v>
      </c>
      <c r="F2422" s="53"/>
      <c r="G2422" s="59"/>
      <c r="Z2422" s="108" t="str">
        <f>IF(LEN(INDEX($1:$1048576,ROW(),4))&gt;0,INDEX($1:$1048576,ROW(),4)," ")</f>
        <v xml:space="preserve"> </v>
      </c>
      <c r="AA2422" s="108">
        <f t="shared" si="264"/>
        <v>186</v>
      </c>
      <c r="AB2422" s="108">
        <f ca="1">COUNTBLANK(OFFSET(INDEX($1:$1048576,2,4),AA2422*WellsInPlate,0,WellsInPlate,1))</f>
        <v>86</v>
      </c>
      <c r="AC2422" s="108">
        <f t="shared" ca="1" si="265"/>
        <v>0</v>
      </c>
      <c r="AE2422" s="108" t="b">
        <f>IF(COUNTBLANK(D2422)=0,A2422)</f>
        <v>0</v>
      </c>
    </row>
    <row r="2423" spans="1:31" ht="12.75" x14ac:dyDescent="0.2">
      <c r="A2423" s="94" t="str">
        <f>IF(D2423="","",CONCATENATE('Address and samples info'!$B$8," #",'Samples 96'!C2423))</f>
        <v/>
      </c>
      <c r="B2423" s="95" t="s">
        <v>48</v>
      </c>
      <c r="C2423" s="150">
        <v>29</v>
      </c>
      <c r="D2423" s="5"/>
      <c r="E2423" s="98">
        <v>0.01</v>
      </c>
      <c r="F2423" s="53"/>
      <c r="G2423" s="59"/>
      <c r="Z2423" s="108" t="str">
        <f>IF(LEN(INDEX($1:$1048576,ROW(),4))&gt;0,INDEX($1:$1048576,ROW(),4)," ")</f>
        <v xml:space="preserve"> </v>
      </c>
      <c r="AA2423" s="108">
        <f t="shared" si="264"/>
        <v>186</v>
      </c>
      <c r="AB2423" s="108">
        <f ca="1">COUNTBLANK(OFFSET(INDEX($1:$1048576,2,4),AA2423*WellsInPlate,0,WellsInPlate,1))</f>
        <v>86</v>
      </c>
      <c r="AC2423" s="108">
        <f t="shared" ca="1" si="265"/>
        <v>0</v>
      </c>
      <c r="AE2423" s="108" t="b">
        <f>IF(COUNTBLANK(D2423)=0,A2423)</f>
        <v>0</v>
      </c>
    </row>
    <row r="2424" spans="1:31" ht="12.75" x14ac:dyDescent="0.2">
      <c r="A2424" s="94" t="str">
        <f>IF(D2424="","",CONCATENATE('Address and samples info'!$B$8," #",'Samples 96'!C2424))</f>
        <v/>
      </c>
      <c r="B2424" s="95" t="s">
        <v>59</v>
      </c>
      <c r="C2424" s="150">
        <v>29</v>
      </c>
      <c r="D2424" s="5"/>
      <c r="E2424" s="98">
        <v>0.01</v>
      </c>
      <c r="F2424" s="53"/>
      <c r="G2424" s="59"/>
      <c r="Z2424" s="108" t="str">
        <f>IF(LEN(INDEX($1:$1048576,ROW(),4))&gt;0,INDEX($1:$1048576,ROW(),4)," ")</f>
        <v xml:space="preserve"> </v>
      </c>
      <c r="AA2424" s="108">
        <f t="shared" si="264"/>
        <v>186</v>
      </c>
      <c r="AB2424" s="108">
        <f ca="1">COUNTBLANK(OFFSET(INDEX($1:$1048576,2,4),AA2424*WellsInPlate,0,WellsInPlate,1))</f>
        <v>86</v>
      </c>
      <c r="AC2424" s="108">
        <f t="shared" ca="1" si="265"/>
        <v>0</v>
      </c>
      <c r="AE2424" s="108" t="b">
        <f>IF(COUNTBLANK(D2424)=0,A2424)</f>
        <v>0</v>
      </c>
    </row>
    <row r="2425" spans="1:31" ht="12.75" x14ac:dyDescent="0.2">
      <c r="A2425" s="94" t="str">
        <f>IF(D2425="","",CONCATENATE('Address and samples info'!$B$8," #",'Samples 96'!C2425))</f>
        <v/>
      </c>
      <c r="B2425" s="95" t="s">
        <v>70</v>
      </c>
      <c r="C2425" s="150">
        <v>29</v>
      </c>
      <c r="D2425" s="5"/>
      <c r="E2425" s="98">
        <v>0.01</v>
      </c>
      <c r="F2425" s="53"/>
      <c r="G2425" s="59"/>
      <c r="Z2425" s="108" t="str">
        <f>IF(LEN(INDEX($1:$1048576,ROW(),4))&gt;0,INDEX($1:$1048576,ROW(),4)," ")</f>
        <v xml:space="preserve"> </v>
      </c>
      <c r="AA2425" s="108">
        <f t="shared" si="264"/>
        <v>186</v>
      </c>
      <c r="AB2425" s="108">
        <f ca="1">COUNTBLANK(OFFSET(INDEX($1:$1048576,2,4),AA2425*WellsInPlate,0,WellsInPlate,1))</f>
        <v>86</v>
      </c>
      <c r="AC2425" s="108">
        <f t="shared" ca="1" si="265"/>
        <v>0</v>
      </c>
      <c r="AE2425" s="108" t="b">
        <f>IF(COUNTBLANK(D2425)=0,A2425)</f>
        <v>0</v>
      </c>
    </row>
    <row r="2426" spans="1:31" ht="12.75" x14ac:dyDescent="0.2">
      <c r="A2426" s="94" t="str">
        <f>IF(D2426="","",CONCATENATE('Address and samples info'!$B$8," #",'Samples 96'!C2426))</f>
        <v/>
      </c>
      <c r="B2426" s="95" t="s">
        <v>80</v>
      </c>
      <c r="C2426" s="150">
        <v>29</v>
      </c>
      <c r="D2426" s="5"/>
      <c r="E2426" s="98">
        <v>0.01</v>
      </c>
      <c r="F2426" s="53"/>
      <c r="G2426" s="59"/>
      <c r="Z2426" s="108" t="str">
        <f>IF(LEN(INDEX($1:$1048576,ROW(),4))&gt;0,INDEX($1:$1048576,ROW(),4)," ")</f>
        <v xml:space="preserve"> </v>
      </c>
      <c r="AA2426" s="108">
        <f t="shared" si="264"/>
        <v>186</v>
      </c>
      <c r="AB2426" s="108">
        <f ca="1">COUNTBLANK(OFFSET(INDEX($1:$1048576,2,4),AA2426*WellsInPlate,0,WellsInPlate,1))</f>
        <v>86</v>
      </c>
      <c r="AC2426" s="108">
        <f t="shared" ca="1" si="265"/>
        <v>0</v>
      </c>
      <c r="AE2426" s="108" t="b">
        <f>IF(COUNTBLANK(D2426)=0,A2426)</f>
        <v>0</v>
      </c>
    </row>
    <row r="2427" spans="1:31" ht="12.75" x14ac:dyDescent="0.2">
      <c r="A2427" s="94" t="str">
        <f>IF(D2427="","",CONCATENATE('Address and samples info'!$B$8," #",'Samples 96'!C2427))</f>
        <v/>
      </c>
      <c r="B2427" s="95" t="s">
        <v>5</v>
      </c>
      <c r="C2427" s="150">
        <v>29</v>
      </c>
      <c r="D2427" s="5"/>
      <c r="E2427" s="98">
        <v>0.01</v>
      </c>
      <c r="F2427" s="53"/>
      <c r="G2427" s="59"/>
      <c r="Z2427" s="108" t="str">
        <f>IF(LEN(INDEX($1:$1048576,ROW(),4))&gt;0,INDEX($1:$1048576,ROW(),4)," ")</f>
        <v xml:space="preserve"> </v>
      </c>
      <c r="AA2427" s="108">
        <f t="shared" si="264"/>
        <v>186</v>
      </c>
      <c r="AB2427" s="108">
        <f ca="1">COUNTBLANK(OFFSET(INDEX($1:$1048576,2,4),AA2427*WellsInPlate,0,WellsInPlate,1))</f>
        <v>86</v>
      </c>
      <c r="AC2427" s="108">
        <f t="shared" ca="1" si="265"/>
        <v>0</v>
      </c>
      <c r="AE2427" s="108" t="b">
        <f>IF(COUNTBLANK(D2427)=0,A2427)</f>
        <v>0</v>
      </c>
    </row>
    <row r="2428" spans="1:31" ht="12.75" x14ac:dyDescent="0.2">
      <c r="A2428" s="94" t="str">
        <f>IF(D2428="","",CONCATENATE('Address and samples info'!$B$8," #",'Samples 96'!C2428))</f>
        <v/>
      </c>
      <c r="B2428" s="95" t="s">
        <v>16</v>
      </c>
      <c r="C2428" s="150">
        <v>29</v>
      </c>
      <c r="D2428" s="5"/>
      <c r="E2428" s="98">
        <v>0.01</v>
      </c>
      <c r="F2428" s="53"/>
      <c r="G2428" s="59"/>
      <c r="Z2428" s="108" t="str">
        <f>IF(LEN(INDEX($1:$1048576,ROW(),4))&gt;0,INDEX($1:$1048576,ROW(),4)," ")</f>
        <v xml:space="preserve"> </v>
      </c>
      <c r="AA2428" s="108">
        <f t="shared" si="264"/>
        <v>186</v>
      </c>
      <c r="AB2428" s="108">
        <f ca="1">COUNTBLANK(OFFSET(INDEX($1:$1048576,2,4),AA2428*WellsInPlate,0,WellsInPlate,1))</f>
        <v>86</v>
      </c>
      <c r="AC2428" s="108">
        <f t="shared" ca="1" si="265"/>
        <v>0</v>
      </c>
      <c r="AE2428" s="108" t="b">
        <f>IF(COUNTBLANK(D2428)=0,A2428)</f>
        <v>0</v>
      </c>
    </row>
    <row r="2429" spans="1:31" ht="12.75" x14ac:dyDescent="0.2">
      <c r="A2429" s="94" t="str">
        <f>IF(D2429="","",CONCATENATE('Address and samples info'!$B$8," #",'Samples 96'!C2429))</f>
        <v/>
      </c>
      <c r="B2429" s="95" t="s">
        <v>27</v>
      </c>
      <c r="C2429" s="150">
        <v>29</v>
      </c>
      <c r="D2429" s="5"/>
      <c r="E2429" s="98">
        <v>0.01</v>
      </c>
      <c r="F2429" s="53"/>
      <c r="G2429" s="59"/>
      <c r="Z2429" s="108" t="str">
        <f>IF(LEN(INDEX($1:$1048576,ROW(),4))&gt;0,INDEX($1:$1048576,ROW(),4)," ")</f>
        <v xml:space="preserve"> </v>
      </c>
      <c r="AA2429" s="108">
        <f t="shared" si="264"/>
        <v>186</v>
      </c>
      <c r="AB2429" s="108">
        <f ca="1">COUNTBLANK(OFFSET(INDEX($1:$1048576,2,4),AA2429*WellsInPlate,0,WellsInPlate,1))</f>
        <v>86</v>
      </c>
      <c r="AC2429" s="108">
        <f t="shared" ca="1" si="265"/>
        <v>0</v>
      </c>
      <c r="AE2429" s="108" t="b">
        <f>IF(COUNTBLANK(D2429)=0,A2429)</f>
        <v>0</v>
      </c>
    </row>
    <row r="2430" spans="1:31" ht="12.75" x14ac:dyDescent="0.2">
      <c r="A2430" s="94" t="str">
        <f>IF(D2430="","",CONCATENATE('Address and samples info'!$B$8," #",'Samples 96'!C2430))</f>
        <v/>
      </c>
      <c r="B2430" s="95" t="s">
        <v>38</v>
      </c>
      <c r="C2430" s="150">
        <v>29</v>
      </c>
      <c r="D2430" s="5"/>
      <c r="E2430" s="98">
        <v>0.01</v>
      </c>
      <c r="F2430" s="53"/>
      <c r="G2430" s="59"/>
      <c r="Z2430" s="108" t="str">
        <f>IF(LEN(INDEX($1:$1048576,ROW(),4))&gt;0,INDEX($1:$1048576,ROW(),4)," ")</f>
        <v xml:space="preserve"> </v>
      </c>
      <c r="AA2430" s="108">
        <f t="shared" si="264"/>
        <v>186</v>
      </c>
      <c r="AB2430" s="108">
        <f ca="1">COUNTBLANK(OFFSET(INDEX($1:$1048576,2,4),AA2430*WellsInPlate,0,WellsInPlate,1))</f>
        <v>86</v>
      </c>
      <c r="AC2430" s="108">
        <f t="shared" ca="1" si="265"/>
        <v>0</v>
      </c>
      <c r="AE2430" s="108" t="b">
        <f>IF(COUNTBLANK(D2430)=0,A2430)</f>
        <v>0</v>
      </c>
    </row>
    <row r="2431" spans="1:31" ht="12.75" x14ac:dyDescent="0.2">
      <c r="A2431" s="94" t="str">
        <f>IF(D2431="","",CONCATENATE('Address and samples info'!$B$8," #",'Samples 96'!C2431))</f>
        <v/>
      </c>
      <c r="B2431" s="95" t="s">
        <v>49</v>
      </c>
      <c r="C2431" s="150">
        <v>29</v>
      </c>
      <c r="D2431" s="5"/>
      <c r="E2431" s="98">
        <v>0.01</v>
      </c>
      <c r="F2431" s="53"/>
      <c r="G2431" s="59"/>
      <c r="Z2431" s="108" t="str">
        <f>IF(LEN(INDEX($1:$1048576,ROW(),4))&gt;0,INDEX($1:$1048576,ROW(),4)," ")</f>
        <v xml:space="preserve"> </v>
      </c>
      <c r="AA2431" s="108">
        <f t="shared" si="264"/>
        <v>186</v>
      </c>
      <c r="AB2431" s="108">
        <f ca="1">COUNTBLANK(OFFSET(INDEX($1:$1048576,2,4),AA2431*WellsInPlate,0,WellsInPlate,1))</f>
        <v>86</v>
      </c>
      <c r="AC2431" s="108">
        <f t="shared" ca="1" si="265"/>
        <v>0</v>
      </c>
      <c r="AE2431" s="108" t="b">
        <f>IF(COUNTBLANK(D2431)=0,A2431)</f>
        <v>0</v>
      </c>
    </row>
    <row r="2432" spans="1:31" ht="12.75" x14ac:dyDescent="0.2">
      <c r="A2432" s="94" t="str">
        <f>IF(D2432="","",CONCATENATE('Address and samples info'!$B$8," #",'Samples 96'!C2432))</f>
        <v/>
      </c>
      <c r="B2432" s="95" t="s">
        <v>60</v>
      </c>
      <c r="C2432" s="150">
        <v>29</v>
      </c>
      <c r="D2432" s="5"/>
      <c r="E2432" s="98">
        <v>0.01</v>
      </c>
      <c r="F2432" s="53"/>
      <c r="G2432" s="59"/>
      <c r="Z2432" s="108" t="str">
        <f>IF(LEN(INDEX($1:$1048576,ROW(),4))&gt;0,INDEX($1:$1048576,ROW(),4)," ")</f>
        <v xml:space="preserve"> </v>
      </c>
      <c r="AA2432" s="108">
        <f t="shared" si="264"/>
        <v>186</v>
      </c>
      <c r="AB2432" s="108">
        <f ca="1">COUNTBLANK(OFFSET(INDEX($1:$1048576,2,4),AA2432*WellsInPlate,0,WellsInPlate,1))</f>
        <v>86</v>
      </c>
      <c r="AC2432" s="108">
        <f t="shared" ca="1" si="265"/>
        <v>0</v>
      </c>
      <c r="AE2432" s="108" t="b">
        <f>IF(COUNTBLANK(D2432)=0,A2432)</f>
        <v>0</v>
      </c>
    </row>
    <row r="2433" spans="1:31" ht="12.75" x14ac:dyDescent="0.2">
      <c r="A2433" s="94" t="str">
        <f>IF(D2433="","",CONCATENATE('Address and samples info'!$B$8," #",'Samples 96'!C2433))</f>
        <v/>
      </c>
      <c r="B2433" s="95" t="s">
        <v>71</v>
      </c>
      <c r="C2433" s="150">
        <v>29</v>
      </c>
      <c r="D2433" s="5"/>
      <c r="E2433" s="98">
        <v>0.01</v>
      </c>
      <c r="F2433" s="53"/>
      <c r="G2433" s="59"/>
      <c r="Z2433" s="108" t="str">
        <f>IF(LEN(INDEX($1:$1048576,ROW(),4))&gt;0,INDEX($1:$1048576,ROW(),4)," ")</f>
        <v xml:space="preserve"> </v>
      </c>
      <c r="AA2433" s="108">
        <f t="shared" si="264"/>
        <v>186</v>
      </c>
      <c r="AB2433" s="108">
        <f ca="1">COUNTBLANK(OFFSET(INDEX($1:$1048576,2,4),AA2433*WellsInPlate,0,WellsInPlate,1))</f>
        <v>86</v>
      </c>
      <c r="AC2433" s="108">
        <f t="shared" ca="1" si="265"/>
        <v>0</v>
      </c>
      <c r="AE2433" s="108" t="b">
        <f>IF(COUNTBLANK(D2433)=0,A2433)</f>
        <v>0</v>
      </c>
    </row>
    <row r="2434" spans="1:31" ht="12.75" x14ac:dyDescent="0.2">
      <c r="A2434" s="94" t="str">
        <f>IF(D2434="","",CONCATENATE('Address and samples info'!$B$8," #",'Samples 96'!C2434))</f>
        <v/>
      </c>
      <c r="B2434" s="95" t="s">
        <v>81</v>
      </c>
      <c r="C2434" s="150">
        <v>29</v>
      </c>
      <c r="D2434" s="5"/>
      <c r="E2434" s="98">
        <v>0.01</v>
      </c>
      <c r="F2434" s="53"/>
      <c r="G2434" s="59"/>
      <c r="Z2434" s="108" t="str">
        <f>IF(LEN(INDEX($1:$1048576,ROW(),4))&gt;0,INDEX($1:$1048576,ROW(),4)," ")</f>
        <v xml:space="preserve"> </v>
      </c>
      <c r="AA2434" s="108">
        <f t="shared" si="264"/>
        <v>186</v>
      </c>
      <c r="AB2434" s="108">
        <f ca="1">COUNTBLANK(OFFSET(INDEX($1:$1048576,2,4),AA2434*WellsInPlate,0,WellsInPlate,1))</f>
        <v>86</v>
      </c>
      <c r="AC2434" s="108">
        <f t="shared" ca="1" si="265"/>
        <v>0</v>
      </c>
      <c r="AE2434" s="108" t="b">
        <f>IF(COUNTBLANK(D2434)=0,A2434)</f>
        <v>0</v>
      </c>
    </row>
    <row r="2435" spans="1:31" ht="12.75" x14ac:dyDescent="0.2">
      <c r="A2435" s="94" t="str">
        <f>IF(D2435="","",CONCATENATE('Address and samples info'!$B$8," #",'Samples 96'!C2435))</f>
        <v/>
      </c>
      <c r="B2435" s="95" t="s">
        <v>6</v>
      </c>
      <c r="C2435" s="150">
        <v>29</v>
      </c>
      <c r="D2435" s="5"/>
      <c r="E2435" s="98">
        <v>0.01</v>
      </c>
      <c r="F2435" s="53"/>
      <c r="G2435" s="59"/>
      <c r="Z2435" s="108" t="str">
        <f>IF(LEN(INDEX($1:$1048576,ROW(),4))&gt;0,INDEX($1:$1048576,ROW(),4)," ")</f>
        <v xml:space="preserve"> </v>
      </c>
      <c r="AA2435" s="108">
        <f t="shared" si="264"/>
        <v>187</v>
      </c>
      <c r="AB2435" s="108">
        <f ca="1">COUNTBLANK(OFFSET(INDEX($1:$1048576,2,4),AA2435*WellsInPlate,0,WellsInPlate,1))</f>
        <v>86</v>
      </c>
      <c r="AC2435" s="108">
        <f t="shared" ca="1" si="265"/>
        <v>0</v>
      </c>
      <c r="AE2435" s="108" t="b">
        <f>IF(COUNTBLANK(D2435)=0,A2435)</f>
        <v>0</v>
      </c>
    </row>
    <row r="2436" spans="1:31" ht="12.75" x14ac:dyDescent="0.2">
      <c r="A2436" s="94" t="str">
        <f>IF(D2436="","",CONCATENATE('Address and samples info'!$B$8," #",'Samples 96'!C2436))</f>
        <v/>
      </c>
      <c r="B2436" s="95" t="s">
        <v>17</v>
      </c>
      <c r="C2436" s="150">
        <v>29</v>
      </c>
      <c r="D2436" s="5"/>
      <c r="E2436" s="98">
        <v>0.01</v>
      </c>
      <c r="F2436" s="53"/>
      <c r="G2436" s="59"/>
      <c r="Z2436" s="108" t="str">
        <f>IF(LEN(INDEX($1:$1048576,ROW(),4))&gt;0,INDEX($1:$1048576,ROW(),4)," ")</f>
        <v xml:space="preserve"> </v>
      </c>
      <c r="AA2436" s="108">
        <f t="shared" si="264"/>
        <v>187</v>
      </c>
      <c r="AB2436" s="108">
        <f ca="1">COUNTBLANK(OFFSET(INDEX($1:$1048576,2,4),AA2436*WellsInPlate,0,WellsInPlate,1))</f>
        <v>86</v>
      </c>
      <c r="AC2436" s="108">
        <f t="shared" ca="1" si="265"/>
        <v>0</v>
      </c>
      <c r="AE2436" s="108" t="b">
        <f>IF(COUNTBLANK(D2436)=0,A2436)</f>
        <v>0</v>
      </c>
    </row>
    <row r="2437" spans="1:31" ht="12.75" x14ac:dyDescent="0.2">
      <c r="A2437" s="94" t="str">
        <f>IF(D2437="","",CONCATENATE('Address and samples info'!$B$8," #",'Samples 96'!C2437))</f>
        <v/>
      </c>
      <c r="B2437" s="95" t="s">
        <v>28</v>
      </c>
      <c r="C2437" s="150">
        <v>29</v>
      </c>
      <c r="D2437" s="5"/>
      <c r="E2437" s="98">
        <v>0.01</v>
      </c>
      <c r="F2437" s="53"/>
      <c r="G2437" s="59"/>
      <c r="Z2437" s="108" t="str">
        <f>IF(LEN(INDEX($1:$1048576,ROW(),4))&gt;0,INDEX($1:$1048576,ROW(),4)," ")</f>
        <v xml:space="preserve"> </v>
      </c>
      <c r="AA2437" s="108">
        <f t="shared" ref="AA2437" si="266">CEILING((ROW()-StartRow+1)/PanelHeight,1)-1</f>
        <v>187</v>
      </c>
      <c r="AB2437" s="108">
        <f ca="1">COUNTBLANK(OFFSET(INDEX($1:$1048576,2,4),AA2437*WellsInPlate,0,WellsInPlate,1))</f>
        <v>86</v>
      </c>
      <c r="AC2437" s="108">
        <f t="shared" ref="AC2437" ca="1" si="267">IF(AB2437=WellsInPlate,0,1)</f>
        <v>0</v>
      </c>
      <c r="AE2437" s="108" t="b">
        <f>IF(COUNTBLANK(D2437)=0,A2437)</f>
        <v>0</v>
      </c>
    </row>
    <row r="2438" spans="1:31" ht="12.75" x14ac:dyDescent="0.2">
      <c r="A2438" s="94" t="str">
        <f>IF(D2438="","",CONCATENATE('Address and samples info'!$B$8," #",'Samples 96'!C2438))</f>
        <v/>
      </c>
      <c r="B2438" s="95" t="s">
        <v>39</v>
      </c>
      <c r="C2438" s="150">
        <v>29</v>
      </c>
      <c r="D2438" s="5"/>
      <c r="E2438" s="98">
        <v>0.01</v>
      </c>
      <c r="F2438" s="53"/>
      <c r="G2438" s="59"/>
      <c r="Z2438" s="108" t="str">
        <f>IF(LEN(INDEX($1:$1048576,ROW(),4))&gt;0,INDEX($1:$1048576,ROW(),4)," ")</f>
        <v xml:space="preserve"> </v>
      </c>
      <c r="AA2438" s="108">
        <f t="shared" ref="AA2438:AA2469" si="268">CEILING((ROW()-StartRow+1)/PanelHeight,1)-1</f>
        <v>187</v>
      </c>
      <c r="AB2438" s="108">
        <f ca="1">COUNTBLANK(OFFSET(INDEX($1:$1048576,2,4),AA2438*WellsInPlate,0,WellsInPlate,1))</f>
        <v>86</v>
      </c>
      <c r="AC2438" s="108">
        <f t="shared" ref="AC2438:AC2469" ca="1" si="269">IF(AB2438=WellsInPlate,0,1)</f>
        <v>0</v>
      </c>
      <c r="AE2438" s="108" t="b">
        <f>IF(COUNTBLANK(D2438)=0,A2438)</f>
        <v>0</v>
      </c>
    </row>
    <row r="2439" spans="1:31" ht="12.75" x14ac:dyDescent="0.2">
      <c r="A2439" s="94" t="str">
        <f>IF(D2439="","",CONCATENATE('Address and samples info'!$B$8," #",'Samples 96'!C2439))</f>
        <v/>
      </c>
      <c r="B2439" s="95" t="s">
        <v>50</v>
      </c>
      <c r="C2439" s="150">
        <v>29</v>
      </c>
      <c r="D2439" s="5"/>
      <c r="E2439" s="98">
        <v>0.01</v>
      </c>
      <c r="F2439" s="53"/>
      <c r="G2439" s="59"/>
      <c r="Z2439" s="108" t="str">
        <f>IF(LEN(INDEX($1:$1048576,ROW(),4))&gt;0,INDEX($1:$1048576,ROW(),4)," ")</f>
        <v xml:space="preserve"> </v>
      </c>
      <c r="AA2439" s="108">
        <f t="shared" si="268"/>
        <v>187</v>
      </c>
      <c r="AB2439" s="108">
        <f ca="1">COUNTBLANK(OFFSET(INDEX($1:$1048576,2,4),AA2439*WellsInPlate,0,WellsInPlate,1))</f>
        <v>86</v>
      </c>
      <c r="AC2439" s="108">
        <f t="shared" ca="1" si="269"/>
        <v>0</v>
      </c>
      <c r="AE2439" s="108" t="b">
        <f>IF(COUNTBLANK(D2439)=0,A2439)</f>
        <v>0</v>
      </c>
    </row>
    <row r="2440" spans="1:31" ht="12.75" x14ac:dyDescent="0.2">
      <c r="A2440" s="94" t="str">
        <f>IF(D2440="","",CONCATENATE('Address and samples info'!$B$8," #",'Samples 96'!C2440))</f>
        <v/>
      </c>
      <c r="B2440" s="95" t="s">
        <v>61</v>
      </c>
      <c r="C2440" s="150">
        <v>29</v>
      </c>
      <c r="D2440" s="5"/>
      <c r="E2440" s="98">
        <v>0.01</v>
      </c>
      <c r="F2440" s="53"/>
      <c r="G2440" s="59"/>
      <c r="Z2440" s="108" t="str">
        <f>IF(LEN(INDEX($1:$1048576,ROW(),4))&gt;0,INDEX($1:$1048576,ROW(),4)," ")</f>
        <v xml:space="preserve"> </v>
      </c>
      <c r="AA2440" s="108">
        <f t="shared" si="268"/>
        <v>187</v>
      </c>
      <c r="AB2440" s="108">
        <f ca="1">COUNTBLANK(OFFSET(INDEX($1:$1048576,2,4),AA2440*WellsInPlate,0,WellsInPlate,1))</f>
        <v>86</v>
      </c>
      <c r="AC2440" s="108">
        <f t="shared" ca="1" si="269"/>
        <v>0</v>
      </c>
      <c r="AE2440" s="108" t="b">
        <f>IF(COUNTBLANK(D2440)=0,A2440)</f>
        <v>0</v>
      </c>
    </row>
    <row r="2441" spans="1:31" ht="12.75" x14ac:dyDescent="0.2">
      <c r="A2441" s="94" t="str">
        <f>IF(D2441="","",CONCATENATE('Address and samples info'!$B$8," #",'Samples 96'!C2441))</f>
        <v/>
      </c>
      <c r="B2441" s="95" t="s">
        <v>72</v>
      </c>
      <c r="C2441" s="150">
        <v>29</v>
      </c>
      <c r="D2441" s="5"/>
      <c r="E2441" s="98">
        <v>0.01</v>
      </c>
      <c r="F2441" s="53"/>
      <c r="G2441" s="59"/>
      <c r="Z2441" s="108" t="str">
        <f>IF(LEN(INDEX($1:$1048576,ROW(),4))&gt;0,INDEX($1:$1048576,ROW(),4)," ")</f>
        <v xml:space="preserve"> </v>
      </c>
      <c r="AA2441" s="108">
        <f t="shared" si="268"/>
        <v>187</v>
      </c>
      <c r="AB2441" s="108">
        <f ca="1">COUNTBLANK(OFFSET(INDEX($1:$1048576,2,4),AA2441*WellsInPlate,0,WellsInPlate,1))</f>
        <v>86</v>
      </c>
      <c r="AC2441" s="108">
        <f t="shared" ca="1" si="269"/>
        <v>0</v>
      </c>
      <c r="AE2441" s="108" t="b">
        <f>IF(COUNTBLANK(D2441)=0,A2441)</f>
        <v>0</v>
      </c>
    </row>
    <row r="2442" spans="1:31" ht="12.75" x14ac:dyDescent="0.2">
      <c r="A2442" s="94" t="str">
        <f>IF(D2442="","",CONCATENATE('Address and samples info'!$B$8," #",'Samples 96'!C2442))</f>
        <v/>
      </c>
      <c r="B2442" s="95" t="s">
        <v>82</v>
      </c>
      <c r="C2442" s="150">
        <v>29</v>
      </c>
      <c r="D2442" s="5"/>
      <c r="E2442" s="98">
        <v>0.01</v>
      </c>
      <c r="F2442" s="53"/>
      <c r="G2442" s="59"/>
      <c r="Z2442" s="108" t="str">
        <f>IF(LEN(INDEX($1:$1048576,ROW(),4))&gt;0,INDEX($1:$1048576,ROW(),4)," ")</f>
        <v xml:space="preserve"> </v>
      </c>
      <c r="AA2442" s="108">
        <f t="shared" si="268"/>
        <v>187</v>
      </c>
      <c r="AB2442" s="108">
        <f ca="1">COUNTBLANK(OFFSET(INDEX($1:$1048576,2,4),AA2442*WellsInPlate,0,WellsInPlate,1))</f>
        <v>86</v>
      </c>
      <c r="AC2442" s="108">
        <f t="shared" ca="1" si="269"/>
        <v>0</v>
      </c>
      <c r="AE2442" s="108" t="b">
        <f>IF(COUNTBLANK(D2442)=0,A2442)</f>
        <v>0</v>
      </c>
    </row>
    <row r="2443" spans="1:31" ht="12.75" x14ac:dyDescent="0.2">
      <c r="A2443" s="94" t="str">
        <f>IF(D2443="","",CONCATENATE('Address and samples info'!$B$8," #",'Samples 96'!C2443))</f>
        <v/>
      </c>
      <c r="B2443" s="95" t="s">
        <v>7</v>
      </c>
      <c r="C2443" s="150">
        <v>29</v>
      </c>
      <c r="D2443" s="5"/>
      <c r="E2443" s="98">
        <v>0.01</v>
      </c>
      <c r="F2443" s="53"/>
      <c r="G2443" s="59"/>
      <c r="Z2443" s="108" t="str">
        <f>IF(LEN(INDEX($1:$1048576,ROW(),4))&gt;0,INDEX($1:$1048576,ROW(),4)," ")</f>
        <v xml:space="preserve"> </v>
      </c>
      <c r="AA2443" s="108">
        <f t="shared" si="268"/>
        <v>187</v>
      </c>
      <c r="AB2443" s="108">
        <f ca="1">COUNTBLANK(OFFSET(INDEX($1:$1048576,2,4),AA2443*WellsInPlate,0,WellsInPlate,1))</f>
        <v>86</v>
      </c>
      <c r="AC2443" s="108">
        <f t="shared" ca="1" si="269"/>
        <v>0</v>
      </c>
      <c r="AE2443" s="108" t="b">
        <f>IF(COUNTBLANK(D2443)=0,A2443)</f>
        <v>0</v>
      </c>
    </row>
    <row r="2444" spans="1:31" ht="12.75" x14ac:dyDescent="0.2">
      <c r="A2444" s="94" t="str">
        <f>IF(D2444="","",CONCATENATE('Address and samples info'!$B$8," #",'Samples 96'!C2444))</f>
        <v/>
      </c>
      <c r="B2444" s="95" t="s">
        <v>18</v>
      </c>
      <c r="C2444" s="150">
        <v>29</v>
      </c>
      <c r="D2444" s="5"/>
      <c r="E2444" s="98">
        <v>0.01</v>
      </c>
      <c r="F2444" s="53"/>
      <c r="G2444" s="59"/>
      <c r="Z2444" s="108" t="str">
        <f>IF(LEN(INDEX($1:$1048576,ROW(),4))&gt;0,INDEX($1:$1048576,ROW(),4)," ")</f>
        <v xml:space="preserve"> </v>
      </c>
      <c r="AA2444" s="108">
        <f t="shared" si="268"/>
        <v>187</v>
      </c>
      <c r="AB2444" s="108">
        <f ca="1">COUNTBLANK(OFFSET(INDEX($1:$1048576,2,4),AA2444*WellsInPlate,0,WellsInPlate,1))</f>
        <v>86</v>
      </c>
      <c r="AC2444" s="108">
        <f t="shared" ca="1" si="269"/>
        <v>0</v>
      </c>
      <c r="AE2444" s="108" t="b">
        <f>IF(COUNTBLANK(D2444)=0,A2444)</f>
        <v>0</v>
      </c>
    </row>
    <row r="2445" spans="1:31" ht="12.75" x14ac:dyDescent="0.2">
      <c r="A2445" s="94" t="str">
        <f>IF(D2445="","",CONCATENATE('Address and samples info'!$B$8," #",'Samples 96'!C2445))</f>
        <v/>
      </c>
      <c r="B2445" s="95" t="s">
        <v>29</v>
      </c>
      <c r="C2445" s="150">
        <v>29</v>
      </c>
      <c r="D2445" s="5"/>
      <c r="E2445" s="98">
        <v>0.01</v>
      </c>
      <c r="F2445" s="53"/>
      <c r="G2445" s="59"/>
      <c r="Z2445" s="108" t="str">
        <f>IF(LEN(INDEX($1:$1048576,ROW(),4))&gt;0,INDEX($1:$1048576,ROW(),4)," ")</f>
        <v xml:space="preserve"> </v>
      </c>
      <c r="AA2445" s="108">
        <f t="shared" si="268"/>
        <v>187</v>
      </c>
      <c r="AB2445" s="108">
        <f ca="1">COUNTBLANK(OFFSET(INDEX($1:$1048576,2,4),AA2445*WellsInPlate,0,WellsInPlate,1))</f>
        <v>86</v>
      </c>
      <c r="AC2445" s="108">
        <f t="shared" ca="1" si="269"/>
        <v>0</v>
      </c>
      <c r="AE2445" s="108" t="b">
        <f>IF(COUNTBLANK(D2445)=0,A2445)</f>
        <v>0</v>
      </c>
    </row>
    <row r="2446" spans="1:31" ht="12.75" x14ac:dyDescent="0.2">
      <c r="A2446" s="94" t="str">
        <f>IF(D2446="","",CONCATENATE('Address and samples info'!$B$8," #",'Samples 96'!C2446))</f>
        <v/>
      </c>
      <c r="B2446" s="95" t="s">
        <v>40</v>
      </c>
      <c r="C2446" s="150">
        <v>29</v>
      </c>
      <c r="D2446" s="5"/>
      <c r="E2446" s="98">
        <v>0.01</v>
      </c>
      <c r="F2446" s="53"/>
      <c r="G2446" s="59"/>
      <c r="Z2446" s="108" t="str">
        <f>IF(LEN(INDEX($1:$1048576,ROW(),4))&gt;0,INDEX($1:$1048576,ROW(),4)," ")</f>
        <v xml:space="preserve"> </v>
      </c>
      <c r="AA2446" s="108">
        <f t="shared" si="268"/>
        <v>187</v>
      </c>
      <c r="AB2446" s="108">
        <f ca="1">COUNTBLANK(OFFSET(INDEX($1:$1048576,2,4),AA2446*WellsInPlate,0,WellsInPlate,1))</f>
        <v>86</v>
      </c>
      <c r="AC2446" s="108">
        <f t="shared" ca="1" si="269"/>
        <v>0</v>
      </c>
      <c r="AE2446" s="108" t="b">
        <f>IF(COUNTBLANK(D2446)=0,A2446)</f>
        <v>0</v>
      </c>
    </row>
    <row r="2447" spans="1:31" ht="12.75" x14ac:dyDescent="0.2">
      <c r="A2447" s="94" t="str">
        <f>IF(D2447="","",CONCATENATE('Address and samples info'!$B$8," #",'Samples 96'!C2447))</f>
        <v/>
      </c>
      <c r="B2447" s="95" t="s">
        <v>51</v>
      </c>
      <c r="C2447" s="150">
        <v>29</v>
      </c>
      <c r="D2447" s="5"/>
      <c r="E2447" s="98">
        <v>0.01</v>
      </c>
      <c r="F2447" s="53"/>
      <c r="G2447" s="59"/>
      <c r="Z2447" s="108" t="str">
        <f>IF(LEN(INDEX($1:$1048576,ROW(),4))&gt;0,INDEX($1:$1048576,ROW(),4)," ")</f>
        <v xml:space="preserve"> </v>
      </c>
      <c r="AA2447" s="108">
        <f t="shared" si="268"/>
        <v>187</v>
      </c>
      <c r="AB2447" s="108">
        <f ca="1">COUNTBLANK(OFFSET(INDEX($1:$1048576,2,4),AA2447*WellsInPlate,0,WellsInPlate,1))</f>
        <v>86</v>
      </c>
      <c r="AC2447" s="108">
        <f t="shared" ca="1" si="269"/>
        <v>0</v>
      </c>
      <c r="AE2447" s="108" t="b">
        <f>IF(COUNTBLANK(D2447)=0,A2447)</f>
        <v>0</v>
      </c>
    </row>
    <row r="2448" spans="1:31" ht="12.75" x14ac:dyDescent="0.2">
      <c r="A2448" s="94" t="str">
        <f>IF(D2448="","",CONCATENATE('Address and samples info'!$B$8," #",'Samples 96'!C2448))</f>
        <v/>
      </c>
      <c r="B2448" s="95" t="s">
        <v>62</v>
      </c>
      <c r="C2448" s="150">
        <v>29</v>
      </c>
      <c r="D2448" s="5"/>
      <c r="E2448" s="98">
        <v>0.01</v>
      </c>
      <c r="F2448" s="53"/>
      <c r="G2448" s="59"/>
      <c r="Z2448" s="108" t="str">
        <f>IF(LEN(INDEX($1:$1048576,ROW(),4))&gt;0,INDEX($1:$1048576,ROW(),4)," ")</f>
        <v xml:space="preserve"> </v>
      </c>
      <c r="AA2448" s="108">
        <f t="shared" si="268"/>
        <v>188</v>
      </c>
      <c r="AB2448" s="108">
        <f ca="1">COUNTBLANK(OFFSET(INDEX($1:$1048576,2,4),AA2448*WellsInPlate,0,WellsInPlate,1))</f>
        <v>86</v>
      </c>
      <c r="AC2448" s="108">
        <f t="shared" ca="1" si="269"/>
        <v>0</v>
      </c>
      <c r="AE2448" s="108" t="b">
        <f>IF(COUNTBLANK(D2448)=0,A2448)</f>
        <v>0</v>
      </c>
    </row>
    <row r="2449" spans="1:31" ht="12.75" x14ac:dyDescent="0.2">
      <c r="A2449" s="94" t="str">
        <f>IF(D2449="","",CONCATENATE('Address and samples info'!$B$8," #",'Samples 96'!C2449))</f>
        <v/>
      </c>
      <c r="B2449" s="95" t="s">
        <v>73</v>
      </c>
      <c r="C2449" s="150">
        <v>29</v>
      </c>
      <c r="D2449" s="5"/>
      <c r="E2449" s="98">
        <v>0.01</v>
      </c>
      <c r="F2449" s="53"/>
      <c r="G2449" s="59"/>
      <c r="Z2449" s="108" t="str">
        <f>IF(LEN(INDEX($1:$1048576,ROW(),4))&gt;0,INDEX($1:$1048576,ROW(),4)," ")</f>
        <v xml:space="preserve"> </v>
      </c>
      <c r="AA2449" s="108">
        <f t="shared" si="268"/>
        <v>188</v>
      </c>
      <c r="AB2449" s="108">
        <f ca="1">COUNTBLANK(OFFSET(INDEX($1:$1048576,2,4),AA2449*WellsInPlate,0,WellsInPlate,1))</f>
        <v>86</v>
      </c>
      <c r="AC2449" s="108">
        <f t="shared" ca="1" si="269"/>
        <v>0</v>
      </c>
      <c r="AE2449" s="108" t="b">
        <f>IF(COUNTBLANK(D2449)=0,A2449)</f>
        <v>0</v>
      </c>
    </row>
    <row r="2450" spans="1:31" ht="12.75" x14ac:dyDescent="0.2">
      <c r="A2450" s="94" t="str">
        <f>IF(D2450="","",CONCATENATE('Address and samples info'!$B$8," #",'Samples 96'!C2450))</f>
        <v/>
      </c>
      <c r="B2450" s="95" t="s">
        <v>83</v>
      </c>
      <c r="C2450" s="150">
        <v>29</v>
      </c>
      <c r="D2450" s="5"/>
      <c r="E2450" s="98">
        <v>0.01</v>
      </c>
      <c r="F2450" s="53"/>
      <c r="G2450" s="59"/>
      <c r="Z2450" s="108" t="str">
        <f>IF(LEN(INDEX($1:$1048576,ROW(),4))&gt;0,INDEX($1:$1048576,ROW(),4)," ")</f>
        <v xml:space="preserve"> </v>
      </c>
      <c r="AA2450" s="108">
        <f t="shared" si="268"/>
        <v>188</v>
      </c>
      <c r="AB2450" s="108">
        <f ca="1">COUNTBLANK(OFFSET(INDEX($1:$1048576,2,4),AA2450*WellsInPlate,0,WellsInPlate,1))</f>
        <v>86</v>
      </c>
      <c r="AC2450" s="108">
        <f t="shared" ca="1" si="269"/>
        <v>0</v>
      </c>
      <c r="AE2450" s="108" t="b">
        <f>IF(COUNTBLANK(D2450)=0,A2450)</f>
        <v>0</v>
      </c>
    </row>
    <row r="2451" spans="1:31" ht="12.75" x14ac:dyDescent="0.2">
      <c r="A2451" s="94" t="str">
        <f>IF(D2451="","",CONCATENATE('Address and samples info'!$B$8," #",'Samples 96'!C2451))</f>
        <v/>
      </c>
      <c r="B2451" s="95" t="s">
        <v>8</v>
      </c>
      <c r="C2451" s="150">
        <v>29</v>
      </c>
      <c r="D2451" s="5"/>
      <c r="E2451" s="98">
        <v>0.01</v>
      </c>
      <c r="F2451" s="53"/>
      <c r="G2451" s="59"/>
      <c r="Z2451" s="108" t="str">
        <f>IF(LEN(INDEX($1:$1048576,ROW(),4))&gt;0,INDEX($1:$1048576,ROW(),4)," ")</f>
        <v xml:space="preserve"> </v>
      </c>
      <c r="AA2451" s="108">
        <f t="shared" si="268"/>
        <v>188</v>
      </c>
      <c r="AB2451" s="108">
        <f ca="1">COUNTBLANK(OFFSET(INDEX($1:$1048576,2,4),AA2451*WellsInPlate,0,WellsInPlate,1))</f>
        <v>86</v>
      </c>
      <c r="AC2451" s="108">
        <f t="shared" ca="1" si="269"/>
        <v>0</v>
      </c>
      <c r="AE2451" s="108" t="b">
        <f>IF(COUNTBLANK(D2451)=0,A2451)</f>
        <v>0</v>
      </c>
    </row>
    <row r="2452" spans="1:31" ht="12.75" x14ac:dyDescent="0.2">
      <c r="A2452" s="94" t="str">
        <f>IF(D2452="","",CONCATENATE('Address and samples info'!$B$8," #",'Samples 96'!C2452))</f>
        <v/>
      </c>
      <c r="B2452" s="95" t="s">
        <v>19</v>
      </c>
      <c r="C2452" s="150">
        <v>29</v>
      </c>
      <c r="D2452" s="5"/>
      <c r="E2452" s="98">
        <v>0.01</v>
      </c>
      <c r="F2452" s="53"/>
      <c r="G2452" s="59"/>
      <c r="Z2452" s="108" t="str">
        <f>IF(LEN(INDEX($1:$1048576,ROW(),4))&gt;0,INDEX($1:$1048576,ROW(),4)," ")</f>
        <v xml:space="preserve"> </v>
      </c>
      <c r="AA2452" s="108">
        <f t="shared" si="268"/>
        <v>188</v>
      </c>
      <c r="AB2452" s="108">
        <f ca="1">COUNTBLANK(OFFSET(INDEX($1:$1048576,2,4),AA2452*WellsInPlate,0,WellsInPlate,1))</f>
        <v>86</v>
      </c>
      <c r="AC2452" s="108">
        <f t="shared" ca="1" si="269"/>
        <v>0</v>
      </c>
      <c r="AE2452" s="108" t="b">
        <f>IF(COUNTBLANK(D2452)=0,A2452)</f>
        <v>0</v>
      </c>
    </row>
    <row r="2453" spans="1:31" ht="12.75" x14ac:dyDescent="0.2">
      <c r="A2453" s="94" t="str">
        <f>IF(D2453="","",CONCATENATE('Address and samples info'!$B$8," #",'Samples 96'!C2453))</f>
        <v/>
      </c>
      <c r="B2453" s="95" t="s">
        <v>30</v>
      </c>
      <c r="C2453" s="150">
        <v>29</v>
      </c>
      <c r="D2453" s="5"/>
      <c r="E2453" s="98">
        <v>0.01</v>
      </c>
      <c r="F2453" s="53"/>
      <c r="G2453" s="59"/>
      <c r="Z2453" s="108" t="str">
        <f>IF(LEN(INDEX($1:$1048576,ROW(),4))&gt;0,INDEX($1:$1048576,ROW(),4)," ")</f>
        <v xml:space="preserve"> </v>
      </c>
      <c r="AA2453" s="108">
        <f t="shared" si="268"/>
        <v>188</v>
      </c>
      <c r="AB2453" s="108">
        <f ca="1">COUNTBLANK(OFFSET(INDEX($1:$1048576,2,4),AA2453*WellsInPlate,0,WellsInPlate,1))</f>
        <v>86</v>
      </c>
      <c r="AC2453" s="108">
        <f t="shared" ca="1" si="269"/>
        <v>0</v>
      </c>
      <c r="AE2453" s="108" t="b">
        <f>IF(COUNTBLANK(D2453)=0,A2453)</f>
        <v>0</v>
      </c>
    </row>
    <row r="2454" spans="1:31" ht="12.75" x14ac:dyDescent="0.2">
      <c r="A2454" s="94" t="str">
        <f>IF(D2454="","",CONCATENATE('Address and samples info'!$B$8," #",'Samples 96'!C2454))</f>
        <v/>
      </c>
      <c r="B2454" s="95" t="s">
        <v>41</v>
      </c>
      <c r="C2454" s="150">
        <v>29</v>
      </c>
      <c r="D2454" s="5"/>
      <c r="E2454" s="98">
        <v>0.01</v>
      </c>
      <c r="F2454" s="53"/>
      <c r="G2454" s="59"/>
      <c r="Z2454" s="108" t="str">
        <f>IF(LEN(INDEX($1:$1048576,ROW(),4))&gt;0,INDEX($1:$1048576,ROW(),4)," ")</f>
        <v xml:space="preserve"> </v>
      </c>
      <c r="AA2454" s="108">
        <f t="shared" si="268"/>
        <v>188</v>
      </c>
      <c r="AB2454" s="108">
        <f ca="1">COUNTBLANK(OFFSET(INDEX($1:$1048576,2,4),AA2454*WellsInPlate,0,WellsInPlate,1))</f>
        <v>86</v>
      </c>
      <c r="AC2454" s="108">
        <f t="shared" ca="1" si="269"/>
        <v>0</v>
      </c>
      <c r="AE2454" s="108" t="b">
        <f>IF(COUNTBLANK(D2454)=0,A2454)</f>
        <v>0</v>
      </c>
    </row>
    <row r="2455" spans="1:31" ht="12.75" x14ac:dyDescent="0.2">
      <c r="A2455" s="94" t="str">
        <f>IF(D2455="","",CONCATENATE('Address and samples info'!$B$8," #",'Samples 96'!C2455))</f>
        <v/>
      </c>
      <c r="B2455" s="95" t="s">
        <v>52</v>
      </c>
      <c r="C2455" s="150">
        <v>29</v>
      </c>
      <c r="D2455" s="5"/>
      <c r="E2455" s="98">
        <v>0.01</v>
      </c>
      <c r="F2455" s="53"/>
      <c r="G2455" s="59"/>
      <c r="Z2455" s="108" t="str">
        <f>IF(LEN(INDEX($1:$1048576,ROW(),4))&gt;0,INDEX($1:$1048576,ROW(),4)," ")</f>
        <v xml:space="preserve"> </v>
      </c>
      <c r="AA2455" s="108">
        <f t="shared" si="268"/>
        <v>188</v>
      </c>
      <c r="AB2455" s="108">
        <f ca="1">COUNTBLANK(OFFSET(INDEX($1:$1048576,2,4),AA2455*WellsInPlate,0,WellsInPlate,1))</f>
        <v>86</v>
      </c>
      <c r="AC2455" s="108">
        <f t="shared" ca="1" si="269"/>
        <v>0</v>
      </c>
      <c r="AE2455" s="108" t="b">
        <f>IF(COUNTBLANK(D2455)=0,A2455)</f>
        <v>0</v>
      </c>
    </row>
    <row r="2456" spans="1:31" ht="12.75" x14ac:dyDescent="0.2">
      <c r="A2456" s="94" t="str">
        <f>IF(D2456="","",CONCATENATE('Address and samples info'!$B$8," #",'Samples 96'!C2456))</f>
        <v/>
      </c>
      <c r="B2456" s="95" t="s">
        <v>63</v>
      </c>
      <c r="C2456" s="150">
        <v>29</v>
      </c>
      <c r="D2456" s="5"/>
      <c r="E2456" s="98">
        <v>0.01</v>
      </c>
      <c r="F2456" s="53"/>
      <c r="G2456" s="59"/>
      <c r="Z2456" s="108" t="str">
        <f>IF(LEN(INDEX($1:$1048576,ROW(),4))&gt;0,INDEX($1:$1048576,ROW(),4)," ")</f>
        <v xml:space="preserve"> </v>
      </c>
      <c r="AA2456" s="108">
        <f t="shared" si="268"/>
        <v>188</v>
      </c>
      <c r="AB2456" s="108">
        <f ca="1">COUNTBLANK(OFFSET(INDEX($1:$1048576,2,4),AA2456*WellsInPlate,0,WellsInPlate,1))</f>
        <v>86</v>
      </c>
      <c r="AC2456" s="108">
        <f t="shared" ca="1" si="269"/>
        <v>0</v>
      </c>
      <c r="AE2456" s="108" t="b">
        <f>IF(COUNTBLANK(D2456)=0,A2456)</f>
        <v>0</v>
      </c>
    </row>
    <row r="2457" spans="1:31" ht="12.75" x14ac:dyDescent="0.2">
      <c r="A2457" s="94" t="str">
        <f>IF(D2457="","",CONCATENATE('Address and samples info'!$B$8," #",'Samples 96'!C2457))</f>
        <v/>
      </c>
      <c r="B2457" s="95" t="s">
        <v>74</v>
      </c>
      <c r="C2457" s="150">
        <v>29</v>
      </c>
      <c r="D2457" s="5"/>
      <c r="E2457" s="98">
        <v>0.01</v>
      </c>
      <c r="F2457" s="53"/>
      <c r="G2457" s="59"/>
      <c r="Z2457" s="108" t="str">
        <f>IF(LEN(INDEX($1:$1048576,ROW(),4))&gt;0,INDEX($1:$1048576,ROW(),4)," ")</f>
        <v xml:space="preserve"> </v>
      </c>
      <c r="AA2457" s="108">
        <f t="shared" si="268"/>
        <v>188</v>
      </c>
      <c r="AB2457" s="108">
        <f ca="1">COUNTBLANK(OFFSET(INDEX($1:$1048576,2,4),AA2457*WellsInPlate,0,WellsInPlate,1))</f>
        <v>86</v>
      </c>
      <c r="AC2457" s="108">
        <f t="shared" ca="1" si="269"/>
        <v>0</v>
      </c>
      <c r="AE2457" s="108" t="b">
        <f>IF(COUNTBLANK(D2457)=0,A2457)</f>
        <v>0</v>
      </c>
    </row>
    <row r="2458" spans="1:31" ht="12.75" x14ac:dyDescent="0.2">
      <c r="A2458" s="94" t="str">
        <f>IF(D2458="","",CONCATENATE('Address and samples info'!$B$8," #",'Samples 96'!C2458))</f>
        <v/>
      </c>
      <c r="B2458" s="95" t="s">
        <v>84</v>
      </c>
      <c r="C2458" s="150">
        <v>29</v>
      </c>
      <c r="D2458" s="5"/>
      <c r="E2458" s="98">
        <v>0.01</v>
      </c>
      <c r="F2458" s="53"/>
      <c r="G2458" s="59"/>
      <c r="Z2458" s="108" t="str">
        <f>IF(LEN(INDEX($1:$1048576,ROW(),4))&gt;0,INDEX($1:$1048576,ROW(),4)," ")</f>
        <v xml:space="preserve"> </v>
      </c>
      <c r="AA2458" s="108">
        <f t="shared" si="268"/>
        <v>188</v>
      </c>
      <c r="AB2458" s="108">
        <f ca="1">COUNTBLANK(OFFSET(INDEX($1:$1048576,2,4),AA2458*WellsInPlate,0,WellsInPlate,1))</f>
        <v>86</v>
      </c>
      <c r="AC2458" s="108">
        <f t="shared" ca="1" si="269"/>
        <v>0</v>
      </c>
      <c r="AE2458" s="108" t="b">
        <f>IF(COUNTBLANK(D2458)=0,A2458)</f>
        <v>0</v>
      </c>
    </row>
    <row r="2459" spans="1:31" ht="12.75" x14ac:dyDescent="0.2">
      <c r="A2459" s="94" t="str">
        <f>IF(D2459="","",CONCATENATE('Address and samples info'!$B$8," #",'Samples 96'!C2459))</f>
        <v/>
      </c>
      <c r="B2459" s="95" t="s">
        <v>9</v>
      </c>
      <c r="C2459" s="150">
        <v>29</v>
      </c>
      <c r="D2459" s="5"/>
      <c r="E2459" s="98">
        <v>0.01</v>
      </c>
      <c r="F2459" s="53"/>
      <c r="G2459" s="59"/>
      <c r="Z2459" s="108" t="str">
        <f>IF(LEN(INDEX($1:$1048576,ROW(),4))&gt;0,INDEX($1:$1048576,ROW(),4)," ")</f>
        <v xml:space="preserve"> </v>
      </c>
      <c r="AA2459" s="108">
        <f t="shared" si="268"/>
        <v>188</v>
      </c>
      <c r="AB2459" s="108">
        <f ca="1">COUNTBLANK(OFFSET(INDEX($1:$1048576,2,4),AA2459*WellsInPlate,0,WellsInPlate,1))</f>
        <v>86</v>
      </c>
      <c r="AC2459" s="108">
        <f t="shared" ca="1" si="269"/>
        <v>0</v>
      </c>
      <c r="AE2459" s="108" t="b">
        <f>IF(COUNTBLANK(D2459)=0,A2459)</f>
        <v>0</v>
      </c>
    </row>
    <row r="2460" spans="1:31" ht="12.75" x14ac:dyDescent="0.2">
      <c r="A2460" s="94" t="str">
        <f>IF(D2460="","",CONCATENATE('Address and samples info'!$B$8," #",'Samples 96'!C2460))</f>
        <v/>
      </c>
      <c r="B2460" s="95" t="s">
        <v>20</v>
      </c>
      <c r="C2460" s="150">
        <v>29</v>
      </c>
      <c r="D2460" s="5"/>
      <c r="E2460" s="98">
        <v>0.01</v>
      </c>
      <c r="F2460" s="53"/>
      <c r="G2460" s="59"/>
      <c r="Z2460" s="108" t="str">
        <f>IF(LEN(INDEX($1:$1048576,ROW(),4))&gt;0,INDEX($1:$1048576,ROW(),4)," ")</f>
        <v xml:space="preserve"> </v>
      </c>
      <c r="AA2460" s="108">
        <f t="shared" si="268"/>
        <v>188</v>
      </c>
      <c r="AB2460" s="108">
        <f ca="1">COUNTBLANK(OFFSET(INDEX($1:$1048576,2,4),AA2460*WellsInPlate,0,WellsInPlate,1))</f>
        <v>86</v>
      </c>
      <c r="AC2460" s="108">
        <f t="shared" ca="1" si="269"/>
        <v>0</v>
      </c>
      <c r="AE2460" s="108" t="b">
        <f>IF(COUNTBLANK(D2460)=0,A2460)</f>
        <v>0</v>
      </c>
    </row>
    <row r="2461" spans="1:31" ht="12.75" x14ac:dyDescent="0.2">
      <c r="A2461" s="94" t="str">
        <f>IF(D2461="","",CONCATENATE('Address and samples info'!$B$8," #",'Samples 96'!C2461))</f>
        <v/>
      </c>
      <c r="B2461" s="95" t="s">
        <v>31</v>
      </c>
      <c r="C2461" s="150">
        <v>29</v>
      </c>
      <c r="D2461" s="5"/>
      <c r="E2461" s="98">
        <v>0.01</v>
      </c>
      <c r="F2461" s="53"/>
      <c r="G2461" s="59"/>
      <c r="Z2461" s="108" t="str">
        <f>IF(LEN(INDEX($1:$1048576,ROW(),4))&gt;0,INDEX($1:$1048576,ROW(),4)," ")</f>
        <v xml:space="preserve"> </v>
      </c>
      <c r="AA2461" s="108">
        <f t="shared" si="268"/>
        <v>189</v>
      </c>
      <c r="AB2461" s="108">
        <f ca="1">COUNTBLANK(OFFSET(INDEX($1:$1048576,2,4),AA2461*WellsInPlate,0,WellsInPlate,1))</f>
        <v>86</v>
      </c>
      <c r="AC2461" s="108">
        <f t="shared" ca="1" si="269"/>
        <v>0</v>
      </c>
      <c r="AE2461" s="108" t="b">
        <f>IF(COUNTBLANK(D2461)=0,A2461)</f>
        <v>0</v>
      </c>
    </row>
    <row r="2462" spans="1:31" ht="12.75" x14ac:dyDescent="0.2">
      <c r="A2462" s="94" t="str">
        <f>IF(D2462="","",CONCATENATE('Address and samples info'!$B$8," #",'Samples 96'!C2462))</f>
        <v/>
      </c>
      <c r="B2462" s="95" t="s">
        <v>42</v>
      </c>
      <c r="C2462" s="150">
        <v>29</v>
      </c>
      <c r="D2462" s="5"/>
      <c r="E2462" s="98">
        <v>0.01</v>
      </c>
      <c r="F2462" s="53"/>
      <c r="G2462" s="59"/>
      <c r="Z2462" s="108" t="str">
        <f>IF(LEN(INDEX($1:$1048576,ROW(),4))&gt;0,INDEX($1:$1048576,ROW(),4)," ")</f>
        <v xml:space="preserve"> </v>
      </c>
      <c r="AA2462" s="108">
        <f t="shared" si="268"/>
        <v>189</v>
      </c>
      <c r="AB2462" s="108">
        <f ca="1">COUNTBLANK(OFFSET(INDEX($1:$1048576,2,4),AA2462*WellsInPlate,0,WellsInPlate,1))</f>
        <v>86</v>
      </c>
      <c r="AC2462" s="108">
        <f t="shared" ca="1" si="269"/>
        <v>0</v>
      </c>
      <c r="AE2462" s="108" t="b">
        <f>IF(COUNTBLANK(D2462)=0,A2462)</f>
        <v>0</v>
      </c>
    </row>
    <row r="2463" spans="1:31" ht="12.75" x14ac:dyDescent="0.2">
      <c r="A2463" s="94" t="str">
        <f>IF(D2463="","",CONCATENATE('Address and samples info'!$B$8," #",'Samples 96'!C2463))</f>
        <v/>
      </c>
      <c r="B2463" s="95" t="s">
        <v>53</v>
      </c>
      <c r="C2463" s="150">
        <v>29</v>
      </c>
      <c r="D2463" s="5"/>
      <c r="E2463" s="98">
        <v>0.01</v>
      </c>
      <c r="F2463" s="53"/>
      <c r="G2463" s="59"/>
      <c r="Z2463" s="108" t="str">
        <f>IF(LEN(INDEX($1:$1048576,ROW(),4))&gt;0,INDEX($1:$1048576,ROW(),4)," ")</f>
        <v xml:space="preserve"> </v>
      </c>
      <c r="AA2463" s="108">
        <f t="shared" si="268"/>
        <v>189</v>
      </c>
      <c r="AB2463" s="108">
        <f ca="1">COUNTBLANK(OFFSET(INDEX($1:$1048576,2,4),AA2463*WellsInPlate,0,WellsInPlate,1))</f>
        <v>86</v>
      </c>
      <c r="AC2463" s="108">
        <f t="shared" ca="1" si="269"/>
        <v>0</v>
      </c>
      <c r="AE2463" s="108" t="b">
        <f>IF(COUNTBLANK(D2463)=0,A2463)</f>
        <v>0</v>
      </c>
    </row>
    <row r="2464" spans="1:31" ht="12.75" x14ac:dyDescent="0.2">
      <c r="A2464" s="94" t="str">
        <f>IF(D2464="","",CONCATENATE('Address and samples info'!$B$8," #",'Samples 96'!C2464))</f>
        <v/>
      </c>
      <c r="B2464" s="95" t="s">
        <v>64</v>
      </c>
      <c r="C2464" s="150">
        <v>29</v>
      </c>
      <c r="D2464" s="5"/>
      <c r="E2464" s="98">
        <v>0.01</v>
      </c>
      <c r="F2464" s="53"/>
      <c r="G2464" s="59"/>
      <c r="Z2464" s="108" t="str">
        <f>IF(LEN(INDEX($1:$1048576,ROW(),4))&gt;0,INDEX($1:$1048576,ROW(),4)," ")</f>
        <v xml:space="preserve"> </v>
      </c>
      <c r="AA2464" s="108">
        <f t="shared" si="268"/>
        <v>189</v>
      </c>
      <c r="AB2464" s="108">
        <f ca="1">COUNTBLANK(OFFSET(INDEX($1:$1048576,2,4),AA2464*WellsInPlate,0,WellsInPlate,1))</f>
        <v>86</v>
      </c>
      <c r="AC2464" s="108">
        <f t="shared" ca="1" si="269"/>
        <v>0</v>
      </c>
      <c r="AE2464" s="108" t="b">
        <f>IF(COUNTBLANK(D2464)=0,A2464)</f>
        <v>0</v>
      </c>
    </row>
    <row r="2465" spans="1:31" ht="12.75" x14ac:dyDescent="0.2">
      <c r="A2465" s="94" t="str">
        <f>IF(D2465="","",CONCATENATE('Address and samples info'!$B$8," #",'Samples 96'!C2465))</f>
        <v/>
      </c>
      <c r="B2465" s="95" t="s">
        <v>75</v>
      </c>
      <c r="C2465" s="150">
        <v>29</v>
      </c>
      <c r="D2465" s="5"/>
      <c r="E2465" s="98">
        <v>0.01</v>
      </c>
      <c r="F2465" s="53"/>
      <c r="G2465" s="59"/>
      <c r="Z2465" s="108" t="str">
        <f>IF(LEN(INDEX($1:$1048576,ROW(),4))&gt;0,INDEX($1:$1048576,ROW(),4)," ")</f>
        <v xml:space="preserve"> </v>
      </c>
      <c r="AA2465" s="108">
        <f t="shared" si="268"/>
        <v>189</v>
      </c>
      <c r="AB2465" s="108">
        <f ca="1">COUNTBLANK(OFFSET(INDEX($1:$1048576,2,4),AA2465*WellsInPlate,0,WellsInPlate,1))</f>
        <v>86</v>
      </c>
      <c r="AC2465" s="108">
        <f t="shared" ca="1" si="269"/>
        <v>0</v>
      </c>
      <c r="AE2465" s="108" t="b">
        <f>IF(COUNTBLANK(D2465)=0,A2465)</f>
        <v>0</v>
      </c>
    </row>
    <row r="2466" spans="1:31" ht="12.75" x14ac:dyDescent="0.2">
      <c r="A2466" s="94" t="str">
        <f>IF(D2466="","",CONCATENATE('Address and samples info'!$B$8," #",'Samples 96'!C2466))</f>
        <v/>
      </c>
      <c r="B2466" s="95" t="s">
        <v>85</v>
      </c>
      <c r="C2466" s="150">
        <v>29</v>
      </c>
      <c r="D2466" s="5"/>
      <c r="E2466" s="98">
        <v>0.01</v>
      </c>
      <c r="F2466" s="53"/>
      <c r="G2466" s="59"/>
      <c r="Z2466" s="108" t="str">
        <f>IF(LEN(INDEX($1:$1048576,ROW(),4))&gt;0,INDEX($1:$1048576,ROW(),4)," ")</f>
        <v xml:space="preserve"> </v>
      </c>
      <c r="AA2466" s="108">
        <f t="shared" si="268"/>
        <v>189</v>
      </c>
      <c r="AB2466" s="108">
        <f ca="1">COUNTBLANK(OFFSET(INDEX($1:$1048576,2,4),AA2466*WellsInPlate,0,WellsInPlate,1))</f>
        <v>86</v>
      </c>
      <c r="AC2466" s="108">
        <f t="shared" ca="1" si="269"/>
        <v>0</v>
      </c>
      <c r="AE2466" s="108" t="b">
        <f>IF(COUNTBLANK(D2466)=0,A2466)</f>
        <v>0</v>
      </c>
    </row>
    <row r="2467" spans="1:31" ht="12.75" x14ac:dyDescent="0.2">
      <c r="A2467" s="94" t="str">
        <f>IF(D2467="","",CONCATENATE('Address and samples info'!$B$8," #",'Samples 96'!C2467))</f>
        <v/>
      </c>
      <c r="B2467" s="95" t="s">
        <v>10</v>
      </c>
      <c r="C2467" s="150">
        <v>29</v>
      </c>
      <c r="D2467" s="5"/>
      <c r="E2467" s="98">
        <v>0.01</v>
      </c>
      <c r="F2467" s="53"/>
      <c r="G2467" s="59"/>
      <c r="Z2467" s="108" t="str">
        <f>IF(LEN(INDEX($1:$1048576,ROW(),4))&gt;0,INDEX($1:$1048576,ROW(),4)," ")</f>
        <v xml:space="preserve"> </v>
      </c>
      <c r="AA2467" s="108">
        <f t="shared" si="268"/>
        <v>189</v>
      </c>
      <c r="AB2467" s="108">
        <f ca="1">COUNTBLANK(OFFSET(INDEX($1:$1048576,2,4),AA2467*WellsInPlate,0,WellsInPlate,1))</f>
        <v>86</v>
      </c>
      <c r="AC2467" s="108">
        <f t="shared" ca="1" si="269"/>
        <v>0</v>
      </c>
      <c r="AE2467" s="108" t="b">
        <f>IF(COUNTBLANK(D2467)=0,A2467)</f>
        <v>0</v>
      </c>
    </row>
    <row r="2468" spans="1:31" ht="12.75" x14ac:dyDescent="0.2">
      <c r="A2468" s="94" t="str">
        <f>IF(D2468="","",CONCATENATE('Address and samples info'!$B$8," #",'Samples 96'!C2468))</f>
        <v/>
      </c>
      <c r="B2468" s="95" t="s">
        <v>21</v>
      </c>
      <c r="C2468" s="150">
        <v>29</v>
      </c>
      <c r="D2468" s="5"/>
      <c r="E2468" s="98">
        <v>0.01</v>
      </c>
      <c r="F2468" s="53"/>
      <c r="G2468" s="59"/>
      <c r="Z2468" s="108" t="str">
        <f>IF(LEN(INDEX($1:$1048576,ROW(),4))&gt;0,INDEX($1:$1048576,ROW(),4)," ")</f>
        <v xml:space="preserve"> </v>
      </c>
      <c r="AA2468" s="108">
        <f t="shared" si="268"/>
        <v>189</v>
      </c>
      <c r="AB2468" s="108">
        <f ca="1">COUNTBLANK(OFFSET(INDEX($1:$1048576,2,4),AA2468*WellsInPlate,0,WellsInPlate,1))</f>
        <v>86</v>
      </c>
      <c r="AC2468" s="108">
        <f t="shared" ca="1" si="269"/>
        <v>0</v>
      </c>
      <c r="AE2468" s="108" t="b">
        <f>IF(COUNTBLANK(D2468)=0,A2468)</f>
        <v>0</v>
      </c>
    </row>
    <row r="2469" spans="1:31" ht="12.75" x14ac:dyDescent="0.2">
      <c r="A2469" s="94" t="str">
        <f>IF(D2469="","",CONCATENATE('Address and samples info'!$B$8," #",'Samples 96'!C2469))</f>
        <v/>
      </c>
      <c r="B2469" s="95" t="s">
        <v>32</v>
      </c>
      <c r="C2469" s="150">
        <v>29</v>
      </c>
      <c r="D2469" s="5"/>
      <c r="E2469" s="98">
        <v>0.01</v>
      </c>
      <c r="F2469" s="53"/>
      <c r="G2469" s="59"/>
      <c r="Z2469" s="108" t="str">
        <f>IF(LEN(INDEX($1:$1048576,ROW(),4))&gt;0,INDEX($1:$1048576,ROW(),4)," ")</f>
        <v xml:space="preserve"> </v>
      </c>
      <c r="AA2469" s="108">
        <f t="shared" si="268"/>
        <v>189</v>
      </c>
      <c r="AB2469" s="108">
        <f ca="1">COUNTBLANK(OFFSET(INDEX($1:$1048576,2,4),AA2469*WellsInPlate,0,WellsInPlate,1))</f>
        <v>86</v>
      </c>
      <c r="AC2469" s="108">
        <f t="shared" ca="1" si="269"/>
        <v>0</v>
      </c>
      <c r="AE2469" s="108" t="b">
        <f>IF(COUNTBLANK(D2469)=0,A2469)</f>
        <v>0</v>
      </c>
    </row>
    <row r="2470" spans="1:31" ht="12.75" x14ac:dyDescent="0.2">
      <c r="A2470" s="94" t="str">
        <f>IF(D2470="","",CONCATENATE('Address and samples info'!$B$8," #",'Samples 96'!C2470))</f>
        <v/>
      </c>
      <c r="B2470" s="95" t="s">
        <v>43</v>
      </c>
      <c r="C2470" s="150">
        <v>29</v>
      </c>
      <c r="D2470" s="5"/>
      <c r="E2470" s="98">
        <v>0.01</v>
      </c>
      <c r="F2470" s="53"/>
      <c r="G2470" s="59"/>
      <c r="Z2470" s="108" t="str">
        <f>IF(LEN(INDEX($1:$1048576,ROW(),4))&gt;0,INDEX($1:$1048576,ROW(),4)," ")</f>
        <v xml:space="preserve"> </v>
      </c>
      <c r="AA2470" s="108">
        <f t="shared" ref="AA2470:AA2500" si="270">CEILING((ROW()-StartRow+1)/PanelHeight,1)-1</f>
        <v>189</v>
      </c>
      <c r="AB2470" s="108">
        <f ca="1">COUNTBLANK(OFFSET(INDEX($1:$1048576,2,4),AA2470*WellsInPlate,0,WellsInPlate,1))</f>
        <v>86</v>
      </c>
      <c r="AC2470" s="108">
        <f t="shared" ref="AC2470:AC2500" ca="1" si="271">IF(AB2470=WellsInPlate,0,1)</f>
        <v>0</v>
      </c>
      <c r="AE2470" s="108" t="b">
        <f>IF(COUNTBLANK(D2470)=0,A2470)</f>
        <v>0</v>
      </c>
    </row>
    <row r="2471" spans="1:31" ht="12.75" x14ac:dyDescent="0.2">
      <c r="A2471" s="94" t="str">
        <f>IF(D2471="","",CONCATENATE('Address and samples info'!$B$8," #",'Samples 96'!C2471))</f>
        <v/>
      </c>
      <c r="B2471" s="95" t="s">
        <v>54</v>
      </c>
      <c r="C2471" s="150">
        <v>29</v>
      </c>
      <c r="D2471" s="5"/>
      <c r="E2471" s="98">
        <v>0.01</v>
      </c>
      <c r="F2471" s="53"/>
      <c r="G2471" s="59"/>
      <c r="Z2471" s="108" t="str">
        <f>IF(LEN(INDEX($1:$1048576,ROW(),4))&gt;0,INDEX($1:$1048576,ROW(),4)," ")</f>
        <v xml:space="preserve"> </v>
      </c>
      <c r="AA2471" s="108">
        <f t="shared" si="270"/>
        <v>189</v>
      </c>
      <c r="AB2471" s="108">
        <f ca="1">COUNTBLANK(OFFSET(INDEX($1:$1048576,2,4),AA2471*WellsInPlate,0,WellsInPlate,1))</f>
        <v>86</v>
      </c>
      <c r="AC2471" s="108">
        <f t="shared" ca="1" si="271"/>
        <v>0</v>
      </c>
      <c r="AE2471" s="108" t="b">
        <f>IF(COUNTBLANK(D2471)=0,A2471)</f>
        <v>0</v>
      </c>
    </row>
    <row r="2472" spans="1:31" ht="12.75" x14ac:dyDescent="0.2">
      <c r="A2472" s="94" t="str">
        <f>IF(D2472="","",CONCATENATE('Address and samples info'!$B$8," #",'Samples 96'!C2472))</f>
        <v/>
      </c>
      <c r="B2472" s="95" t="s">
        <v>65</v>
      </c>
      <c r="C2472" s="150">
        <v>29</v>
      </c>
      <c r="D2472" s="5"/>
      <c r="E2472" s="98">
        <v>0.01</v>
      </c>
      <c r="F2472" s="53"/>
      <c r="G2472" s="59"/>
      <c r="Z2472" s="108" t="str">
        <f>IF(LEN(INDEX($1:$1048576,ROW(),4))&gt;0,INDEX($1:$1048576,ROW(),4)," ")</f>
        <v xml:space="preserve"> </v>
      </c>
      <c r="AA2472" s="108">
        <f t="shared" si="270"/>
        <v>189</v>
      </c>
      <c r="AB2472" s="108">
        <f ca="1">COUNTBLANK(OFFSET(INDEX($1:$1048576,2,4),AA2472*WellsInPlate,0,WellsInPlate,1))</f>
        <v>86</v>
      </c>
      <c r="AC2472" s="108">
        <f t="shared" ca="1" si="271"/>
        <v>0</v>
      </c>
      <c r="AE2472" s="108" t="b">
        <f>IF(COUNTBLANK(D2472)=0,A2472)</f>
        <v>0</v>
      </c>
    </row>
    <row r="2473" spans="1:31" ht="12.75" x14ac:dyDescent="0.2">
      <c r="A2473" s="94" t="str">
        <f>IF(D2473="","",CONCATENATE('Address and samples info'!$B$8," #",'Samples 96'!C2473))</f>
        <v/>
      </c>
      <c r="B2473" s="95" t="s">
        <v>76</v>
      </c>
      <c r="C2473" s="150">
        <v>29</v>
      </c>
      <c r="D2473" s="5"/>
      <c r="E2473" s="98">
        <v>0.01</v>
      </c>
      <c r="F2473" s="53"/>
      <c r="G2473" s="59"/>
      <c r="Z2473" s="108" t="str">
        <f>IF(LEN(INDEX($1:$1048576,ROW(),4))&gt;0,INDEX($1:$1048576,ROW(),4)," ")</f>
        <v xml:space="preserve"> </v>
      </c>
      <c r="AA2473" s="108">
        <f t="shared" si="270"/>
        <v>189</v>
      </c>
      <c r="AB2473" s="108">
        <f ca="1">COUNTBLANK(OFFSET(INDEX($1:$1048576,2,4),AA2473*WellsInPlate,0,WellsInPlate,1))</f>
        <v>86</v>
      </c>
      <c r="AC2473" s="108">
        <f t="shared" ca="1" si="271"/>
        <v>0</v>
      </c>
      <c r="AE2473" s="108" t="b">
        <f>IF(COUNTBLANK(D2473)=0,A2473)</f>
        <v>0</v>
      </c>
    </row>
    <row r="2474" spans="1:31" ht="12.75" x14ac:dyDescent="0.2">
      <c r="A2474" s="94" t="str">
        <f>IF(D2474="","",CONCATENATE('Address and samples info'!$B$8," #",'Samples 96'!C2474))</f>
        <v/>
      </c>
      <c r="B2474" s="95" t="s">
        <v>86</v>
      </c>
      <c r="C2474" s="150">
        <v>29</v>
      </c>
      <c r="D2474" s="5"/>
      <c r="E2474" s="98">
        <v>0.01</v>
      </c>
      <c r="F2474" s="53"/>
      <c r="G2474" s="59"/>
      <c r="Z2474" s="108" t="str">
        <f>IF(LEN(INDEX($1:$1048576,ROW(),4))&gt;0,INDEX($1:$1048576,ROW(),4)," ")</f>
        <v xml:space="preserve"> </v>
      </c>
      <c r="AA2474" s="108">
        <f t="shared" si="270"/>
        <v>190</v>
      </c>
      <c r="AB2474" s="108">
        <f ca="1">COUNTBLANK(OFFSET(INDEX($1:$1048576,2,4),AA2474*WellsInPlate,0,WellsInPlate,1))</f>
        <v>86</v>
      </c>
      <c r="AC2474" s="108">
        <f t="shared" ca="1" si="271"/>
        <v>0</v>
      </c>
      <c r="AE2474" s="108" t="b">
        <f>IF(COUNTBLANK(D2474)=0,A2474)</f>
        <v>0</v>
      </c>
    </row>
    <row r="2475" spans="1:31" ht="12.75" x14ac:dyDescent="0.2">
      <c r="A2475" s="94" t="str">
        <f>IF(D2475="","",CONCATENATE('Address and samples info'!$B$8," #",'Samples 96'!C2475))</f>
        <v/>
      </c>
      <c r="B2475" s="95" t="s">
        <v>11</v>
      </c>
      <c r="C2475" s="150">
        <v>29</v>
      </c>
      <c r="D2475" s="5"/>
      <c r="E2475" s="98">
        <v>0.01</v>
      </c>
      <c r="F2475" s="53"/>
      <c r="G2475" s="59"/>
      <c r="Z2475" s="108" t="str">
        <f>IF(LEN(INDEX($1:$1048576,ROW(),4))&gt;0,INDEX($1:$1048576,ROW(),4)," ")</f>
        <v xml:space="preserve"> </v>
      </c>
      <c r="AA2475" s="108">
        <f t="shared" si="270"/>
        <v>190</v>
      </c>
      <c r="AB2475" s="108">
        <f ca="1">COUNTBLANK(OFFSET(INDEX($1:$1048576,2,4),AA2475*WellsInPlate,0,WellsInPlate,1))</f>
        <v>86</v>
      </c>
      <c r="AC2475" s="108">
        <f t="shared" ca="1" si="271"/>
        <v>0</v>
      </c>
      <c r="AE2475" s="108" t="b">
        <f>IF(COUNTBLANK(D2475)=0,A2475)</f>
        <v>0</v>
      </c>
    </row>
    <row r="2476" spans="1:31" ht="12.75" x14ac:dyDescent="0.2">
      <c r="A2476" s="94" t="str">
        <f>IF(D2476="","",CONCATENATE('Address and samples info'!$B$8," #",'Samples 96'!C2476))</f>
        <v/>
      </c>
      <c r="B2476" s="95" t="s">
        <v>22</v>
      </c>
      <c r="C2476" s="150">
        <v>29</v>
      </c>
      <c r="D2476" s="5"/>
      <c r="E2476" s="98">
        <v>0.01</v>
      </c>
      <c r="F2476" s="53"/>
      <c r="G2476" s="59"/>
      <c r="Z2476" s="108" t="str">
        <f>IF(LEN(INDEX($1:$1048576,ROW(),4))&gt;0,INDEX($1:$1048576,ROW(),4)," ")</f>
        <v xml:space="preserve"> </v>
      </c>
      <c r="AA2476" s="108">
        <f t="shared" si="270"/>
        <v>190</v>
      </c>
      <c r="AB2476" s="108">
        <f ca="1">COUNTBLANK(OFFSET(INDEX($1:$1048576,2,4),AA2476*WellsInPlate,0,WellsInPlate,1))</f>
        <v>86</v>
      </c>
      <c r="AC2476" s="108">
        <f t="shared" ca="1" si="271"/>
        <v>0</v>
      </c>
      <c r="AE2476" s="108" t="b">
        <f>IF(COUNTBLANK(D2476)=0,A2476)</f>
        <v>0</v>
      </c>
    </row>
    <row r="2477" spans="1:31" ht="12.75" x14ac:dyDescent="0.2">
      <c r="A2477" s="94" t="str">
        <f>IF(D2477="","",CONCATENATE('Address and samples info'!$B$8," #",'Samples 96'!C2477))</f>
        <v/>
      </c>
      <c r="B2477" s="95" t="s">
        <v>33</v>
      </c>
      <c r="C2477" s="150">
        <v>29</v>
      </c>
      <c r="D2477" s="5"/>
      <c r="E2477" s="98">
        <v>0.01</v>
      </c>
      <c r="F2477" s="53"/>
      <c r="G2477" s="59"/>
      <c r="Z2477" s="108" t="str">
        <f>IF(LEN(INDEX($1:$1048576,ROW(),4))&gt;0,INDEX($1:$1048576,ROW(),4)," ")</f>
        <v xml:space="preserve"> </v>
      </c>
      <c r="AA2477" s="108">
        <f t="shared" si="270"/>
        <v>190</v>
      </c>
      <c r="AB2477" s="108">
        <f ca="1">COUNTBLANK(OFFSET(INDEX($1:$1048576,2,4),AA2477*WellsInPlate,0,WellsInPlate,1))</f>
        <v>86</v>
      </c>
      <c r="AC2477" s="108">
        <f t="shared" ca="1" si="271"/>
        <v>0</v>
      </c>
      <c r="AE2477" s="108" t="b">
        <f>IF(COUNTBLANK(D2477)=0,A2477)</f>
        <v>0</v>
      </c>
    </row>
    <row r="2478" spans="1:31" ht="12.75" x14ac:dyDescent="0.2">
      <c r="A2478" s="94" t="str">
        <f>IF(D2478="","",CONCATENATE('Address and samples info'!$B$8," #",'Samples 96'!C2478))</f>
        <v/>
      </c>
      <c r="B2478" s="95" t="s">
        <v>44</v>
      </c>
      <c r="C2478" s="150">
        <v>29</v>
      </c>
      <c r="D2478" s="5"/>
      <c r="E2478" s="98">
        <v>0.01</v>
      </c>
      <c r="F2478" s="53"/>
      <c r="G2478" s="59"/>
      <c r="Z2478" s="108" t="str">
        <f>IF(LEN(INDEX($1:$1048576,ROW(),4))&gt;0,INDEX($1:$1048576,ROW(),4)," ")</f>
        <v xml:space="preserve"> </v>
      </c>
      <c r="AA2478" s="108">
        <f t="shared" si="270"/>
        <v>190</v>
      </c>
      <c r="AB2478" s="108">
        <f ca="1">COUNTBLANK(OFFSET(INDEX($1:$1048576,2,4),AA2478*WellsInPlate,0,WellsInPlate,1))</f>
        <v>86</v>
      </c>
      <c r="AC2478" s="108">
        <f t="shared" ca="1" si="271"/>
        <v>0</v>
      </c>
      <c r="AE2478" s="108" t="b">
        <f>IF(COUNTBLANK(D2478)=0,A2478)</f>
        <v>0</v>
      </c>
    </row>
    <row r="2479" spans="1:31" ht="12.75" x14ac:dyDescent="0.2">
      <c r="A2479" s="94" t="str">
        <f>IF(D2479="","",CONCATENATE('Address and samples info'!$B$8," #",'Samples 96'!C2479))</f>
        <v/>
      </c>
      <c r="B2479" s="95" t="s">
        <v>55</v>
      </c>
      <c r="C2479" s="150">
        <v>29</v>
      </c>
      <c r="D2479" s="5"/>
      <c r="E2479" s="98">
        <v>0.01</v>
      </c>
      <c r="F2479" s="53"/>
      <c r="G2479" s="59"/>
      <c r="Z2479" s="108" t="str">
        <f>IF(LEN(INDEX($1:$1048576,ROW(),4))&gt;0,INDEX($1:$1048576,ROW(),4)," ")</f>
        <v xml:space="preserve"> </v>
      </c>
      <c r="AA2479" s="108">
        <f t="shared" si="270"/>
        <v>190</v>
      </c>
      <c r="AB2479" s="108">
        <f ca="1">COUNTBLANK(OFFSET(INDEX($1:$1048576,2,4),AA2479*WellsInPlate,0,WellsInPlate,1))</f>
        <v>86</v>
      </c>
      <c r="AC2479" s="108">
        <f t="shared" ca="1" si="271"/>
        <v>0</v>
      </c>
      <c r="AE2479" s="108" t="b">
        <f>IF(COUNTBLANK(D2479)=0,A2479)</f>
        <v>0</v>
      </c>
    </row>
    <row r="2480" spans="1:31" ht="12.75" x14ac:dyDescent="0.2">
      <c r="A2480" s="94" t="str">
        <f>IF(D2480="","",CONCATENATE('Address and samples info'!$B$8," #",'Samples 96'!C2480))</f>
        <v/>
      </c>
      <c r="B2480" s="95" t="s">
        <v>66</v>
      </c>
      <c r="C2480" s="150">
        <v>29</v>
      </c>
      <c r="D2480" s="5"/>
      <c r="E2480" s="98">
        <v>0.01</v>
      </c>
      <c r="F2480" s="53"/>
      <c r="G2480" s="59"/>
      <c r="Z2480" s="108" t="str">
        <f>IF(LEN(INDEX($1:$1048576,ROW(),4))&gt;0,INDEX($1:$1048576,ROW(),4)," ")</f>
        <v xml:space="preserve"> </v>
      </c>
      <c r="AA2480" s="108">
        <f t="shared" si="270"/>
        <v>190</v>
      </c>
      <c r="AB2480" s="108">
        <f ca="1">COUNTBLANK(OFFSET(INDEX($1:$1048576,2,4),AA2480*WellsInPlate,0,WellsInPlate,1))</f>
        <v>86</v>
      </c>
      <c r="AC2480" s="108">
        <f t="shared" ca="1" si="271"/>
        <v>0</v>
      </c>
      <c r="AE2480" s="108" t="b">
        <f>IF(COUNTBLANK(D2480)=0,A2480)</f>
        <v>0</v>
      </c>
    </row>
    <row r="2481" spans="1:31" ht="12.75" x14ac:dyDescent="0.2">
      <c r="A2481" s="94" t="str">
        <f>IF(D2481="","",CONCATENATE('Address and samples info'!$B$8," #",'Samples 96'!C2481))</f>
        <v/>
      </c>
      <c r="B2481" s="95" t="s">
        <v>77</v>
      </c>
      <c r="C2481" s="150">
        <v>29</v>
      </c>
      <c r="D2481" s="5"/>
      <c r="E2481" s="98">
        <v>0.01</v>
      </c>
      <c r="F2481" s="53"/>
      <c r="G2481" s="59"/>
      <c r="Z2481" s="108" t="str">
        <f>IF(LEN(INDEX($1:$1048576,ROW(),4))&gt;0,INDEX($1:$1048576,ROW(),4)," ")</f>
        <v xml:space="preserve"> </v>
      </c>
      <c r="AA2481" s="108">
        <f t="shared" si="270"/>
        <v>190</v>
      </c>
      <c r="AB2481" s="108">
        <f ca="1">COUNTBLANK(OFFSET(INDEX($1:$1048576,2,4),AA2481*WellsInPlate,0,WellsInPlate,1))</f>
        <v>86</v>
      </c>
      <c r="AC2481" s="108">
        <f t="shared" ca="1" si="271"/>
        <v>0</v>
      </c>
      <c r="AE2481" s="108" t="b">
        <f>IF(COUNTBLANK(D2481)=0,A2481)</f>
        <v>0</v>
      </c>
    </row>
    <row r="2482" spans="1:31" ht="12.75" x14ac:dyDescent="0.2">
      <c r="A2482" s="94" t="str">
        <f>IF(D2482="","",CONCATENATE('Address and samples info'!$B$8," #",'Samples 96'!C2482))</f>
        <v/>
      </c>
      <c r="B2482" s="95" t="s">
        <v>87</v>
      </c>
      <c r="C2482" s="150">
        <v>29</v>
      </c>
      <c r="D2482" s="5"/>
      <c r="E2482" s="98">
        <v>0.01</v>
      </c>
      <c r="F2482" s="53"/>
      <c r="G2482" s="59"/>
      <c r="Z2482" s="108" t="str">
        <f>IF(LEN(INDEX($1:$1048576,ROW(),4))&gt;0,INDEX($1:$1048576,ROW(),4)," ")</f>
        <v xml:space="preserve"> </v>
      </c>
      <c r="AA2482" s="108">
        <f t="shared" si="270"/>
        <v>190</v>
      </c>
      <c r="AB2482" s="108">
        <f ca="1">COUNTBLANK(OFFSET(INDEX($1:$1048576,2,4),AA2482*WellsInPlate,0,WellsInPlate,1))</f>
        <v>86</v>
      </c>
      <c r="AC2482" s="108">
        <f t="shared" ca="1" si="271"/>
        <v>0</v>
      </c>
      <c r="AE2482" s="108" t="b">
        <f>IF(COUNTBLANK(D2482)=0,A2482)</f>
        <v>0</v>
      </c>
    </row>
    <row r="2483" spans="1:31" ht="12.75" x14ac:dyDescent="0.2">
      <c r="A2483" s="94" t="str">
        <f>IF(D2483="","",CONCATENATE('Address and samples info'!$B$8," #",'Samples 96'!C2483))</f>
        <v/>
      </c>
      <c r="B2483" s="95" t="s">
        <v>12</v>
      </c>
      <c r="C2483" s="150">
        <v>29</v>
      </c>
      <c r="D2483" s="5"/>
      <c r="E2483" s="98">
        <v>0.01</v>
      </c>
      <c r="F2483" s="53"/>
      <c r="G2483" s="59"/>
      <c r="Z2483" s="108" t="str">
        <f>IF(LEN(INDEX($1:$1048576,ROW(),4))&gt;0,INDEX($1:$1048576,ROW(),4)," ")</f>
        <v xml:space="preserve"> </v>
      </c>
      <c r="AA2483" s="108">
        <f t="shared" si="270"/>
        <v>190</v>
      </c>
      <c r="AB2483" s="108">
        <f ca="1">COUNTBLANK(OFFSET(INDEX($1:$1048576,2,4),AA2483*WellsInPlate,0,WellsInPlate,1))</f>
        <v>86</v>
      </c>
      <c r="AC2483" s="108">
        <f t="shared" ca="1" si="271"/>
        <v>0</v>
      </c>
      <c r="AE2483" s="108" t="b">
        <f>IF(COUNTBLANK(D2483)=0,A2483)</f>
        <v>0</v>
      </c>
    </row>
    <row r="2484" spans="1:31" ht="12.75" x14ac:dyDescent="0.2">
      <c r="A2484" s="94" t="str">
        <f>IF(D2484="","",CONCATENATE('Address and samples info'!$B$8," #",'Samples 96'!C2484))</f>
        <v/>
      </c>
      <c r="B2484" s="95" t="s">
        <v>23</v>
      </c>
      <c r="C2484" s="150">
        <v>29</v>
      </c>
      <c r="D2484" s="5"/>
      <c r="E2484" s="98">
        <v>0.01</v>
      </c>
      <c r="F2484" s="53"/>
      <c r="G2484" s="59"/>
      <c r="Z2484" s="108" t="str">
        <f>IF(LEN(INDEX($1:$1048576,ROW(),4))&gt;0,INDEX($1:$1048576,ROW(),4)," ")</f>
        <v xml:space="preserve"> </v>
      </c>
      <c r="AA2484" s="108">
        <f t="shared" si="270"/>
        <v>190</v>
      </c>
      <c r="AB2484" s="108">
        <f ca="1">COUNTBLANK(OFFSET(INDEX($1:$1048576,2,4),AA2484*WellsInPlate,0,WellsInPlate,1))</f>
        <v>86</v>
      </c>
      <c r="AC2484" s="108">
        <f t="shared" ca="1" si="271"/>
        <v>0</v>
      </c>
      <c r="AE2484" s="108" t="b">
        <f>IF(COUNTBLANK(D2484)=0,A2484)</f>
        <v>0</v>
      </c>
    </row>
    <row r="2485" spans="1:31" ht="12.75" x14ac:dyDescent="0.2">
      <c r="A2485" s="94" t="str">
        <f>IF(D2485="","",CONCATENATE('Address and samples info'!$B$8," #",'Samples 96'!C2485))</f>
        <v/>
      </c>
      <c r="B2485" s="95" t="s">
        <v>34</v>
      </c>
      <c r="C2485" s="150">
        <v>29</v>
      </c>
      <c r="D2485" s="5"/>
      <c r="E2485" s="98">
        <v>0.01</v>
      </c>
      <c r="F2485" s="53"/>
      <c r="G2485" s="59"/>
      <c r="Z2485" s="108" t="str">
        <f>IF(LEN(INDEX($1:$1048576,ROW(),4))&gt;0,INDEX($1:$1048576,ROW(),4)," ")</f>
        <v xml:space="preserve"> </v>
      </c>
      <c r="AA2485" s="108">
        <f t="shared" si="270"/>
        <v>190</v>
      </c>
      <c r="AB2485" s="108">
        <f ca="1">COUNTBLANK(OFFSET(INDEX($1:$1048576,2,4),AA2485*WellsInPlate,0,WellsInPlate,1))</f>
        <v>86</v>
      </c>
      <c r="AC2485" s="108">
        <f t="shared" ca="1" si="271"/>
        <v>0</v>
      </c>
      <c r="AE2485" s="108" t="b">
        <f>IF(COUNTBLANK(D2485)=0,A2485)</f>
        <v>0</v>
      </c>
    </row>
    <row r="2486" spans="1:31" ht="12.75" x14ac:dyDescent="0.2">
      <c r="A2486" s="94" t="str">
        <f>IF(D2486="","",CONCATENATE('Address and samples info'!$B$8," #",'Samples 96'!C2486))</f>
        <v/>
      </c>
      <c r="B2486" s="95" t="s">
        <v>45</v>
      </c>
      <c r="C2486" s="150">
        <v>29</v>
      </c>
      <c r="D2486" s="5"/>
      <c r="E2486" s="98">
        <v>0.01</v>
      </c>
      <c r="F2486" s="53"/>
      <c r="G2486" s="59"/>
      <c r="Z2486" s="108" t="str">
        <f>IF(LEN(INDEX($1:$1048576,ROW(),4))&gt;0,INDEX($1:$1048576,ROW(),4)," ")</f>
        <v xml:space="preserve"> </v>
      </c>
      <c r="AA2486" s="108">
        <f t="shared" si="270"/>
        <v>190</v>
      </c>
      <c r="AB2486" s="108">
        <f ca="1">COUNTBLANK(OFFSET(INDEX($1:$1048576,2,4),AA2486*WellsInPlate,0,WellsInPlate,1))</f>
        <v>86</v>
      </c>
      <c r="AC2486" s="108">
        <f t="shared" ca="1" si="271"/>
        <v>0</v>
      </c>
      <c r="AE2486" s="108" t="b">
        <f>IF(COUNTBLANK(D2486)=0,A2486)</f>
        <v>0</v>
      </c>
    </row>
    <row r="2487" spans="1:31" ht="12.75" x14ac:dyDescent="0.2">
      <c r="A2487" s="94" t="str">
        <f>IF(D2487="","",CONCATENATE('Address and samples info'!$B$8," #",'Samples 96'!C2487))</f>
        <v/>
      </c>
      <c r="B2487" s="95" t="s">
        <v>56</v>
      </c>
      <c r="C2487" s="150">
        <v>29</v>
      </c>
      <c r="D2487" s="5"/>
      <c r="E2487" s="98">
        <v>0.01</v>
      </c>
      <c r="F2487" s="53"/>
      <c r="G2487" s="59"/>
      <c r="Z2487" s="108" t="str">
        <f>IF(LEN(INDEX($1:$1048576,ROW(),4))&gt;0,INDEX($1:$1048576,ROW(),4)," ")</f>
        <v xml:space="preserve"> </v>
      </c>
      <c r="AA2487" s="108">
        <f t="shared" si="270"/>
        <v>191</v>
      </c>
      <c r="AB2487" s="108">
        <f ca="1">COUNTBLANK(OFFSET(INDEX($1:$1048576,2,4),AA2487*WellsInPlate,0,WellsInPlate,1))</f>
        <v>86</v>
      </c>
      <c r="AC2487" s="108">
        <f t="shared" ca="1" si="271"/>
        <v>0</v>
      </c>
      <c r="AE2487" s="108" t="b">
        <f>IF(COUNTBLANK(D2487)=0,A2487)</f>
        <v>0</v>
      </c>
    </row>
    <row r="2488" spans="1:31" ht="12.75" x14ac:dyDescent="0.2">
      <c r="A2488" s="94" t="str">
        <f>IF(D2488="","",CONCATENATE('Address and samples info'!$B$8," #",'Samples 96'!C2488))</f>
        <v/>
      </c>
      <c r="B2488" s="95" t="s">
        <v>67</v>
      </c>
      <c r="C2488" s="150">
        <v>29</v>
      </c>
      <c r="D2488" s="5"/>
      <c r="E2488" s="98">
        <v>0.01</v>
      </c>
      <c r="F2488" s="53"/>
      <c r="G2488" s="59"/>
      <c r="Z2488" s="108" t="str">
        <f>IF(LEN(INDEX($1:$1048576,ROW(),4))&gt;0,INDEX($1:$1048576,ROW(),4)," ")</f>
        <v xml:space="preserve"> </v>
      </c>
      <c r="AA2488" s="108">
        <f t="shared" si="270"/>
        <v>191</v>
      </c>
      <c r="AB2488" s="108">
        <f ca="1">COUNTBLANK(OFFSET(INDEX($1:$1048576,2,4),AA2488*WellsInPlate,0,WellsInPlate,1))</f>
        <v>86</v>
      </c>
      <c r="AC2488" s="108">
        <f t="shared" ca="1" si="271"/>
        <v>0</v>
      </c>
      <c r="AE2488" s="108" t="b">
        <f>IF(COUNTBLANK(D2488)=0,A2488)</f>
        <v>0</v>
      </c>
    </row>
    <row r="2489" spans="1:31" ht="12.75" x14ac:dyDescent="0.2">
      <c r="A2489" s="94" t="str">
        <f>IF(D2489="","",CONCATENATE('Address and samples info'!$B$8," #",'Samples 96'!C2489))</f>
        <v/>
      </c>
      <c r="B2489" s="95" t="s">
        <v>78</v>
      </c>
      <c r="C2489" s="150">
        <v>29</v>
      </c>
      <c r="D2489" s="5"/>
      <c r="E2489" s="98">
        <v>0.01</v>
      </c>
      <c r="F2489" s="53"/>
      <c r="G2489" s="59"/>
      <c r="Z2489" s="108" t="str">
        <f>IF(LEN(INDEX($1:$1048576,ROW(),4))&gt;0,INDEX($1:$1048576,ROW(),4)," ")</f>
        <v xml:space="preserve"> </v>
      </c>
      <c r="AA2489" s="108">
        <f t="shared" si="270"/>
        <v>191</v>
      </c>
      <c r="AB2489" s="108">
        <f ca="1">COUNTBLANK(OFFSET(INDEX($1:$1048576,2,4),AA2489*WellsInPlate,0,WellsInPlate,1))</f>
        <v>86</v>
      </c>
      <c r="AC2489" s="108">
        <f t="shared" ca="1" si="271"/>
        <v>0</v>
      </c>
      <c r="AE2489" s="108" t="b">
        <f>IF(COUNTBLANK(D2489)=0,A2489)</f>
        <v>0</v>
      </c>
    </row>
    <row r="2490" spans="1:31" ht="12.75" x14ac:dyDescent="0.2">
      <c r="A2490" s="94" t="str">
        <f>IF(D2490="","",CONCATENATE('Address and samples info'!$B$8," #",'Samples 96'!C2490))</f>
        <v/>
      </c>
      <c r="B2490" s="95" t="s">
        <v>88</v>
      </c>
      <c r="C2490" s="150">
        <v>29</v>
      </c>
      <c r="D2490" s="5"/>
      <c r="E2490" s="98">
        <v>0.01</v>
      </c>
      <c r="F2490" s="53"/>
      <c r="G2490" s="59"/>
      <c r="Z2490" s="108" t="str">
        <f>IF(LEN(INDEX($1:$1048576,ROW(),4))&gt;0,INDEX($1:$1048576,ROW(),4)," ")</f>
        <v xml:space="preserve"> </v>
      </c>
      <c r="AA2490" s="108">
        <f t="shared" si="270"/>
        <v>191</v>
      </c>
      <c r="AB2490" s="108">
        <f ca="1">COUNTBLANK(OFFSET(INDEX($1:$1048576,2,4),AA2490*WellsInPlate,0,WellsInPlate,1))</f>
        <v>86</v>
      </c>
      <c r="AC2490" s="108">
        <f t="shared" ca="1" si="271"/>
        <v>0</v>
      </c>
      <c r="AE2490" s="108" t="b">
        <f>IF(COUNTBLANK(D2490)=0,A2490)</f>
        <v>0</v>
      </c>
    </row>
    <row r="2491" spans="1:31" ht="12.75" x14ac:dyDescent="0.2">
      <c r="A2491" s="94" t="str">
        <f>IF(D2491="","",CONCATENATE('Address and samples info'!$B$8," #",'Samples 96'!C2491))</f>
        <v/>
      </c>
      <c r="B2491" s="95" t="s">
        <v>13</v>
      </c>
      <c r="C2491" s="150">
        <v>29</v>
      </c>
      <c r="D2491" s="5"/>
      <c r="E2491" s="98">
        <v>0.01</v>
      </c>
      <c r="F2491" s="53"/>
      <c r="G2491" s="59"/>
      <c r="Z2491" s="108" t="str">
        <f>IF(LEN(INDEX($1:$1048576,ROW(),4))&gt;0,INDEX($1:$1048576,ROW(),4)," ")</f>
        <v xml:space="preserve"> </v>
      </c>
      <c r="AA2491" s="108">
        <f t="shared" si="270"/>
        <v>191</v>
      </c>
      <c r="AB2491" s="108">
        <f ca="1">COUNTBLANK(OFFSET(INDEX($1:$1048576,2,4),AA2491*WellsInPlate,0,WellsInPlate,1))</f>
        <v>86</v>
      </c>
      <c r="AC2491" s="108">
        <f t="shared" ca="1" si="271"/>
        <v>0</v>
      </c>
      <c r="AE2491" s="108" t="b">
        <f>IF(COUNTBLANK(D2491)=0,A2491)</f>
        <v>0</v>
      </c>
    </row>
    <row r="2492" spans="1:31" ht="12.75" x14ac:dyDescent="0.2">
      <c r="A2492" s="94" t="str">
        <f>IF(D2492="","",CONCATENATE('Address and samples info'!$B$8," #",'Samples 96'!C2492))</f>
        <v/>
      </c>
      <c r="B2492" s="95" t="s">
        <v>24</v>
      </c>
      <c r="C2492" s="150">
        <v>29</v>
      </c>
      <c r="D2492" s="5"/>
      <c r="E2492" s="98">
        <v>0.01</v>
      </c>
      <c r="F2492" s="53"/>
      <c r="G2492" s="59"/>
      <c r="Z2492" s="108" t="str">
        <f>IF(LEN(INDEX($1:$1048576,ROW(),4))&gt;0,INDEX($1:$1048576,ROW(),4)," ")</f>
        <v xml:space="preserve"> </v>
      </c>
      <c r="AA2492" s="108">
        <f t="shared" si="270"/>
        <v>191</v>
      </c>
      <c r="AB2492" s="108">
        <f ca="1">COUNTBLANK(OFFSET(INDEX($1:$1048576,2,4),AA2492*WellsInPlate,0,WellsInPlate,1))</f>
        <v>86</v>
      </c>
      <c r="AC2492" s="108">
        <f t="shared" ca="1" si="271"/>
        <v>0</v>
      </c>
      <c r="AE2492" s="108" t="b">
        <f>IF(COUNTBLANK(D2492)=0,A2492)</f>
        <v>0</v>
      </c>
    </row>
    <row r="2493" spans="1:31" ht="12.75" x14ac:dyDescent="0.2">
      <c r="A2493" s="94" t="str">
        <f>IF(D2493="","",CONCATENATE('Address and samples info'!$B$8," #",'Samples 96'!C2493))</f>
        <v/>
      </c>
      <c r="B2493" s="95" t="s">
        <v>35</v>
      </c>
      <c r="C2493" s="150">
        <v>29</v>
      </c>
      <c r="D2493" s="5"/>
      <c r="E2493" s="98">
        <v>0.01</v>
      </c>
      <c r="F2493" s="53"/>
      <c r="G2493" s="59"/>
      <c r="Z2493" s="108" t="str">
        <f>IF(LEN(INDEX($1:$1048576,ROW(),4))&gt;0,INDEX($1:$1048576,ROW(),4)," ")</f>
        <v xml:space="preserve"> </v>
      </c>
      <c r="AA2493" s="108">
        <f t="shared" si="270"/>
        <v>191</v>
      </c>
      <c r="AB2493" s="108">
        <f ca="1">COUNTBLANK(OFFSET(INDEX($1:$1048576,2,4),AA2493*WellsInPlate,0,WellsInPlate,1))</f>
        <v>86</v>
      </c>
      <c r="AC2493" s="108">
        <f t="shared" ca="1" si="271"/>
        <v>0</v>
      </c>
      <c r="AE2493" s="108" t="b">
        <f>IF(COUNTBLANK(D2493)=0,A2493)</f>
        <v>0</v>
      </c>
    </row>
    <row r="2494" spans="1:31" ht="12.75" x14ac:dyDescent="0.2">
      <c r="A2494" s="94" t="str">
        <f>IF(D2494="","",CONCATENATE('Address and samples info'!$B$8," #",'Samples 96'!C2494))</f>
        <v/>
      </c>
      <c r="B2494" s="95" t="s">
        <v>46</v>
      </c>
      <c r="C2494" s="150">
        <v>29</v>
      </c>
      <c r="D2494" s="5"/>
      <c r="E2494" s="98">
        <v>0.01</v>
      </c>
      <c r="F2494" s="53"/>
      <c r="G2494" s="59"/>
      <c r="Z2494" s="108" t="str">
        <f>IF(LEN(INDEX($1:$1048576,ROW(),4))&gt;0,INDEX($1:$1048576,ROW(),4)," ")</f>
        <v xml:space="preserve"> </v>
      </c>
      <c r="AA2494" s="108">
        <f t="shared" si="270"/>
        <v>191</v>
      </c>
      <c r="AB2494" s="108">
        <f ca="1">COUNTBLANK(OFFSET(INDEX($1:$1048576,2,4),AA2494*WellsInPlate,0,WellsInPlate,1))</f>
        <v>86</v>
      </c>
      <c r="AC2494" s="108">
        <f t="shared" ca="1" si="271"/>
        <v>0</v>
      </c>
      <c r="AE2494" s="108" t="b">
        <f>IF(COUNTBLANK(D2494)=0,A2494)</f>
        <v>0</v>
      </c>
    </row>
    <row r="2495" spans="1:31" ht="12.75" x14ac:dyDescent="0.2">
      <c r="A2495" s="94" t="str">
        <f>IF(D2495="","",CONCATENATE('Address and samples info'!$B$8," #",'Samples 96'!C2495))</f>
        <v/>
      </c>
      <c r="B2495" s="95" t="s">
        <v>57</v>
      </c>
      <c r="C2495" s="150">
        <v>29</v>
      </c>
      <c r="D2495" s="5"/>
      <c r="E2495" s="98">
        <v>0.01</v>
      </c>
      <c r="F2495" s="53"/>
      <c r="G2495" s="59"/>
      <c r="Z2495" s="108" t="str">
        <f>IF(LEN(INDEX($1:$1048576,ROW(),4))&gt;0,INDEX($1:$1048576,ROW(),4)," ")</f>
        <v xml:space="preserve"> </v>
      </c>
      <c r="AA2495" s="108">
        <f t="shared" si="270"/>
        <v>191</v>
      </c>
      <c r="AB2495" s="108">
        <f ca="1">COUNTBLANK(OFFSET(INDEX($1:$1048576,2,4),AA2495*WellsInPlate,0,WellsInPlate,1))</f>
        <v>86</v>
      </c>
      <c r="AC2495" s="108">
        <f t="shared" ca="1" si="271"/>
        <v>0</v>
      </c>
      <c r="AE2495" s="108" t="b">
        <f>IF(COUNTBLANK(D2495)=0,A2495)</f>
        <v>0</v>
      </c>
    </row>
    <row r="2496" spans="1:31" ht="12.75" x14ac:dyDescent="0.2">
      <c r="A2496" s="94" t="str">
        <f>IF(D2496="","",CONCATENATE('Address and samples info'!$B$8," #",'Samples 96'!C2496))</f>
        <v/>
      </c>
      <c r="B2496" s="95" t="s">
        <v>68</v>
      </c>
      <c r="C2496" s="150">
        <v>29</v>
      </c>
      <c r="D2496" s="5"/>
      <c r="E2496" s="98">
        <v>0.01</v>
      </c>
      <c r="F2496" s="53"/>
      <c r="G2496" s="59"/>
      <c r="Z2496" s="108" t="str">
        <f>IF(LEN(INDEX($1:$1048576,ROW(),4))&gt;0,INDEX($1:$1048576,ROW(),4)," ")</f>
        <v xml:space="preserve"> </v>
      </c>
      <c r="AA2496" s="108">
        <f t="shared" si="270"/>
        <v>191</v>
      </c>
      <c r="AB2496" s="108">
        <f ca="1">COUNTBLANK(OFFSET(INDEX($1:$1048576,2,4),AA2496*WellsInPlate,0,WellsInPlate,1))</f>
        <v>86</v>
      </c>
      <c r="AC2496" s="108">
        <f t="shared" ca="1" si="271"/>
        <v>0</v>
      </c>
      <c r="AE2496" s="108" t="b">
        <f>IF(COUNTBLANK(D2496)=0,A2496)</f>
        <v>0</v>
      </c>
    </row>
    <row r="2497" spans="1:31" ht="12.75" x14ac:dyDescent="0.2">
      <c r="A2497" s="94" t="str">
        <f>IF(D2497="","",CONCATENATE('Address and samples info'!$B$8," #",'Samples 96'!C2497))</f>
        <v/>
      </c>
      <c r="B2497" s="95" t="s">
        <v>3</v>
      </c>
      <c r="C2497" s="150">
        <v>30</v>
      </c>
      <c r="D2497" s="5"/>
      <c r="E2497" s="98">
        <v>0.01</v>
      </c>
      <c r="F2497" s="53"/>
      <c r="G2497" s="59"/>
      <c r="Z2497" s="108" t="str">
        <f>IF(LEN(INDEX($1:$1048576,ROW(),4))&gt;0,INDEX($1:$1048576,ROW(),4)," ")</f>
        <v xml:space="preserve"> </v>
      </c>
      <c r="AA2497" s="108">
        <f t="shared" si="270"/>
        <v>191</v>
      </c>
      <c r="AB2497" s="108">
        <f ca="1">COUNTBLANK(OFFSET(INDEX($1:$1048576,2,4),AA2497*WellsInPlate,0,WellsInPlate,1))</f>
        <v>86</v>
      </c>
      <c r="AC2497" s="108">
        <f t="shared" ca="1" si="271"/>
        <v>0</v>
      </c>
      <c r="AE2497" s="108" t="b">
        <f>IF(COUNTBLANK(D2497)=0,A2497)</f>
        <v>0</v>
      </c>
    </row>
    <row r="2498" spans="1:31" ht="12.75" x14ac:dyDescent="0.2">
      <c r="A2498" s="94" t="str">
        <f>IF(D2498="","",CONCATENATE('Address and samples info'!$B$8," #",'Samples 96'!C2498))</f>
        <v/>
      </c>
      <c r="B2498" s="95" t="s">
        <v>14</v>
      </c>
      <c r="C2498" s="150">
        <v>30</v>
      </c>
      <c r="D2498" s="5"/>
      <c r="E2498" s="98">
        <v>0.01</v>
      </c>
      <c r="F2498" s="53"/>
      <c r="G2498" s="59"/>
      <c r="Z2498" s="108" t="str">
        <f>IF(LEN(INDEX($1:$1048576,ROW(),4))&gt;0,INDEX($1:$1048576,ROW(),4)," ")</f>
        <v xml:space="preserve"> </v>
      </c>
      <c r="AA2498" s="108">
        <f t="shared" si="270"/>
        <v>191</v>
      </c>
      <c r="AB2498" s="108">
        <f ca="1">COUNTBLANK(OFFSET(INDEX($1:$1048576,2,4),AA2498*WellsInPlate,0,WellsInPlate,1))</f>
        <v>86</v>
      </c>
      <c r="AC2498" s="108">
        <f t="shared" ca="1" si="271"/>
        <v>0</v>
      </c>
      <c r="AE2498" s="108" t="b">
        <f>IF(COUNTBLANK(D2498)=0,A2498)</f>
        <v>0</v>
      </c>
    </row>
    <row r="2499" spans="1:31" ht="12.75" x14ac:dyDescent="0.2">
      <c r="A2499" s="94" t="str">
        <f>IF(D2499="","",CONCATENATE('Address and samples info'!$B$8," #",'Samples 96'!C2499))</f>
        <v/>
      </c>
      <c r="B2499" s="95" t="s">
        <v>25</v>
      </c>
      <c r="C2499" s="150">
        <v>30</v>
      </c>
      <c r="D2499" s="5"/>
      <c r="E2499" s="98">
        <v>0.01</v>
      </c>
      <c r="F2499" s="53"/>
      <c r="G2499" s="59"/>
      <c r="Z2499" s="108" t="str">
        <f>IF(LEN(INDEX($1:$1048576,ROW(),4))&gt;0,INDEX($1:$1048576,ROW(),4)," ")</f>
        <v xml:space="preserve"> </v>
      </c>
      <c r="AA2499" s="108">
        <f t="shared" si="270"/>
        <v>191</v>
      </c>
      <c r="AB2499" s="108">
        <f ca="1">COUNTBLANK(OFFSET(INDEX($1:$1048576,2,4),AA2499*WellsInPlate,0,WellsInPlate,1))</f>
        <v>86</v>
      </c>
      <c r="AC2499" s="108">
        <f t="shared" ca="1" si="271"/>
        <v>0</v>
      </c>
      <c r="AE2499" s="108" t="b">
        <f>IF(COUNTBLANK(D2499)=0,A2499)</f>
        <v>0</v>
      </c>
    </row>
    <row r="2500" spans="1:31" ht="12.75" x14ac:dyDescent="0.2">
      <c r="A2500" s="94" t="str">
        <f>IF(D2500="","",CONCATENATE('Address and samples info'!$B$8," #",'Samples 96'!C2500))</f>
        <v/>
      </c>
      <c r="B2500" s="95" t="s">
        <v>36</v>
      </c>
      <c r="C2500" s="150">
        <v>30</v>
      </c>
      <c r="D2500" s="5"/>
      <c r="E2500" s="98">
        <v>0.01</v>
      </c>
      <c r="F2500" s="53"/>
      <c r="G2500" s="59"/>
      <c r="Z2500" s="108" t="str">
        <f>IF(LEN(INDEX($1:$1048576,ROW(),4))&gt;0,INDEX($1:$1048576,ROW(),4)," ")</f>
        <v xml:space="preserve"> </v>
      </c>
      <c r="AA2500" s="108">
        <f t="shared" si="270"/>
        <v>192</v>
      </c>
      <c r="AB2500" s="108">
        <f ca="1">COUNTBLANK(OFFSET(INDEX($1:$1048576,2,4),AA2500*WellsInPlate,0,WellsInPlate,1))</f>
        <v>86</v>
      </c>
      <c r="AC2500" s="108">
        <f t="shared" ca="1" si="271"/>
        <v>0</v>
      </c>
      <c r="AE2500" s="108" t="b">
        <f>IF(COUNTBLANK(D2500)=0,A2500)</f>
        <v>0</v>
      </c>
    </row>
    <row r="2501" spans="1:31" ht="12.75" x14ac:dyDescent="0.2">
      <c r="A2501" s="94" t="str">
        <f>IF(D2501="","",CONCATENATE('Address and samples info'!$B$8," #",'Samples 96'!C2501))</f>
        <v/>
      </c>
      <c r="B2501" s="95" t="s">
        <v>47</v>
      </c>
      <c r="C2501" s="150">
        <v>30</v>
      </c>
      <c r="D2501" s="5"/>
      <c r="E2501" s="98">
        <v>0.01</v>
      </c>
      <c r="F2501" s="53"/>
      <c r="G2501" s="59"/>
      <c r="Z2501" s="108" t="str">
        <f>IF(LEN(INDEX($1:$1048576,ROW(),4))&gt;0,INDEX($1:$1048576,ROW(),4)," ")</f>
        <v xml:space="preserve"> </v>
      </c>
      <c r="AA2501" s="108">
        <f t="shared" ref="AA2501" si="272">CEILING((ROW()-StartRow+1)/PanelHeight,1)-1</f>
        <v>192</v>
      </c>
      <c r="AB2501" s="108">
        <f ca="1">COUNTBLANK(OFFSET(INDEX($1:$1048576,2,4),AA2501*WellsInPlate,0,WellsInPlate,1))</f>
        <v>86</v>
      </c>
      <c r="AC2501" s="108">
        <f t="shared" ref="AC2501" ca="1" si="273">IF(AB2501=WellsInPlate,0,1)</f>
        <v>0</v>
      </c>
      <c r="AE2501" s="108" t="b">
        <f>IF(COUNTBLANK(D2501)=0,A2501)</f>
        <v>0</v>
      </c>
    </row>
    <row r="2502" spans="1:31" ht="12.75" x14ac:dyDescent="0.2">
      <c r="A2502" s="94" t="str">
        <f>IF(D2502="","",CONCATENATE('Address and samples info'!$B$8," #",'Samples 96'!C2502))</f>
        <v/>
      </c>
      <c r="B2502" s="95" t="s">
        <v>58</v>
      </c>
      <c r="C2502" s="150">
        <v>30</v>
      </c>
      <c r="D2502" s="5"/>
      <c r="E2502" s="98">
        <v>0.01</v>
      </c>
      <c r="F2502" s="53"/>
      <c r="G2502" s="59"/>
      <c r="Z2502" s="108" t="str">
        <f>IF(LEN(INDEX($1:$1048576,ROW(),4))&gt;0,INDEX($1:$1048576,ROW(),4)," ")</f>
        <v xml:space="preserve"> </v>
      </c>
      <c r="AA2502" s="108">
        <f t="shared" ref="AA2502:AA2533" si="274">CEILING((ROW()-StartRow+1)/PanelHeight,1)-1</f>
        <v>192</v>
      </c>
      <c r="AB2502" s="108">
        <f ca="1">COUNTBLANK(OFFSET(INDEX($1:$1048576,2,4),AA2502*WellsInPlate,0,WellsInPlate,1))</f>
        <v>86</v>
      </c>
      <c r="AC2502" s="108">
        <f t="shared" ref="AC2502:AC2533" ca="1" si="275">IF(AB2502=WellsInPlate,0,1)</f>
        <v>0</v>
      </c>
      <c r="AE2502" s="108" t="b">
        <f>IF(COUNTBLANK(D2502)=0,A2502)</f>
        <v>0</v>
      </c>
    </row>
    <row r="2503" spans="1:31" ht="12.75" x14ac:dyDescent="0.2">
      <c r="A2503" s="94" t="str">
        <f>IF(D2503="","",CONCATENATE('Address and samples info'!$B$8," #",'Samples 96'!C2503))</f>
        <v/>
      </c>
      <c r="B2503" s="95" t="s">
        <v>69</v>
      </c>
      <c r="C2503" s="150">
        <v>30</v>
      </c>
      <c r="D2503" s="5"/>
      <c r="E2503" s="98">
        <v>0.01</v>
      </c>
      <c r="F2503" s="53"/>
      <c r="G2503" s="59"/>
      <c r="Z2503" s="108" t="str">
        <f>IF(LEN(INDEX($1:$1048576,ROW(),4))&gt;0,INDEX($1:$1048576,ROW(),4)," ")</f>
        <v xml:space="preserve"> </v>
      </c>
      <c r="AA2503" s="108">
        <f t="shared" si="274"/>
        <v>192</v>
      </c>
      <c r="AB2503" s="108">
        <f ca="1">COUNTBLANK(OFFSET(INDEX($1:$1048576,2,4),AA2503*WellsInPlate,0,WellsInPlate,1))</f>
        <v>86</v>
      </c>
      <c r="AC2503" s="108">
        <f t="shared" ca="1" si="275"/>
        <v>0</v>
      </c>
      <c r="AE2503" s="108" t="b">
        <f>IF(COUNTBLANK(D2503)=0,A2503)</f>
        <v>0</v>
      </c>
    </row>
    <row r="2504" spans="1:31" ht="12.75" x14ac:dyDescent="0.2">
      <c r="A2504" s="94" t="str">
        <f>IF(D2504="","",CONCATENATE('Address and samples info'!$B$8," #",'Samples 96'!C2504))</f>
        <v/>
      </c>
      <c r="B2504" s="95" t="s">
        <v>79</v>
      </c>
      <c r="C2504" s="150">
        <v>30</v>
      </c>
      <c r="D2504" s="5"/>
      <c r="E2504" s="98">
        <v>0.01</v>
      </c>
      <c r="F2504" s="53"/>
      <c r="G2504" s="59"/>
      <c r="Z2504" s="108" t="str">
        <f>IF(LEN(INDEX($1:$1048576,ROW(),4))&gt;0,INDEX($1:$1048576,ROW(),4)," ")</f>
        <v xml:space="preserve"> </v>
      </c>
      <c r="AA2504" s="108">
        <f t="shared" si="274"/>
        <v>192</v>
      </c>
      <c r="AB2504" s="108">
        <f ca="1">COUNTBLANK(OFFSET(INDEX($1:$1048576,2,4),AA2504*WellsInPlate,0,WellsInPlate,1))</f>
        <v>86</v>
      </c>
      <c r="AC2504" s="108">
        <f t="shared" ca="1" si="275"/>
        <v>0</v>
      </c>
      <c r="AE2504" s="108" t="b">
        <f>IF(COUNTBLANK(D2504)=0,A2504)</f>
        <v>0</v>
      </c>
    </row>
    <row r="2505" spans="1:31" ht="12.75" x14ac:dyDescent="0.2">
      <c r="A2505" s="94" t="str">
        <f>IF(D2505="","",CONCATENATE('Address and samples info'!$B$8," #",'Samples 96'!C2505))</f>
        <v/>
      </c>
      <c r="B2505" s="95" t="s">
        <v>4</v>
      </c>
      <c r="C2505" s="150">
        <v>30</v>
      </c>
      <c r="D2505" s="5"/>
      <c r="E2505" s="98">
        <v>0.01</v>
      </c>
      <c r="F2505" s="53"/>
      <c r="G2505" s="59"/>
      <c r="Z2505" s="108" t="str">
        <f>IF(LEN(INDEX($1:$1048576,ROW(),4))&gt;0,INDEX($1:$1048576,ROW(),4)," ")</f>
        <v xml:space="preserve"> </v>
      </c>
      <c r="AA2505" s="108">
        <f t="shared" si="274"/>
        <v>192</v>
      </c>
      <c r="AB2505" s="108">
        <f ca="1">COUNTBLANK(OFFSET(INDEX($1:$1048576,2,4),AA2505*WellsInPlate,0,WellsInPlate,1))</f>
        <v>86</v>
      </c>
      <c r="AC2505" s="108">
        <f t="shared" ca="1" si="275"/>
        <v>0</v>
      </c>
      <c r="AE2505" s="108" t="b">
        <f>IF(COUNTBLANK(D2505)=0,A2505)</f>
        <v>0</v>
      </c>
    </row>
    <row r="2506" spans="1:31" ht="12.75" x14ac:dyDescent="0.2">
      <c r="A2506" s="94" t="str">
        <f>IF(D2506="","",CONCATENATE('Address and samples info'!$B$8," #",'Samples 96'!C2506))</f>
        <v/>
      </c>
      <c r="B2506" s="95" t="s">
        <v>15</v>
      </c>
      <c r="C2506" s="150">
        <v>30</v>
      </c>
      <c r="D2506" s="5"/>
      <c r="E2506" s="98">
        <v>0.01</v>
      </c>
      <c r="F2506" s="53"/>
      <c r="G2506" s="59"/>
      <c r="Z2506" s="108" t="str">
        <f>IF(LEN(INDEX($1:$1048576,ROW(),4))&gt;0,INDEX($1:$1048576,ROW(),4)," ")</f>
        <v xml:space="preserve"> </v>
      </c>
      <c r="AA2506" s="108">
        <f t="shared" si="274"/>
        <v>192</v>
      </c>
      <c r="AB2506" s="108">
        <f ca="1">COUNTBLANK(OFFSET(INDEX($1:$1048576,2,4),AA2506*WellsInPlate,0,WellsInPlate,1))</f>
        <v>86</v>
      </c>
      <c r="AC2506" s="108">
        <f t="shared" ca="1" si="275"/>
        <v>0</v>
      </c>
      <c r="AE2506" s="108" t="b">
        <f>IF(COUNTBLANK(D2506)=0,A2506)</f>
        <v>0</v>
      </c>
    </row>
    <row r="2507" spans="1:31" ht="12.75" x14ac:dyDescent="0.2">
      <c r="A2507" s="94" t="str">
        <f>IF(D2507="","",CONCATENATE('Address and samples info'!$B$8," #",'Samples 96'!C2507))</f>
        <v/>
      </c>
      <c r="B2507" s="95" t="s">
        <v>26</v>
      </c>
      <c r="C2507" s="150">
        <v>30</v>
      </c>
      <c r="D2507" s="5"/>
      <c r="E2507" s="98">
        <v>0.01</v>
      </c>
      <c r="F2507" s="53"/>
      <c r="G2507" s="59"/>
      <c r="Z2507" s="108" t="str">
        <f>IF(LEN(INDEX($1:$1048576,ROW(),4))&gt;0,INDEX($1:$1048576,ROW(),4)," ")</f>
        <v xml:space="preserve"> </v>
      </c>
      <c r="AA2507" s="108">
        <f t="shared" si="274"/>
        <v>192</v>
      </c>
      <c r="AB2507" s="108">
        <f ca="1">COUNTBLANK(OFFSET(INDEX($1:$1048576,2,4),AA2507*WellsInPlate,0,WellsInPlate,1))</f>
        <v>86</v>
      </c>
      <c r="AC2507" s="108">
        <f t="shared" ca="1" si="275"/>
        <v>0</v>
      </c>
      <c r="AE2507" s="108" t="b">
        <f>IF(COUNTBLANK(D2507)=0,A2507)</f>
        <v>0</v>
      </c>
    </row>
    <row r="2508" spans="1:31" ht="12.75" x14ac:dyDescent="0.2">
      <c r="A2508" s="94" t="str">
        <f>IF(D2508="","",CONCATENATE('Address and samples info'!$B$8," #",'Samples 96'!C2508))</f>
        <v/>
      </c>
      <c r="B2508" s="95" t="s">
        <v>37</v>
      </c>
      <c r="C2508" s="150">
        <v>30</v>
      </c>
      <c r="D2508" s="5"/>
      <c r="E2508" s="98">
        <v>0.01</v>
      </c>
      <c r="F2508" s="53"/>
      <c r="G2508" s="59"/>
      <c r="Z2508" s="108" t="str">
        <f>IF(LEN(INDEX($1:$1048576,ROW(),4))&gt;0,INDEX($1:$1048576,ROW(),4)," ")</f>
        <v xml:space="preserve"> </v>
      </c>
      <c r="AA2508" s="108">
        <f t="shared" si="274"/>
        <v>192</v>
      </c>
      <c r="AB2508" s="108">
        <f ca="1">COUNTBLANK(OFFSET(INDEX($1:$1048576,2,4),AA2508*WellsInPlate,0,WellsInPlate,1))</f>
        <v>86</v>
      </c>
      <c r="AC2508" s="108">
        <f t="shared" ca="1" si="275"/>
        <v>0</v>
      </c>
      <c r="AE2508" s="108" t="b">
        <f>IF(COUNTBLANK(D2508)=0,A2508)</f>
        <v>0</v>
      </c>
    </row>
    <row r="2509" spans="1:31" ht="12.75" x14ac:dyDescent="0.2">
      <c r="A2509" s="94" t="str">
        <f>IF(D2509="","",CONCATENATE('Address and samples info'!$B$8," #",'Samples 96'!C2509))</f>
        <v/>
      </c>
      <c r="B2509" s="95" t="s">
        <v>48</v>
      </c>
      <c r="C2509" s="150">
        <v>30</v>
      </c>
      <c r="D2509" s="5"/>
      <c r="E2509" s="98">
        <v>0.01</v>
      </c>
      <c r="F2509" s="53"/>
      <c r="G2509" s="59"/>
      <c r="Z2509" s="108" t="str">
        <f>IF(LEN(INDEX($1:$1048576,ROW(),4))&gt;0,INDEX($1:$1048576,ROW(),4)," ")</f>
        <v xml:space="preserve"> </v>
      </c>
      <c r="AA2509" s="108">
        <f t="shared" si="274"/>
        <v>192</v>
      </c>
      <c r="AB2509" s="108">
        <f ca="1">COUNTBLANK(OFFSET(INDEX($1:$1048576,2,4),AA2509*WellsInPlate,0,WellsInPlate,1))</f>
        <v>86</v>
      </c>
      <c r="AC2509" s="108">
        <f t="shared" ca="1" si="275"/>
        <v>0</v>
      </c>
      <c r="AE2509" s="108" t="b">
        <f>IF(COUNTBLANK(D2509)=0,A2509)</f>
        <v>0</v>
      </c>
    </row>
    <row r="2510" spans="1:31" ht="12.75" x14ac:dyDescent="0.2">
      <c r="A2510" s="94" t="str">
        <f>IF(D2510="","",CONCATENATE('Address and samples info'!$B$8," #",'Samples 96'!C2510))</f>
        <v/>
      </c>
      <c r="B2510" s="95" t="s">
        <v>59</v>
      </c>
      <c r="C2510" s="150">
        <v>30</v>
      </c>
      <c r="D2510" s="5"/>
      <c r="E2510" s="98">
        <v>0.01</v>
      </c>
      <c r="F2510" s="53"/>
      <c r="G2510" s="59"/>
      <c r="Z2510" s="108" t="str">
        <f>IF(LEN(INDEX($1:$1048576,ROW(),4))&gt;0,INDEX($1:$1048576,ROW(),4)," ")</f>
        <v xml:space="preserve"> </v>
      </c>
      <c r="AA2510" s="108">
        <f t="shared" si="274"/>
        <v>192</v>
      </c>
      <c r="AB2510" s="108">
        <f ca="1">COUNTBLANK(OFFSET(INDEX($1:$1048576,2,4),AA2510*WellsInPlate,0,WellsInPlate,1))</f>
        <v>86</v>
      </c>
      <c r="AC2510" s="108">
        <f t="shared" ca="1" si="275"/>
        <v>0</v>
      </c>
      <c r="AE2510" s="108" t="b">
        <f>IF(COUNTBLANK(D2510)=0,A2510)</f>
        <v>0</v>
      </c>
    </row>
    <row r="2511" spans="1:31" ht="12.75" x14ac:dyDescent="0.2">
      <c r="A2511" s="94" t="str">
        <f>IF(D2511="","",CONCATENATE('Address and samples info'!$B$8," #",'Samples 96'!C2511))</f>
        <v/>
      </c>
      <c r="B2511" s="95" t="s">
        <v>70</v>
      </c>
      <c r="C2511" s="150">
        <v>30</v>
      </c>
      <c r="D2511" s="5"/>
      <c r="E2511" s="98">
        <v>0.01</v>
      </c>
      <c r="F2511" s="53"/>
      <c r="G2511" s="59"/>
      <c r="Z2511" s="108" t="str">
        <f>IF(LEN(INDEX($1:$1048576,ROW(),4))&gt;0,INDEX($1:$1048576,ROW(),4)," ")</f>
        <v xml:space="preserve"> </v>
      </c>
      <c r="AA2511" s="108">
        <f t="shared" si="274"/>
        <v>192</v>
      </c>
      <c r="AB2511" s="108">
        <f ca="1">COUNTBLANK(OFFSET(INDEX($1:$1048576,2,4),AA2511*WellsInPlate,0,WellsInPlate,1))</f>
        <v>86</v>
      </c>
      <c r="AC2511" s="108">
        <f t="shared" ca="1" si="275"/>
        <v>0</v>
      </c>
      <c r="AE2511" s="108" t="b">
        <f>IF(COUNTBLANK(D2511)=0,A2511)</f>
        <v>0</v>
      </c>
    </row>
    <row r="2512" spans="1:31" ht="12.75" x14ac:dyDescent="0.2">
      <c r="A2512" s="94" t="str">
        <f>IF(D2512="","",CONCATENATE('Address and samples info'!$B$8," #",'Samples 96'!C2512))</f>
        <v/>
      </c>
      <c r="B2512" s="95" t="s">
        <v>80</v>
      </c>
      <c r="C2512" s="150">
        <v>30</v>
      </c>
      <c r="D2512" s="5"/>
      <c r="E2512" s="98">
        <v>0.01</v>
      </c>
      <c r="F2512" s="53"/>
      <c r="G2512" s="59"/>
      <c r="Z2512" s="108" t="str">
        <f>IF(LEN(INDEX($1:$1048576,ROW(),4))&gt;0,INDEX($1:$1048576,ROW(),4)," ")</f>
        <v xml:space="preserve"> </v>
      </c>
      <c r="AA2512" s="108">
        <f t="shared" si="274"/>
        <v>192</v>
      </c>
      <c r="AB2512" s="108">
        <f ca="1">COUNTBLANK(OFFSET(INDEX($1:$1048576,2,4),AA2512*WellsInPlate,0,WellsInPlate,1))</f>
        <v>86</v>
      </c>
      <c r="AC2512" s="108">
        <f t="shared" ca="1" si="275"/>
        <v>0</v>
      </c>
      <c r="AE2512" s="108" t="b">
        <f>IF(COUNTBLANK(D2512)=0,A2512)</f>
        <v>0</v>
      </c>
    </row>
    <row r="2513" spans="1:31" ht="12.75" x14ac:dyDescent="0.2">
      <c r="A2513" s="94" t="str">
        <f>IF(D2513="","",CONCATENATE('Address and samples info'!$B$8," #",'Samples 96'!C2513))</f>
        <v/>
      </c>
      <c r="B2513" s="95" t="s">
        <v>5</v>
      </c>
      <c r="C2513" s="150">
        <v>30</v>
      </c>
      <c r="D2513" s="5"/>
      <c r="E2513" s="98">
        <v>0.01</v>
      </c>
      <c r="F2513" s="53"/>
      <c r="G2513" s="59"/>
      <c r="Z2513" s="108" t="str">
        <f>IF(LEN(INDEX($1:$1048576,ROW(),4))&gt;0,INDEX($1:$1048576,ROW(),4)," ")</f>
        <v xml:space="preserve"> </v>
      </c>
      <c r="AA2513" s="108">
        <f t="shared" si="274"/>
        <v>193</v>
      </c>
      <c r="AB2513" s="108">
        <f ca="1">COUNTBLANK(OFFSET(INDEX($1:$1048576,2,4),AA2513*WellsInPlate,0,WellsInPlate,1))</f>
        <v>86</v>
      </c>
      <c r="AC2513" s="108">
        <f t="shared" ca="1" si="275"/>
        <v>0</v>
      </c>
      <c r="AE2513" s="108" t="b">
        <f>IF(COUNTBLANK(D2513)=0,A2513)</f>
        <v>0</v>
      </c>
    </row>
    <row r="2514" spans="1:31" ht="12.75" x14ac:dyDescent="0.2">
      <c r="A2514" s="94" t="str">
        <f>IF(D2514="","",CONCATENATE('Address and samples info'!$B$8," #",'Samples 96'!C2514))</f>
        <v/>
      </c>
      <c r="B2514" s="95" t="s">
        <v>16</v>
      </c>
      <c r="C2514" s="150">
        <v>30</v>
      </c>
      <c r="D2514" s="5"/>
      <c r="E2514" s="98">
        <v>0.01</v>
      </c>
      <c r="F2514" s="53"/>
      <c r="G2514" s="59"/>
      <c r="Z2514" s="108" t="str">
        <f>IF(LEN(INDEX($1:$1048576,ROW(),4))&gt;0,INDEX($1:$1048576,ROW(),4)," ")</f>
        <v xml:space="preserve"> </v>
      </c>
      <c r="AA2514" s="108">
        <f t="shared" si="274"/>
        <v>193</v>
      </c>
      <c r="AB2514" s="108">
        <f ca="1">COUNTBLANK(OFFSET(INDEX($1:$1048576,2,4),AA2514*WellsInPlate,0,WellsInPlate,1))</f>
        <v>86</v>
      </c>
      <c r="AC2514" s="108">
        <f t="shared" ca="1" si="275"/>
        <v>0</v>
      </c>
      <c r="AE2514" s="108" t="b">
        <f>IF(COUNTBLANK(D2514)=0,A2514)</f>
        <v>0</v>
      </c>
    </row>
    <row r="2515" spans="1:31" ht="12.75" x14ac:dyDescent="0.2">
      <c r="A2515" s="94" t="str">
        <f>IF(D2515="","",CONCATENATE('Address and samples info'!$B$8," #",'Samples 96'!C2515))</f>
        <v/>
      </c>
      <c r="B2515" s="95" t="s">
        <v>27</v>
      </c>
      <c r="C2515" s="150">
        <v>30</v>
      </c>
      <c r="D2515" s="5"/>
      <c r="E2515" s="98">
        <v>0.01</v>
      </c>
      <c r="F2515" s="53"/>
      <c r="G2515" s="59"/>
      <c r="Z2515" s="108" t="str">
        <f>IF(LEN(INDEX($1:$1048576,ROW(),4))&gt;0,INDEX($1:$1048576,ROW(),4)," ")</f>
        <v xml:space="preserve"> </v>
      </c>
      <c r="AA2515" s="108">
        <f t="shared" si="274"/>
        <v>193</v>
      </c>
      <c r="AB2515" s="108">
        <f ca="1">COUNTBLANK(OFFSET(INDEX($1:$1048576,2,4),AA2515*WellsInPlate,0,WellsInPlate,1))</f>
        <v>86</v>
      </c>
      <c r="AC2515" s="108">
        <f t="shared" ca="1" si="275"/>
        <v>0</v>
      </c>
      <c r="AE2515" s="108" t="b">
        <f>IF(COUNTBLANK(D2515)=0,A2515)</f>
        <v>0</v>
      </c>
    </row>
    <row r="2516" spans="1:31" ht="12.75" x14ac:dyDescent="0.2">
      <c r="A2516" s="94" t="str">
        <f>IF(D2516="","",CONCATENATE('Address and samples info'!$B$8," #",'Samples 96'!C2516))</f>
        <v/>
      </c>
      <c r="B2516" s="95" t="s">
        <v>38</v>
      </c>
      <c r="C2516" s="150">
        <v>30</v>
      </c>
      <c r="D2516" s="5"/>
      <c r="E2516" s="98">
        <v>0.01</v>
      </c>
      <c r="F2516" s="53"/>
      <c r="G2516" s="59"/>
      <c r="Z2516" s="108" t="str">
        <f>IF(LEN(INDEX($1:$1048576,ROW(),4))&gt;0,INDEX($1:$1048576,ROW(),4)," ")</f>
        <v xml:space="preserve"> </v>
      </c>
      <c r="AA2516" s="108">
        <f t="shared" si="274"/>
        <v>193</v>
      </c>
      <c r="AB2516" s="108">
        <f ca="1">COUNTBLANK(OFFSET(INDEX($1:$1048576,2,4),AA2516*WellsInPlate,0,WellsInPlate,1))</f>
        <v>86</v>
      </c>
      <c r="AC2516" s="108">
        <f t="shared" ca="1" si="275"/>
        <v>0</v>
      </c>
      <c r="AE2516" s="108" t="b">
        <f>IF(COUNTBLANK(D2516)=0,A2516)</f>
        <v>0</v>
      </c>
    </row>
    <row r="2517" spans="1:31" ht="12.75" x14ac:dyDescent="0.2">
      <c r="A2517" s="94" t="str">
        <f>IF(D2517="","",CONCATENATE('Address and samples info'!$B$8," #",'Samples 96'!C2517))</f>
        <v/>
      </c>
      <c r="B2517" s="95" t="s">
        <v>49</v>
      </c>
      <c r="C2517" s="150">
        <v>30</v>
      </c>
      <c r="D2517" s="5"/>
      <c r="E2517" s="98">
        <v>0.01</v>
      </c>
      <c r="F2517" s="53"/>
      <c r="G2517" s="59"/>
      <c r="Z2517" s="108" t="str">
        <f>IF(LEN(INDEX($1:$1048576,ROW(),4))&gt;0,INDEX($1:$1048576,ROW(),4)," ")</f>
        <v xml:space="preserve"> </v>
      </c>
      <c r="AA2517" s="108">
        <f t="shared" si="274"/>
        <v>193</v>
      </c>
      <c r="AB2517" s="108">
        <f ca="1">COUNTBLANK(OFFSET(INDEX($1:$1048576,2,4),AA2517*WellsInPlate,0,WellsInPlate,1))</f>
        <v>86</v>
      </c>
      <c r="AC2517" s="108">
        <f t="shared" ca="1" si="275"/>
        <v>0</v>
      </c>
      <c r="AE2517" s="108" t="b">
        <f>IF(COUNTBLANK(D2517)=0,A2517)</f>
        <v>0</v>
      </c>
    </row>
    <row r="2518" spans="1:31" ht="12.75" x14ac:dyDescent="0.2">
      <c r="A2518" s="94" t="str">
        <f>IF(D2518="","",CONCATENATE('Address and samples info'!$B$8," #",'Samples 96'!C2518))</f>
        <v/>
      </c>
      <c r="B2518" s="95" t="s">
        <v>60</v>
      </c>
      <c r="C2518" s="150">
        <v>30</v>
      </c>
      <c r="D2518" s="5"/>
      <c r="E2518" s="98">
        <v>0.01</v>
      </c>
      <c r="F2518" s="53"/>
      <c r="G2518" s="59"/>
      <c r="Z2518" s="108" t="str">
        <f>IF(LEN(INDEX($1:$1048576,ROW(),4))&gt;0,INDEX($1:$1048576,ROW(),4)," ")</f>
        <v xml:space="preserve"> </v>
      </c>
      <c r="AA2518" s="108">
        <f t="shared" si="274"/>
        <v>193</v>
      </c>
      <c r="AB2518" s="108">
        <f ca="1">COUNTBLANK(OFFSET(INDEX($1:$1048576,2,4),AA2518*WellsInPlate,0,WellsInPlate,1))</f>
        <v>86</v>
      </c>
      <c r="AC2518" s="108">
        <f t="shared" ca="1" si="275"/>
        <v>0</v>
      </c>
      <c r="AE2518" s="108" t="b">
        <f>IF(COUNTBLANK(D2518)=0,A2518)</f>
        <v>0</v>
      </c>
    </row>
    <row r="2519" spans="1:31" ht="12.75" x14ac:dyDescent="0.2">
      <c r="A2519" s="94" t="str">
        <f>IF(D2519="","",CONCATENATE('Address and samples info'!$B$8," #",'Samples 96'!C2519))</f>
        <v/>
      </c>
      <c r="B2519" s="95" t="s">
        <v>71</v>
      </c>
      <c r="C2519" s="150">
        <v>30</v>
      </c>
      <c r="D2519" s="5"/>
      <c r="E2519" s="98">
        <v>0.01</v>
      </c>
      <c r="F2519" s="53"/>
      <c r="G2519" s="59"/>
      <c r="Z2519" s="108" t="str">
        <f>IF(LEN(INDEX($1:$1048576,ROW(),4))&gt;0,INDEX($1:$1048576,ROW(),4)," ")</f>
        <v xml:space="preserve"> </v>
      </c>
      <c r="AA2519" s="108">
        <f t="shared" si="274"/>
        <v>193</v>
      </c>
      <c r="AB2519" s="108">
        <f ca="1">COUNTBLANK(OFFSET(INDEX($1:$1048576,2,4),AA2519*WellsInPlate,0,WellsInPlate,1))</f>
        <v>86</v>
      </c>
      <c r="AC2519" s="108">
        <f t="shared" ca="1" si="275"/>
        <v>0</v>
      </c>
      <c r="AE2519" s="108" t="b">
        <f>IF(COUNTBLANK(D2519)=0,A2519)</f>
        <v>0</v>
      </c>
    </row>
    <row r="2520" spans="1:31" ht="12.75" x14ac:dyDescent="0.2">
      <c r="A2520" s="94" t="str">
        <f>IF(D2520="","",CONCATENATE('Address and samples info'!$B$8," #",'Samples 96'!C2520))</f>
        <v/>
      </c>
      <c r="B2520" s="95" t="s">
        <v>81</v>
      </c>
      <c r="C2520" s="150">
        <v>30</v>
      </c>
      <c r="D2520" s="5"/>
      <c r="E2520" s="98">
        <v>0.01</v>
      </c>
      <c r="F2520" s="53"/>
      <c r="G2520" s="59"/>
      <c r="Z2520" s="108" t="str">
        <f>IF(LEN(INDEX($1:$1048576,ROW(),4))&gt;0,INDEX($1:$1048576,ROW(),4)," ")</f>
        <v xml:space="preserve"> </v>
      </c>
      <c r="AA2520" s="108">
        <f t="shared" si="274"/>
        <v>193</v>
      </c>
      <c r="AB2520" s="108">
        <f ca="1">COUNTBLANK(OFFSET(INDEX($1:$1048576,2,4),AA2520*WellsInPlate,0,WellsInPlate,1))</f>
        <v>86</v>
      </c>
      <c r="AC2520" s="108">
        <f t="shared" ca="1" si="275"/>
        <v>0</v>
      </c>
      <c r="AE2520" s="108" t="b">
        <f>IF(COUNTBLANK(D2520)=0,A2520)</f>
        <v>0</v>
      </c>
    </row>
    <row r="2521" spans="1:31" ht="12.75" x14ac:dyDescent="0.2">
      <c r="A2521" s="94" t="str">
        <f>IF(D2521="","",CONCATENATE('Address and samples info'!$B$8," #",'Samples 96'!C2521))</f>
        <v/>
      </c>
      <c r="B2521" s="95" t="s">
        <v>6</v>
      </c>
      <c r="C2521" s="150">
        <v>30</v>
      </c>
      <c r="D2521" s="5"/>
      <c r="E2521" s="98">
        <v>0.01</v>
      </c>
      <c r="F2521" s="53"/>
      <c r="G2521" s="59"/>
      <c r="Z2521" s="108" t="str">
        <f>IF(LEN(INDEX($1:$1048576,ROW(),4))&gt;0,INDEX($1:$1048576,ROW(),4)," ")</f>
        <v xml:space="preserve"> </v>
      </c>
      <c r="AA2521" s="108">
        <f t="shared" si="274"/>
        <v>193</v>
      </c>
      <c r="AB2521" s="108">
        <f ca="1">COUNTBLANK(OFFSET(INDEX($1:$1048576,2,4),AA2521*WellsInPlate,0,WellsInPlate,1))</f>
        <v>86</v>
      </c>
      <c r="AC2521" s="108">
        <f t="shared" ca="1" si="275"/>
        <v>0</v>
      </c>
      <c r="AE2521" s="108" t="b">
        <f>IF(COUNTBLANK(D2521)=0,A2521)</f>
        <v>0</v>
      </c>
    </row>
    <row r="2522" spans="1:31" ht="12.75" x14ac:dyDescent="0.2">
      <c r="A2522" s="94" t="str">
        <f>IF(D2522="","",CONCATENATE('Address and samples info'!$B$8," #",'Samples 96'!C2522))</f>
        <v/>
      </c>
      <c r="B2522" s="95" t="s">
        <v>17</v>
      </c>
      <c r="C2522" s="150">
        <v>30</v>
      </c>
      <c r="D2522" s="5"/>
      <c r="E2522" s="98">
        <v>0.01</v>
      </c>
      <c r="F2522" s="53"/>
      <c r="G2522" s="59"/>
      <c r="Z2522" s="108" t="str">
        <f>IF(LEN(INDEX($1:$1048576,ROW(),4))&gt;0,INDEX($1:$1048576,ROW(),4)," ")</f>
        <v xml:space="preserve"> </v>
      </c>
      <c r="AA2522" s="108">
        <f t="shared" si="274"/>
        <v>193</v>
      </c>
      <c r="AB2522" s="108">
        <f ca="1">COUNTBLANK(OFFSET(INDEX($1:$1048576,2,4),AA2522*WellsInPlate,0,WellsInPlate,1))</f>
        <v>86</v>
      </c>
      <c r="AC2522" s="108">
        <f t="shared" ca="1" si="275"/>
        <v>0</v>
      </c>
      <c r="AE2522" s="108" t="b">
        <f>IF(COUNTBLANK(D2522)=0,A2522)</f>
        <v>0</v>
      </c>
    </row>
    <row r="2523" spans="1:31" ht="12.75" x14ac:dyDescent="0.2">
      <c r="A2523" s="94" t="str">
        <f>IF(D2523="","",CONCATENATE('Address and samples info'!$B$8," #",'Samples 96'!C2523))</f>
        <v/>
      </c>
      <c r="B2523" s="95" t="s">
        <v>28</v>
      </c>
      <c r="C2523" s="150">
        <v>30</v>
      </c>
      <c r="D2523" s="5"/>
      <c r="E2523" s="98">
        <v>0.01</v>
      </c>
      <c r="F2523" s="53"/>
      <c r="G2523" s="59"/>
      <c r="Z2523" s="108" t="str">
        <f>IF(LEN(INDEX($1:$1048576,ROW(),4))&gt;0,INDEX($1:$1048576,ROW(),4)," ")</f>
        <v xml:space="preserve"> </v>
      </c>
      <c r="AA2523" s="108">
        <f t="shared" si="274"/>
        <v>193</v>
      </c>
      <c r="AB2523" s="108">
        <f ca="1">COUNTBLANK(OFFSET(INDEX($1:$1048576,2,4),AA2523*WellsInPlate,0,WellsInPlate,1))</f>
        <v>86</v>
      </c>
      <c r="AC2523" s="108">
        <f t="shared" ca="1" si="275"/>
        <v>0</v>
      </c>
      <c r="AE2523" s="108" t="b">
        <f>IF(COUNTBLANK(D2523)=0,A2523)</f>
        <v>0</v>
      </c>
    </row>
    <row r="2524" spans="1:31" ht="12.75" x14ac:dyDescent="0.2">
      <c r="A2524" s="94" t="str">
        <f>IF(D2524="","",CONCATENATE('Address and samples info'!$B$8," #",'Samples 96'!C2524))</f>
        <v/>
      </c>
      <c r="B2524" s="95" t="s">
        <v>39</v>
      </c>
      <c r="C2524" s="150">
        <v>30</v>
      </c>
      <c r="D2524" s="5"/>
      <c r="E2524" s="98">
        <v>0.01</v>
      </c>
      <c r="F2524" s="53"/>
      <c r="G2524" s="59"/>
      <c r="Z2524" s="108" t="str">
        <f>IF(LEN(INDEX($1:$1048576,ROW(),4))&gt;0,INDEX($1:$1048576,ROW(),4)," ")</f>
        <v xml:space="preserve"> </v>
      </c>
      <c r="AA2524" s="108">
        <f t="shared" si="274"/>
        <v>193</v>
      </c>
      <c r="AB2524" s="108">
        <f ca="1">COUNTBLANK(OFFSET(INDEX($1:$1048576,2,4),AA2524*WellsInPlate,0,WellsInPlate,1))</f>
        <v>86</v>
      </c>
      <c r="AC2524" s="108">
        <f t="shared" ca="1" si="275"/>
        <v>0</v>
      </c>
      <c r="AE2524" s="108" t="b">
        <f>IF(COUNTBLANK(D2524)=0,A2524)</f>
        <v>0</v>
      </c>
    </row>
    <row r="2525" spans="1:31" ht="12.75" x14ac:dyDescent="0.2">
      <c r="A2525" s="94" t="str">
        <f>IF(D2525="","",CONCATENATE('Address and samples info'!$B$8," #",'Samples 96'!C2525))</f>
        <v/>
      </c>
      <c r="B2525" s="95" t="s">
        <v>50</v>
      </c>
      <c r="C2525" s="150">
        <v>30</v>
      </c>
      <c r="D2525" s="5"/>
      <c r="E2525" s="98">
        <v>0.01</v>
      </c>
      <c r="F2525" s="53"/>
      <c r="G2525" s="59"/>
      <c r="Z2525" s="108" t="str">
        <f>IF(LEN(INDEX($1:$1048576,ROW(),4))&gt;0,INDEX($1:$1048576,ROW(),4)," ")</f>
        <v xml:space="preserve"> </v>
      </c>
      <c r="AA2525" s="108">
        <f t="shared" si="274"/>
        <v>193</v>
      </c>
      <c r="AB2525" s="108">
        <f ca="1">COUNTBLANK(OFFSET(INDEX($1:$1048576,2,4),AA2525*WellsInPlate,0,WellsInPlate,1))</f>
        <v>86</v>
      </c>
      <c r="AC2525" s="108">
        <f t="shared" ca="1" si="275"/>
        <v>0</v>
      </c>
      <c r="AE2525" s="108" t="b">
        <f>IF(COUNTBLANK(D2525)=0,A2525)</f>
        <v>0</v>
      </c>
    </row>
    <row r="2526" spans="1:31" ht="12.75" x14ac:dyDescent="0.2">
      <c r="A2526" s="94" t="str">
        <f>IF(D2526="","",CONCATENATE('Address and samples info'!$B$8," #",'Samples 96'!C2526))</f>
        <v/>
      </c>
      <c r="B2526" s="95" t="s">
        <v>61</v>
      </c>
      <c r="C2526" s="150">
        <v>30</v>
      </c>
      <c r="D2526" s="5"/>
      <c r="E2526" s="98">
        <v>0.01</v>
      </c>
      <c r="F2526" s="53"/>
      <c r="G2526" s="59"/>
      <c r="Z2526" s="108" t="str">
        <f>IF(LEN(INDEX($1:$1048576,ROW(),4))&gt;0,INDEX($1:$1048576,ROW(),4)," ")</f>
        <v xml:space="preserve"> </v>
      </c>
      <c r="AA2526" s="108">
        <f t="shared" si="274"/>
        <v>194</v>
      </c>
      <c r="AB2526" s="108">
        <f ca="1">COUNTBLANK(OFFSET(INDEX($1:$1048576,2,4),AA2526*WellsInPlate,0,WellsInPlate,1))</f>
        <v>86</v>
      </c>
      <c r="AC2526" s="108">
        <f t="shared" ca="1" si="275"/>
        <v>0</v>
      </c>
      <c r="AE2526" s="108" t="b">
        <f>IF(COUNTBLANK(D2526)=0,A2526)</f>
        <v>0</v>
      </c>
    </row>
    <row r="2527" spans="1:31" ht="12.75" x14ac:dyDescent="0.2">
      <c r="A2527" s="94" t="str">
        <f>IF(D2527="","",CONCATENATE('Address and samples info'!$B$8," #",'Samples 96'!C2527))</f>
        <v/>
      </c>
      <c r="B2527" s="95" t="s">
        <v>72</v>
      </c>
      <c r="C2527" s="150">
        <v>30</v>
      </c>
      <c r="D2527" s="5"/>
      <c r="E2527" s="98">
        <v>0.01</v>
      </c>
      <c r="F2527" s="53"/>
      <c r="G2527" s="59"/>
      <c r="Z2527" s="108" t="str">
        <f>IF(LEN(INDEX($1:$1048576,ROW(),4))&gt;0,INDEX($1:$1048576,ROW(),4)," ")</f>
        <v xml:space="preserve"> </v>
      </c>
      <c r="AA2527" s="108">
        <f t="shared" si="274"/>
        <v>194</v>
      </c>
      <c r="AB2527" s="108">
        <f ca="1">COUNTBLANK(OFFSET(INDEX($1:$1048576,2,4),AA2527*WellsInPlate,0,WellsInPlate,1))</f>
        <v>86</v>
      </c>
      <c r="AC2527" s="108">
        <f t="shared" ca="1" si="275"/>
        <v>0</v>
      </c>
      <c r="AE2527" s="108" t="b">
        <f>IF(COUNTBLANK(D2527)=0,A2527)</f>
        <v>0</v>
      </c>
    </row>
    <row r="2528" spans="1:31" ht="12.75" x14ac:dyDescent="0.2">
      <c r="A2528" s="94" t="str">
        <f>IF(D2528="","",CONCATENATE('Address and samples info'!$B$8," #",'Samples 96'!C2528))</f>
        <v/>
      </c>
      <c r="B2528" s="95" t="s">
        <v>82</v>
      </c>
      <c r="C2528" s="150">
        <v>30</v>
      </c>
      <c r="D2528" s="5"/>
      <c r="E2528" s="98">
        <v>0.01</v>
      </c>
      <c r="F2528" s="53"/>
      <c r="G2528" s="59"/>
      <c r="Z2528" s="108" t="str">
        <f>IF(LEN(INDEX($1:$1048576,ROW(),4))&gt;0,INDEX($1:$1048576,ROW(),4)," ")</f>
        <v xml:space="preserve"> </v>
      </c>
      <c r="AA2528" s="108">
        <f t="shared" si="274"/>
        <v>194</v>
      </c>
      <c r="AB2528" s="108">
        <f ca="1">COUNTBLANK(OFFSET(INDEX($1:$1048576,2,4),AA2528*WellsInPlate,0,WellsInPlate,1))</f>
        <v>86</v>
      </c>
      <c r="AC2528" s="108">
        <f t="shared" ca="1" si="275"/>
        <v>0</v>
      </c>
      <c r="AE2528" s="108" t="b">
        <f>IF(COUNTBLANK(D2528)=0,A2528)</f>
        <v>0</v>
      </c>
    </row>
    <row r="2529" spans="1:31" ht="12.75" x14ac:dyDescent="0.2">
      <c r="A2529" s="94" t="str">
        <f>IF(D2529="","",CONCATENATE('Address and samples info'!$B$8," #",'Samples 96'!C2529))</f>
        <v/>
      </c>
      <c r="B2529" s="95" t="s">
        <v>7</v>
      </c>
      <c r="C2529" s="150">
        <v>30</v>
      </c>
      <c r="D2529" s="5"/>
      <c r="E2529" s="98">
        <v>0.01</v>
      </c>
      <c r="F2529" s="53"/>
      <c r="G2529" s="59"/>
      <c r="Z2529" s="108" t="str">
        <f>IF(LEN(INDEX($1:$1048576,ROW(),4))&gt;0,INDEX($1:$1048576,ROW(),4)," ")</f>
        <v xml:space="preserve"> </v>
      </c>
      <c r="AA2529" s="108">
        <f t="shared" si="274"/>
        <v>194</v>
      </c>
      <c r="AB2529" s="108">
        <f ca="1">COUNTBLANK(OFFSET(INDEX($1:$1048576,2,4),AA2529*WellsInPlate,0,WellsInPlate,1))</f>
        <v>86</v>
      </c>
      <c r="AC2529" s="108">
        <f t="shared" ca="1" si="275"/>
        <v>0</v>
      </c>
      <c r="AE2529" s="108" t="b">
        <f>IF(COUNTBLANK(D2529)=0,A2529)</f>
        <v>0</v>
      </c>
    </row>
    <row r="2530" spans="1:31" ht="12.75" x14ac:dyDescent="0.2">
      <c r="A2530" s="94" t="str">
        <f>IF(D2530="","",CONCATENATE('Address and samples info'!$B$8," #",'Samples 96'!C2530))</f>
        <v/>
      </c>
      <c r="B2530" s="95" t="s">
        <v>18</v>
      </c>
      <c r="C2530" s="150">
        <v>30</v>
      </c>
      <c r="D2530" s="5"/>
      <c r="E2530" s="98">
        <v>0.01</v>
      </c>
      <c r="F2530" s="53"/>
      <c r="G2530" s="59"/>
      <c r="Z2530" s="108" t="str">
        <f>IF(LEN(INDEX($1:$1048576,ROW(),4))&gt;0,INDEX($1:$1048576,ROW(),4)," ")</f>
        <v xml:space="preserve"> </v>
      </c>
      <c r="AA2530" s="108">
        <f t="shared" si="274"/>
        <v>194</v>
      </c>
      <c r="AB2530" s="108">
        <f ca="1">COUNTBLANK(OFFSET(INDEX($1:$1048576,2,4),AA2530*WellsInPlate,0,WellsInPlate,1))</f>
        <v>86</v>
      </c>
      <c r="AC2530" s="108">
        <f t="shared" ca="1" si="275"/>
        <v>0</v>
      </c>
      <c r="AE2530" s="108" t="b">
        <f>IF(COUNTBLANK(D2530)=0,A2530)</f>
        <v>0</v>
      </c>
    </row>
    <row r="2531" spans="1:31" ht="12.75" x14ac:dyDescent="0.2">
      <c r="A2531" s="94" t="str">
        <f>IF(D2531="","",CONCATENATE('Address and samples info'!$B$8," #",'Samples 96'!C2531))</f>
        <v/>
      </c>
      <c r="B2531" s="95" t="s">
        <v>29</v>
      </c>
      <c r="C2531" s="150">
        <v>30</v>
      </c>
      <c r="D2531" s="5"/>
      <c r="E2531" s="98">
        <v>0.01</v>
      </c>
      <c r="F2531" s="53"/>
      <c r="G2531" s="59"/>
      <c r="Z2531" s="108" t="str">
        <f>IF(LEN(INDEX($1:$1048576,ROW(),4))&gt;0,INDEX($1:$1048576,ROW(),4)," ")</f>
        <v xml:space="preserve"> </v>
      </c>
      <c r="AA2531" s="108">
        <f t="shared" si="274"/>
        <v>194</v>
      </c>
      <c r="AB2531" s="108">
        <f ca="1">COUNTBLANK(OFFSET(INDEX($1:$1048576,2,4),AA2531*WellsInPlate,0,WellsInPlate,1))</f>
        <v>86</v>
      </c>
      <c r="AC2531" s="108">
        <f t="shared" ca="1" si="275"/>
        <v>0</v>
      </c>
      <c r="AE2531" s="108" t="b">
        <f>IF(COUNTBLANK(D2531)=0,A2531)</f>
        <v>0</v>
      </c>
    </row>
    <row r="2532" spans="1:31" ht="12.75" x14ac:dyDescent="0.2">
      <c r="A2532" s="94" t="str">
        <f>IF(D2532="","",CONCATENATE('Address and samples info'!$B$8," #",'Samples 96'!C2532))</f>
        <v/>
      </c>
      <c r="B2532" s="95" t="s">
        <v>40</v>
      </c>
      <c r="C2532" s="150">
        <v>30</v>
      </c>
      <c r="D2532" s="5"/>
      <c r="E2532" s="98">
        <v>0.01</v>
      </c>
      <c r="F2532" s="53"/>
      <c r="G2532" s="59"/>
      <c r="Z2532" s="108" t="str">
        <f>IF(LEN(INDEX($1:$1048576,ROW(),4))&gt;0,INDEX($1:$1048576,ROW(),4)," ")</f>
        <v xml:space="preserve"> </v>
      </c>
      <c r="AA2532" s="108">
        <f t="shared" si="274"/>
        <v>194</v>
      </c>
      <c r="AB2532" s="108">
        <f ca="1">COUNTBLANK(OFFSET(INDEX($1:$1048576,2,4),AA2532*WellsInPlate,0,WellsInPlate,1))</f>
        <v>86</v>
      </c>
      <c r="AC2532" s="108">
        <f t="shared" ca="1" si="275"/>
        <v>0</v>
      </c>
      <c r="AE2532" s="108" t="b">
        <f>IF(COUNTBLANK(D2532)=0,A2532)</f>
        <v>0</v>
      </c>
    </row>
    <row r="2533" spans="1:31" ht="12.75" x14ac:dyDescent="0.2">
      <c r="A2533" s="94" t="str">
        <f>IF(D2533="","",CONCATENATE('Address and samples info'!$B$8," #",'Samples 96'!C2533))</f>
        <v/>
      </c>
      <c r="B2533" s="95" t="s">
        <v>51</v>
      </c>
      <c r="C2533" s="150">
        <v>30</v>
      </c>
      <c r="D2533" s="5"/>
      <c r="E2533" s="98">
        <v>0.01</v>
      </c>
      <c r="F2533" s="53"/>
      <c r="G2533" s="59"/>
      <c r="Z2533" s="108" t="str">
        <f>IF(LEN(INDEX($1:$1048576,ROW(),4))&gt;0,INDEX($1:$1048576,ROW(),4)," ")</f>
        <v xml:space="preserve"> </v>
      </c>
      <c r="AA2533" s="108">
        <f t="shared" si="274"/>
        <v>194</v>
      </c>
      <c r="AB2533" s="108">
        <f ca="1">COUNTBLANK(OFFSET(INDEX($1:$1048576,2,4),AA2533*WellsInPlate,0,WellsInPlate,1))</f>
        <v>86</v>
      </c>
      <c r="AC2533" s="108">
        <f t="shared" ca="1" si="275"/>
        <v>0</v>
      </c>
      <c r="AE2533" s="108" t="b">
        <f>IF(COUNTBLANK(D2533)=0,A2533)</f>
        <v>0</v>
      </c>
    </row>
    <row r="2534" spans="1:31" ht="12.75" x14ac:dyDescent="0.2">
      <c r="A2534" s="94" t="str">
        <f>IF(D2534="","",CONCATENATE('Address and samples info'!$B$8," #",'Samples 96'!C2534))</f>
        <v/>
      </c>
      <c r="B2534" s="95" t="s">
        <v>62</v>
      </c>
      <c r="C2534" s="150">
        <v>30</v>
      </c>
      <c r="D2534" s="5"/>
      <c r="E2534" s="98">
        <v>0.01</v>
      </c>
      <c r="F2534" s="53"/>
      <c r="G2534" s="59"/>
      <c r="Z2534" s="108" t="str">
        <f>IF(LEN(INDEX($1:$1048576,ROW(),4))&gt;0,INDEX($1:$1048576,ROW(),4)," ")</f>
        <v xml:space="preserve"> </v>
      </c>
      <c r="AA2534" s="108">
        <f t="shared" ref="AA2534:AA2564" si="276">CEILING((ROW()-StartRow+1)/PanelHeight,1)-1</f>
        <v>194</v>
      </c>
      <c r="AB2534" s="108">
        <f ca="1">COUNTBLANK(OFFSET(INDEX($1:$1048576,2,4),AA2534*WellsInPlate,0,WellsInPlate,1))</f>
        <v>86</v>
      </c>
      <c r="AC2534" s="108">
        <f t="shared" ref="AC2534:AC2564" ca="1" si="277">IF(AB2534=WellsInPlate,0,1)</f>
        <v>0</v>
      </c>
      <c r="AE2534" s="108" t="b">
        <f>IF(COUNTBLANK(D2534)=0,A2534)</f>
        <v>0</v>
      </c>
    </row>
    <row r="2535" spans="1:31" ht="12.75" x14ac:dyDescent="0.2">
      <c r="A2535" s="94" t="str">
        <f>IF(D2535="","",CONCATENATE('Address and samples info'!$B$8," #",'Samples 96'!C2535))</f>
        <v/>
      </c>
      <c r="B2535" s="95" t="s">
        <v>73</v>
      </c>
      <c r="C2535" s="150">
        <v>30</v>
      </c>
      <c r="D2535" s="5"/>
      <c r="E2535" s="98">
        <v>0.01</v>
      </c>
      <c r="F2535" s="53"/>
      <c r="G2535" s="59"/>
      <c r="Z2535" s="108" t="str">
        <f>IF(LEN(INDEX($1:$1048576,ROW(),4))&gt;0,INDEX($1:$1048576,ROW(),4)," ")</f>
        <v xml:space="preserve"> </v>
      </c>
      <c r="AA2535" s="108">
        <f t="shared" si="276"/>
        <v>194</v>
      </c>
      <c r="AB2535" s="108">
        <f ca="1">COUNTBLANK(OFFSET(INDEX($1:$1048576,2,4),AA2535*WellsInPlate,0,WellsInPlate,1))</f>
        <v>86</v>
      </c>
      <c r="AC2535" s="108">
        <f t="shared" ca="1" si="277"/>
        <v>0</v>
      </c>
      <c r="AE2535" s="108" t="b">
        <f>IF(COUNTBLANK(D2535)=0,A2535)</f>
        <v>0</v>
      </c>
    </row>
    <row r="2536" spans="1:31" ht="12.75" x14ac:dyDescent="0.2">
      <c r="A2536" s="94" t="str">
        <f>IF(D2536="","",CONCATENATE('Address and samples info'!$B$8," #",'Samples 96'!C2536))</f>
        <v/>
      </c>
      <c r="B2536" s="95" t="s">
        <v>83</v>
      </c>
      <c r="C2536" s="150">
        <v>30</v>
      </c>
      <c r="D2536" s="5"/>
      <c r="E2536" s="98">
        <v>0.01</v>
      </c>
      <c r="F2536" s="53"/>
      <c r="G2536" s="59"/>
      <c r="Z2536" s="108" t="str">
        <f>IF(LEN(INDEX($1:$1048576,ROW(),4))&gt;0,INDEX($1:$1048576,ROW(),4)," ")</f>
        <v xml:space="preserve"> </v>
      </c>
      <c r="AA2536" s="108">
        <f t="shared" si="276"/>
        <v>194</v>
      </c>
      <c r="AB2536" s="108">
        <f ca="1">COUNTBLANK(OFFSET(INDEX($1:$1048576,2,4),AA2536*WellsInPlate,0,WellsInPlate,1))</f>
        <v>86</v>
      </c>
      <c r="AC2536" s="108">
        <f t="shared" ca="1" si="277"/>
        <v>0</v>
      </c>
      <c r="AE2536" s="108" t="b">
        <f>IF(COUNTBLANK(D2536)=0,A2536)</f>
        <v>0</v>
      </c>
    </row>
    <row r="2537" spans="1:31" ht="12.75" x14ac:dyDescent="0.2">
      <c r="A2537" s="94" t="str">
        <f>IF(D2537="","",CONCATENATE('Address and samples info'!$B$8," #",'Samples 96'!C2537))</f>
        <v/>
      </c>
      <c r="B2537" s="95" t="s">
        <v>8</v>
      </c>
      <c r="C2537" s="150">
        <v>30</v>
      </c>
      <c r="D2537" s="5"/>
      <c r="E2537" s="98">
        <v>0.01</v>
      </c>
      <c r="F2537" s="53"/>
      <c r="G2537" s="59"/>
      <c r="Z2537" s="108" t="str">
        <f>IF(LEN(INDEX($1:$1048576,ROW(),4))&gt;0,INDEX($1:$1048576,ROW(),4)," ")</f>
        <v xml:space="preserve"> </v>
      </c>
      <c r="AA2537" s="108">
        <f t="shared" si="276"/>
        <v>194</v>
      </c>
      <c r="AB2537" s="108">
        <f ca="1">COUNTBLANK(OFFSET(INDEX($1:$1048576,2,4),AA2537*WellsInPlate,0,WellsInPlate,1))</f>
        <v>86</v>
      </c>
      <c r="AC2537" s="108">
        <f t="shared" ca="1" si="277"/>
        <v>0</v>
      </c>
      <c r="AE2537" s="108" t="b">
        <f>IF(COUNTBLANK(D2537)=0,A2537)</f>
        <v>0</v>
      </c>
    </row>
    <row r="2538" spans="1:31" ht="12.75" x14ac:dyDescent="0.2">
      <c r="A2538" s="94" t="str">
        <f>IF(D2538="","",CONCATENATE('Address and samples info'!$B$8," #",'Samples 96'!C2538))</f>
        <v/>
      </c>
      <c r="B2538" s="95" t="s">
        <v>19</v>
      </c>
      <c r="C2538" s="150">
        <v>30</v>
      </c>
      <c r="D2538" s="5"/>
      <c r="E2538" s="98">
        <v>0.01</v>
      </c>
      <c r="F2538" s="53"/>
      <c r="G2538" s="59"/>
      <c r="Z2538" s="108" t="str">
        <f>IF(LEN(INDEX($1:$1048576,ROW(),4))&gt;0,INDEX($1:$1048576,ROW(),4)," ")</f>
        <v xml:space="preserve"> </v>
      </c>
      <c r="AA2538" s="108">
        <f t="shared" si="276"/>
        <v>194</v>
      </c>
      <c r="AB2538" s="108">
        <f ca="1">COUNTBLANK(OFFSET(INDEX($1:$1048576,2,4),AA2538*WellsInPlate,0,WellsInPlate,1))</f>
        <v>86</v>
      </c>
      <c r="AC2538" s="108">
        <f t="shared" ca="1" si="277"/>
        <v>0</v>
      </c>
      <c r="AE2538" s="108" t="b">
        <f>IF(COUNTBLANK(D2538)=0,A2538)</f>
        <v>0</v>
      </c>
    </row>
    <row r="2539" spans="1:31" ht="12.75" x14ac:dyDescent="0.2">
      <c r="A2539" s="94" t="str">
        <f>IF(D2539="","",CONCATENATE('Address and samples info'!$B$8," #",'Samples 96'!C2539))</f>
        <v/>
      </c>
      <c r="B2539" s="95" t="s">
        <v>30</v>
      </c>
      <c r="C2539" s="150">
        <v>30</v>
      </c>
      <c r="D2539" s="5"/>
      <c r="E2539" s="98">
        <v>0.01</v>
      </c>
      <c r="F2539" s="53"/>
      <c r="G2539" s="59"/>
      <c r="Z2539" s="108" t="str">
        <f>IF(LEN(INDEX($1:$1048576,ROW(),4))&gt;0,INDEX($1:$1048576,ROW(),4)," ")</f>
        <v xml:space="preserve"> </v>
      </c>
      <c r="AA2539" s="108">
        <f t="shared" si="276"/>
        <v>195</v>
      </c>
      <c r="AB2539" s="108">
        <f ca="1">COUNTBLANK(OFFSET(INDEX($1:$1048576,2,4),AA2539*WellsInPlate,0,WellsInPlate,1))</f>
        <v>86</v>
      </c>
      <c r="AC2539" s="108">
        <f t="shared" ca="1" si="277"/>
        <v>0</v>
      </c>
      <c r="AE2539" s="108" t="b">
        <f>IF(COUNTBLANK(D2539)=0,A2539)</f>
        <v>0</v>
      </c>
    </row>
    <row r="2540" spans="1:31" ht="12.75" x14ac:dyDescent="0.2">
      <c r="A2540" s="94" t="str">
        <f>IF(D2540="","",CONCATENATE('Address and samples info'!$B$8," #",'Samples 96'!C2540))</f>
        <v/>
      </c>
      <c r="B2540" s="95" t="s">
        <v>41</v>
      </c>
      <c r="C2540" s="150">
        <v>30</v>
      </c>
      <c r="D2540" s="5"/>
      <c r="E2540" s="98">
        <v>0.01</v>
      </c>
      <c r="F2540" s="53"/>
      <c r="G2540" s="59"/>
      <c r="Z2540" s="108" t="str">
        <f>IF(LEN(INDEX($1:$1048576,ROW(),4))&gt;0,INDEX($1:$1048576,ROW(),4)," ")</f>
        <v xml:space="preserve"> </v>
      </c>
      <c r="AA2540" s="108">
        <f t="shared" si="276"/>
        <v>195</v>
      </c>
      <c r="AB2540" s="108">
        <f ca="1">COUNTBLANK(OFFSET(INDEX($1:$1048576,2,4),AA2540*WellsInPlate,0,WellsInPlate,1))</f>
        <v>86</v>
      </c>
      <c r="AC2540" s="108">
        <f t="shared" ca="1" si="277"/>
        <v>0</v>
      </c>
      <c r="AE2540" s="108" t="b">
        <f>IF(COUNTBLANK(D2540)=0,A2540)</f>
        <v>0</v>
      </c>
    </row>
    <row r="2541" spans="1:31" ht="12.75" x14ac:dyDescent="0.2">
      <c r="A2541" s="94" t="str">
        <f>IF(D2541="","",CONCATENATE('Address and samples info'!$B$8," #",'Samples 96'!C2541))</f>
        <v/>
      </c>
      <c r="B2541" s="95" t="s">
        <v>52</v>
      </c>
      <c r="C2541" s="150">
        <v>30</v>
      </c>
      <c r="D2541" s="5"/>
      <c r="E2541" s="98">
        <v>0.01</v>
      </c>
      <c r="F2541" s="53"/>
      <c r="G2541" s="59"/>
      <c r="Z2541" s="108" t="str">
        <f>IF(LEN(INDEX($1:$1048576,ROW(),4))&gt;0,INDEX($1:$1048576,ROW(),4)," ")</f>
        <v xml:space="preserve"> </v>
      </c>
      <c r="AA2541" s="108">
        <f t="shared" si="276"/>
        <v>195</v>
      </c>
      <c r="AB2541" s="108">
        <f ca="1">COUNTBLANK(OFFSET(INDEX($1:$1048576,2,4),AA2541*WellsInPlate,0,WellsInPlate,1))</f>
        <v>86</v>
      </c>
      <c r="AC2541" s="108">
        <f t="shared" ca="1" si="277"/>
        <v>0</v>
      </c>
      <c r="AE2541" s="108" t="b">
        <f>IF(COUNTBLANK(D2541)=0,A2541)</f>
        <v>0</v>
      </c>
    </row>
    <row r="2542" spans="1:31" ht="12.75" x14ac:dyDescent="0.2">
      <c r="A2542" s="94" t="str">
        <f>IF(D2542="","",CONCATENATE('Address and samples info'!$B$8," #",'Samples 96'!C2542))</f>
        <v/>
      </c>
      <c r="B2542" s="95" t="s">
        <v>63</v>
      </c>
      <c r="C2542" s="150">
        <v>30</v>
      </c>
      <c r="D2542" s="5"/>
      <c r="E2542" s="98">
        <v>0.01</v>
      </c>
      <c r="F2542" s="53"/>
      <c r="G2542" s="59"/>
      <c r="Z2542" s="108" t="str">
        <f>IF(LEN(INDEX($1:$1048576,ROW(),4))&gt;0,INDEX($1:$1048576,ROW(),4)," ")</f>
        <v xml:space="preserve"> </v>
      </c>
      <c r="AA2542" s="108">
        <f t="shared" si="276"/>
        <v>195</v>
      </c>
      <c r="AB2542" s="108">
        <f ca="1">COUNTBLANK(OFFSET(INDEX($1:$1048576,2,4),AA2542*WellsInPlate,0,WellsInPlate,1))</f>
        <v>86</v>
      </c>
      <c r="AC2542" s="108">
        <f t="shared" ca="1" si="277"/>
        <v>0</v>
      </c>
      <c r="AE2542" s="108" t="b">
        <f>IF(COUNTBLANK(D2542)=0,A2542)</f>
        <v>0</v>
      </c>
    </row>
    <row r="2543" spans="1:31" ht="12.75" x14ac:dyDescent="0.2">
      <c r="A2543" s="94" t="str">
        <f>IF(D2543="","",CONCATENATE('Address and samples info'!$B$8," #",'Samples 96'!C2543))</f>
        <v/>
      </c>
      <c r="B2543" s="95" t="s">
        <v>74</v>
      </c>
      <c r="C2543" s="150">
        <v>30</v>
      </c>
      <c r="D2543" s="5"/>
      <c r="E2543" s="98">
        <v>0.01</v>
      </c>
      <c r="F2543" s="53"/>
      <c r="G2543" s="59"/>
      <c r="Z2543" s="108" t="str">
        <f>IF(LEN(INDEX($1:$1048576,ROW(),4))&gt;0,INDEX($1:$1048576,ROW(),4)," ")</f>
        <v xml:space="preserve"> </v>
      </c>
      <c r="AA2543" s="108">
        <f t="shared" si="276"/>
        <v>195</v>
      </c>
      <c r="AB2543" s="108">
        <f ca="1">COUNTBLANK(OFFSET(INDEX($1:$1048576,2,4),AA2543*WellsInPlate,0,WellsInPlate,1))</f>
        <v>86</v>
      </c>
      <c r="AC2543" s="108">
        <f t="shared" ca="1" si="277"/>
        <v>0</v>
      </c>
      <c r="AE2543" s="108" t="b">
        <f>IF(COUNTBLANK(D2543)=0,A2543)</f>
        <v>0</v>
      </c>
    </row>
    <row r="2544" spans="1:31" ht="12.75" x14ac:dyDescent="0.2">
      <c r="A2544" s="94" t="str">
        <f>IF(D2544="","",CONCATENATE('Address and samples info'!$B$8," #",'Samples 96'!C2544))</f>
        <v/>
      </c>
      <c r="B2544" s="95" t="s">
        <v>84</v>
      </c>
      <c r="C2544" s="150">
        <v>30</v>
      </c>
      <c r="D2544" s="5"/>
      <c r="E2544" s="98">
        <v>0.01</v>
      </c>
      <c r="F2544" s="53"/>
      <c r="G2544" s="59"/>
      <c r="Z2544" s="108" t="str">
        <f>IF(LEN(INDEX($1:$1048576,ROW(),4))&gt;0,INDEX($1:$1048576,ROW(),4)," ")</f>
        <v xml:space="preserve"> </v>
      </c>
      <c r="AA2544" s="108">
        <f t="shared" si="276"/>
        <v>195</v>
      </c>
      <c r="AB2544" s="108">
        <f ca="1">COUNTBLANK(OFFSET(INDEX($1:$1048576,2,4),AA2544*WellsInPlate,0,WellsInPlate,1))</f>
        <v>86</v>
      </c>
      <c r="AC2544" s="108">
        <f t="shared" ca="1" si="277"/>
        <v>0</v>
      </c>
      <c r="AE2544" s="108" t="b">
        <f>IF(COUNTBLANK(D2544)=0,A2544)</f>
        <v>0</v>
      </c>
    </row>
    <row r="2545" spans="1:31" ht="12.75" x14ac:dyDescent="0.2">
      <c r="A2545" s="94" t="str">
        <f>IF(D2545="","",CONCATENATE('Address and samples info'!$B$8," #",'Samples 96'!C2545))</f>
        <v/>
      </c>
      <c r="B2545" s="95" t="s">
        <v>9</v>
      </c>
      <c r="C2545" s="150">
        <v>30</v>
      </c>
      <c r="D2545" s="5"/>
      <c r="E2545" s="98">
        <v>0.01</v>
      </c>
      <c r="F2545" s="53"/>
      <c r="G2545" s="59"/>
      <c r="Z2545" s="108" t="str">
        <f>IF(LEN(INDEX($1:$1048576,ROW(),4))&gt;0,INDEX($1:$1048576,ROW(),4)," ")</f>
        <v xml:space="preserve"> </v>
      </c>
      <c r="AA2545" s="108">
        <f t="shared" si="276"/>
        <v>195</v>
      </c>
      <c r="AB2545" s="108">
        <f ca="1">COUNTBLANK(OFFSET(INDEX($1:$1048576,2,4),AA2545*WellsInPlate,0,WellsInPlate,1))</f>
        <v>86</v>
      </c>
      <c r="AC2545" s="108">
        <f t="shared" ca="1" si="277"/>
        <v>0</v>
      </c>
      <c r="AE2545" s="108" t="b">
        <f>IF(COUNTBLANK(D2545)=0,A2545)</f>
        <v>0</v>
      </c>
    </row>
    <row r="2546" spans="1:31" ht="12.75" x14ac:dyDescent="0.2">
      <c r="A2546" s="94" t="str">
        <f>IF(D2546="","",CONCATENATE('Address and samples info'!$B$8," #",'Samples 96'!C2546))</f>
        <v/>
      </c>
      <c r="B2546" s="95" t="s">
        <v>20</v>
      </c>
      <c r="C2546" s="150">
        <v>30</v>
      </c>
      <c r="D2546" s="5"/>
      <c r="E2546" s="98">
        <v>0.01</v>
      </c>
      <c r="F2546" s="53"/>
      <c r="G2546" s="59"/>
      <c r="Z2546" s="108" t="str">
        <f>IF(LEN(INDEX($1:$1048576,ROW(),4))&gt;0,INDEX($1:$1048576,ROW(),4)," ")</f>
        <v xml:space="preserve"> </v>
      </c>
      <c r="AA2546" s="108">
        <f t="shared" si="276"/>
        <v>195</v>
      </c>
      <c r="AB2546" s="108">
        <f ca="1">COUNTBLANK(OFFSET(INDEX($1:$1048576,2,4),AA2546*WellsInPlate,0,WellsInPlate,1))</f>
        <v>86</v>
      </c>
      <c r="AC2546" s="108">
        <f t="shared" ca="1" si="277"/>
        <v>0</v>
      </c>
      <c r="AE2546" s="108" t="b">
        <f>IF(COUNTBLANK(D2546)=0,A2546)</f>
        <v>0</v>
      </c>
    </row>
    <row r="2547" spans="1:31" ht="12.75" x14ac:dyDescent="0.2">
      <c r="A2547" s="94" t="str">
        <f>IF(D2547="","",CONCATENATE('Address and samples info'!$B$8," #",'Samples 96'!C2547))</f>
        <v/>
      </c>
      <c r="B2547" s="95" t="s">
        <v>31</v>
      </c>
      <c r="C2547" s="150">
        <v>30</v>
      </c>
      <c r="D2547" s="5"/>
      <c r="E2547" s="98">
        <v>0.01</v>
      </c>
      <c r="F2547" s="53"/>
      <c r="G2547" s="59"/>
      <c r="Z2547" s="108" t="str">
        <f>IF(LEN(INDEX($1:$1048576,ROW(),4))&gt;0,INDEX($1:$1048576,ROW(),4)," ")</f>
        <v xml:space="preserve"> </v>
      </c>
      <c r="AA2547" s="108">
        <f t="shared" si="276"/>
        <v>195</v>
      </c>
      <c r="AB2547" s="108">
        <f ca="1">COUNTBLANK(OFFSET(INDEX($1:$1048576,2,4),AA2547*WellsInPlate,0,WellsInPlate,1))</f>
        <v>86</v>
      </c>
      <c r="AC2547" s="108">
        <f t="shared" ca="1" si="277"/>
        <v>0</v>
      </c>
      <c r="AE2547" s="108" t="b">
        <f>IF(COUNTBLANK(D2547)=0,A2547)</f>
        <v>0</v>
      </c>
    </row>
    <row r="2548" spans="1:31" ht="12.75" x14ac:dyDescent="0.2">
      <c r="A2548" s="94" t="str">
        <f>IF(D2548="","",CONCATENATE('Address and samples info'!$B$8," #",'Samples 96'!C2548))</f>
        <v/>
      </c>
      <c r="B2548" s="95" t="s">
        <v>42</v>
      </c>
      <c r="C2548" s="150">
        <v>30</v>
      </c>
      <c r="D2548" s="5"/>
      <c r="E2548" s="98">
        <v>0.01</v>
      </c>
      <c r="F2548" s="53"/>
      <c r="G2548" s="59"/>
      <c r="Z2548" s="108" t="str">
        <f>IF(LEN(INDEX($1:$1048576,ROW(),4))&gt;0,INDEX($1:$1048576,ROW(),4)," ")</f>
        <v xml:space="preserve"> </v>
      </c>
      <c r="AA2548" s="108">
        <f t="shared" si="276"/>
        <v>195</v>
      </c>
      <c r="AB2548" s="108">
        <f ca="1">COUNTBLANK(OFFSET(INDEX($1:$1048576,2,4),AA2548*WellsInPlate,0,WellsInPlate,1))</f>
        <v>86</v>
      </c>
      <c r="AC2548" s="108">
        <f t="shared" ca="1" si="277"/>
        <v>0</v>
      </c>
      <c r="AE2548" s="108" t="b">
        <f>IF(COUNTBLANK(D2548)=0,A2548)</f>
        <v>0</v>
      </c>
    </row>
    <row r="2549" spans="1:31" ht="12.75" x14ac:dyDescent="0.2">
      <c r="A2549" s="94" t="str">
        <f>IF(D2549="","",CONCATENATE('Address and samples info'!$B$8," #",'Samples 96'!C2549))</f>
        <v/>
      </c>
      <c r="B2549" s="95" t="s">
        <v>53</v>
      </c>
      <c r="C2549" s="150">
        <v>30</v>
      </c>
      <c r="D2549" s="5"/>
      <c r="E2549" s="98">
        <v>0.01</v>
      </c>
      <c r="F2549" s="53"/>
      <c r="G2549" s="59"/>
      <c r="Z2549" s="108" t="str">
        <f>IF(LEN(INDEX($1:$1048576,ROW(),4))&gt;0,INDEX($1:$1048576,ROW(),4)," ")</f>
        <v xml:space="preserve"> </v>
      </c>
      <c r="AA2549" s="108">
        <f t="shared" si="276"/>
        <v>195</v>
      </c>
      <c r="AB2549" s="108">
        <f ca="1">COUNTBLANK(OFFSET(INDEX($1:$1048576,2,4),AA2549*WellsInPlate,0,WellsInPlate,1))</f>
        <v>86</v>
      </c>
      <c r="AC2549" s="108">
        <f t="shared" ca="1" si="277"/>
        <v>0</v>
      </c>
      <c r="AE2549" s="108" t="b">
        <f>IF(COUNTBLANK(D2549)=0,A2549)</f>
        <v>0</v>
      </c>
    </row>
    <row r="2550" spans="1:31" ht="12.75" x14ac:dyDescent="0.2">
      <c r="A2550" s="94" t="str">
        <f>IF(D2550="","",CONCATENATE('Address and samples info'!$B$8," #",'Samples 96'!C2550))</f>
        <v/>
      </c>
      <c r="B2550" s="95" t="s">
        <v>64</v>
      </c>
      <c r="C2550" s="150">
        <v>30</v>
      </c>
      <c r="D2550" s="5"/>
      <c r="E2550" s="98">
        <v>0.01</v>
      </c>
      <c r="F2550" s="53"/>
      <c r="G2550" s="59"/>
      <c r="Z2550" s="108" t="str">
        <f>IF(LEN(INDEX($1:$1048576,ROW(),4))&gt;0,INDEX($1:$1048576,ROW(),4)," ")</f>
        <v xml:space="preserve"> </v>
      </c>
      <c r="AA2550" s="108">
        <f t="shared" si="276"/>
        <v>195</v>
      </c>
      <c r="AB2550" s="108">
        <f ca="1">COUNTBLANK(OFFSET(INDEX($1:$1048576,2,4),AA2550*WellsInPlate,0,WellsInPlate,1))</f>
        <v>86</v>
      </c>
      <c r="AC2550" s="108">
        <f t="shared" ca="1" si="277"/>
        <v>0</v>
      </c>
      <c r="AE2550" s="108" t="b">
        <f>IF(COUNTBLANK(D2550)=0,A2550)</f>
        <v>0</v>
      </c>
    </row>
    <row r="2551" spans="1:31" ht="12.75" x14ac:dyDescent="0.2">
      <c r="A2551" s="94" t="str">
        <f>IF(D2551="","",CONCATENATE('Address and samples info'!$B$8," #",'Samples 96'!C2551))</f>
        <v/>
      </c>
      <c r="B2551" s="95" t="s">
        <v>75</v>
      </c>
      <c r="C2551" s="150">
        <v>30</v>
      </c>
      <c r="D2551" s="5"/>
      <c r="E2551" s="98">
        <v>0.01</v>
      </c>
      <c r="F2551" s="53"/>
      <c r="G2551" s="59"/>
      <c r="Z2551" s="108" t="str">
        <f>IF(LEN(INDEX($1:$1048576,ROW(),4))&gt;0,INDEX($1:$1048576,ROW(),4)," ")</f>
        <v xml:space="preserve"> </v>
      </c>
      <c r="AA2551" s="108">
        <f t="shared" si="276"/>
        <v>195</v>
      </c>
      <c r="AB2551" s="108">
        <f ca="1">COUNTBLANK(OFFSET(INDEX($1:$1048576,2,4),AA2551*WellsInPlate,0,WellsInPlate,1))</f>
        <v>86</v>
      </c>
      <c r="AC2551" s="108">
        <f t="shared" ca="1" si="277"/>
        <v>0</v>
      </c>
      <c r="AE2551" s="108" t="b">
        <f>IF(COUNTBLANK(D2551)=0,A2551)</f>
        <v>0</v>
      </c>
    </row>
    <row r="2552" spans="1:31" ht="12.75" x14ac:dyDescent="0.2">
      <c r="A2552" s="94" t="str">
        <f>IF(D2552="","",CONCATENATE('Address and samples info'!$B$8," #",'Samples 96'!C2552))</f>
        <v/>
      </c>
      <c r="B2552" s="95" t="s">
        <v>85</v>
      </c>
      <c r="C2552" s="150">
        <v>30</v>
      </c>
      <c r="D2552" s="5"/>
      <c r="E2552" s="98">
        <v>0.01</v>
      </c>
      <c r="F2552" s="53"/>
      <c r="G2552" s="59"/>
      <c r="Z2552" s="108" t="str">
        <f>IF(LEN(INDEX($1:$1048576,ROW(),4))&gt;0,INDEX($1:$1048576,ROW(),4)," ")</f>
        <v xml:space="preserve"> </v>
      </c>
      <c r="AA2552" s="108">
        <f t="shared" si="276"/>
        <v>196</v>
      </c>
      <c r="AB2552" s="108">
        <f ca="1">COUNTBLANK(OFFSET(INDEX($1:$1048576,2,4),AA2552*WellsInPlate,0,WellsInPlate,1))</f>
        <v>86</v>
      </c>
      <c r="AC2552" s="108">
        <f t="shared" ca="1" si="277"/>
        <v>0</v>
      </c>
      <c r="AE2552" s="108" t="b">
        <f>IF(COUNTBLANK(D2552)=0,A2552)</f>
        <v>0</v>
      </c>
    </row>
    <row r="2553" spans="1:31" ht="12.75" x14ac:dyDescent="0.2">
      <c r="A2553" s="94" t="str">
        <f>IF(D2553="","",CONCATENATE('Address and samples info'!$B$8," #",'Samples 96'!C2553))</f>
        <v/>
      </c>
      <c r="B2553" s="95" t="s">
        <v>10</v>
      </c>
      <c r="C2553" s="150">
        <v>30</v>
      </c>
      <c r="D2553" s="5"/>
      <c r="E2553" s="98">
        <v>0.01</v>
      </c>
      <c r="F2553" s="53"/>
      <c r="G2553" s="59"/>
      <c r="Z2553" s="108" t="str">
        <f>IF(LEN(INDEX($1:$1048576,ROW(),4))&gt;0,INDEX($1:$1048576,ROW(),4)," ")</f>
        <v xml:space="preserve"> </v>
      </c>
      <c r="AA2553" s="108">
        <f t="shared" si="276"/>
        <v>196</v>
      </c>
      <c r="AB2553" s="108">
        <f ca="1">COUNTBLANK(OFFSET(INDEX($1:$1048576,2,4),AA2553*WellsInPlate,0,WellsInPlate,1))</f>
        <v>86</v>
      </c>
      <c r="AC2553" s="108">
        <f t="shared" ca="1" si="277"/>
        <v>0</v>
      </c>
      <c r="AE2553" s="108" t="b">
        <f>IF(COUNTBLANK(D2553)=0,A2553)</f>
        <v>0</v>
      </c>
    </row>
    <row r="2554" spans="1:31" ht="12.75" x14ac:dyDescent="0.2">
      <c r="A2554" s="94" t="str">
        <f>IF(D2554="","",CONCATENATE('Address and samples info'!$B$8," #",'Samples 96'!C2554))</f>
        <v/>
      </c>
      <c r="B2554" s="95" t="s">
        <v>21</v>
      </c>
      <c r="C2554" s="150">
        <v>30</v>
      </c>
      <c r="D2554" s="5"/>
      <c r="E2554" s="98">
        <v>0.01</v>
      </c>
      <c r="F2554" s="53"/>
      <c r="G2554" s="59"/>
      <c r="Z2554" s="108" t="str">
        <f>IF(LEN(INDEX($1:$1048576,ROW(),4))&gt;0,INDEX($1:$1048576,ROW(),4)," ")</f>
        <v xml:space="preserve"> </v>
      </c>
      <c r="AA2554" s="108">
        <f t="shared" si="276"/>
        <v>196</v>
      </c>
      <c r="AB2554" s="108">
        <f ca="1">COUNTBLANK(OFFSET(INDEX($1:$1048576,2,4),AA2554*WellsInPlate,0,WellsInPlate,1))</f>
        <v>86</v>
      </c>
      <c r="AC2554" s="108">
        <f t="shared" ca="1" si="277"/>
        <v>0</v>
      </c>
      <c r="AE2554" s="108" t="b">
        <f>IF(COUNTBLANK(D2554)=0,A2554)</f>
        <v>0</v>
      </c>
    </row>
    <row r="2555" spans="1:31" ht="12.75" x14ac:dyDescent="0.2">
      <c r="A2555" s="94" t="str">
        <f>IF(D2555="","",CONCATENATE('Address and samples info'!$B$8," #",'Samples 96'!C2555))</f>
        <v/>
      </c>
      <c r="B2555" s="95" t="s">
        <v>32</v>
      </c>
      <c r="C2555" s="150">
        <v>30</v>
      </c>
      <c r="D2555" s="5"/>
      <c r="E2555" s="98">
        <v>0.01</v>
      </c>
      <c r="F2555" s="53"/>
      <c r="G2555" s="59"/>
      <c r="Z2555" s="108" t="str">
        <f>IF(LEN(INDEX($1:$1048576,ROW(),4))&gt;0,INDEX($1:$1048576,ROW(),4)," ")</f>
        <v xml:space="preserve"> </v>
      </c>
      <c r="AA2555" s="108">
        <f t="shared" si="276"/>
        <v>196</v>
      </c>
      <c r="AB2555" s="108">
        <f ca="1">COUNTBLANK(OFFSET(INDEX($1:$1048576,2,4),AA2555*WellsInPlate,0,WellsInPlate,1))</f>
        <v>86</v>
      </c>
      <c r="AC2555" s="108">
        <f t="shared" ca="1" si="277"/>
        <v>0</v>
      </c>
      <c r="AE2555" s="108" t="b">
        <f>IF(COUNTBLANK(D2555)=0,A2555)</f>
        <v>0</v>
      </c>
    </row>
    <row r="2556" spans="1:31" ht="12.75" x14ac:dyDescent="0.2">
      <c r="A2556" s="94" t="str">
        <f>IF(D2556="","",CONCATENATE('Address and samples info'!$B$8," #",'Samples 96'!C2556))</f>
        <v/>
      </c>
      <c r="B2556" s="95" t="s">
        <v>43</v>
      </c>
      <c r="C2556" s="150">
        <v>30</v>
      </c>
      <c r="D2556" s="5"/>
      <c r="E2556" s="98">
        <v>0.01</v>
      </c>
      <c r="F2556" s="53"/>
      <c r="G2556" s="59"/>
      <c r="Z2556" s="108" t="str">
        <f>IF(LEN(INDEX($1:$1048576,ROW(),4))&gt;0,INDEX($1:$1048576,ROW(),4)," ")</f>
        <v xml:space="preserve"> </v>
      </c>
      <c r="AA2556" s="108">
        <f t="shared" si="276"/>
        <v>196</v>
      </c>
      <c r="AB2556" s="108">
        <f ca="1">COUNTBLANK(OFFSET(INDEX($1:$1048576,2,4),AA2556*WellsInPlate,0,WellsInPlate,1))</f>
        <v>86</v>
      </c>
      <c r="AC2556" s="108">
        <f t="shared" ca="1" si="277"/>
        <v>0</v>
      </c>
      <c r="AE2556" s="108" t="b">
        <f>IF(COUNTBLANK(D2556)=0,A2556)</f>
        <v>0</v>
      </c>
    </row>
    <row r="2557" spans="1:31" ht="12.75" x14ac:dyDescent="0.2">
      <c r="A2557" s="94" t="str">
        <f>IF(D2557="","",CONCATENATE('Address and samples info'!$B$8," #",'Samples 96'!C2557))</f>
        <v/>
      </c>
      <c r="B2557" s="95" t="s">
        <v>54</v>
      </c>
      <c r="C2557" s="150">
        <v>30</v>
      </c>
      <c r="D2557" s="5"/>
      <c r="E2557" s="98">
        <v>0.01</v>
      </c>
      <c r="F2557" s="53"/>
      <c r="G2557" s="59"/>
      <c r="Z2557" s="108" t="str">
        <f>IF(LEN(INDEX($1:$1048576,ROW(),4))&gt;0,INDEX($1:$1048576,ROW(),4)," ")</f>
        <v xml:space="preserve"> </v>
      </c>
      <c r="AA2557" s="108">
        <f t="shared" si="276"/>
        <v>196</v>
      </c>
      <c r="AB2557" s="108">
        <f ca="1">COUNTBLANK(OFFSET(INDEX($1:$1048576,2,4),AA2557*WellsInPlate,0,WellsInPlate,1))</f>
        <v>86</v>
      </c>
      <c r="AC2557" s="108">
        <f t="shared" ca="1" si="277"/>
        <v>0</v>
      </c>
      <c r="AE2557" s="108" t="b">
        <f>IF(COUNTBLANK(D2557)=0,A2557)</f>
        <v>0</v>
      </c>
    </row>
    <row r="2558" spans="1:31" ht="12.75" x14ac:dyDescent="0.2">
      <c r="A2558" s="94" t="str">
        <f>IF(D2558="","",CONCATENATE('Address and samples info'!$B$8," #",'Samples 96'!C2558))</f>
        <v/>
      </c>
      <c r="B2558" s="95" t="s">
        <v>65</v>
      </c>
      <c r="C2558" s="150">
        <v>30</v>
      </c>
      <c r="D2558" s="5"/>
      <c r="E2558" s="98">
        <v>0.01</v>
      </c>
      <c r="F2558" s="53"/>
      <c r="G2558" s="59"/>
      <c r="Z2558" s="108" t="str">
        <f>IF(LEN(INDEX($1:$1048576,ROW(),4))&gt;0,INDEX($1:$1048576,ROW(),4)," ")</f>
        <v xml:space="preserve"> </v>
      </c>
      <c r="AA2558" s="108">
        <f t="shared" si="276"/>
        <v>196</v>
      </c>
      <c r="AB2558" s="108">
        <f ca="1">COUNTBLANK(OFFSET(INDEX($1:$1048576,2,4),AA2558*WellsInPlate,0,WellsInPlate,1))</f>
        <v>86</v>
      </c>
      <c r="AC2558" s="108">
        <f t="shared" ca="1" si="277"/>
        <v>0</v>
      </c>
      <c r="AE2558" s="108" t="b">
        <f>IF(COUNTBLANK(D2558)=0,A2558)</f>
        <v>0</v>
      </c>
    </row>
    <row r="2559" spans="1:31" ht="12.75" x14ac:dyDescent="0.2">
      <c r="A2559" s="94" t="str">
        <f>IF(D2559="","",CONCATENATE('Address and samples info'!$B$8," #",'Samples 96'!C2559))</f>
        <v/>
      </c>
      <c r="B2559" s="95" t="s">
        <v>76</v>
      </c>
      <c r="C2559" s="150">
        <v>30</v>
      </c>
      <c r="D2559" s="5"/>
      <c r="E2559" s="98">
        <v>0.01</v>
      </c>
      <c r="F2559" s="53"/>
      <c r="G2559" s="59"/>
      <c r="Z2559" s="108" t="str">
        <f>IF(LEN(INDEX($1:$1048576,ROW(),4))&gt;0,INDEX($1:$1048576,ROW(),4)," ")</f>
        <v xml:space="preserve"> </v>
      </c>
      <c r="AA2559" s="108">
        <f t="shared" si="276"/>
        <v>196</v>
      </c>
      <c r="AB2559" s="108">
        <f ca="1">COUNTBLANK(OFFSET(INDEX($1:$1048576,2,4),AA2559*WellsInPlate,0,WellsInPlate,1))</f>
        <v>86</v>
      </c>
      <c r="AC2559" s="108">
        <f t="shared" ca="1" si="277"/>
        <v>0</v>
      </c>
      <c r="AE2559" s="108" t="b">
        <f>IF(COUNTBLANK(D2559)=0,A2559)</f>
        <v>0</v>
      </c>
    </row>
    <row r="2560" spans="1:31" ht="12.75" x14ac:dyDescent="0.2">
      <c r="A2560" s="94" t="str">
        <f>IF(D2560="","",CONCATENATE('Address and samples info'!$B$8," #",'Samples 96'!C2560))</f>
        <v/>
      </c>
      <c r="B2560" s="95" t="s">
        <v>86</v>
      </c>
      <c r="C2560" s="150">
        <v>30</v>
      </c>
      <c r="D2560" s="5"/>
      <c r="E2560" s="98">
        <v>0.01</v>
      </c>
      <c r="F2560" s="53"/>
      <c r="G2560" s="59"/>
      <c r="Z2560" s="108" t="str">
        <f>IF(LEN(INDEX($1:$1048576,ROW(),4))&gt;0,INDEX($1:$1048576,ROW(),4)," ")</f>
        <v xml:space="preserve"> </v>
      </c>
      <c r="AA2560" s="108">
        <f t="shared" si="276"/>
        <v>196</v>
      </c>
      <c r="AB2560" s="108">
        <f ca="1">COUNTBLANK(OFFSET(INDEX($1:$1048576,2,4),AA2560*WellsInPlate,0,WellsInPlate,1))</f>
        <v>86</v>
      </c>
      <c r="AC2560" s="108">
        <f t="shared" ca="1" si="277"/>
        <v>0</v>
      </c>
      <c r="AE2560" s="108" t="b">
        <f>IF(COUNTBLANK(D2560)=0,A2560)</f>
        <v>0</v>
      </c>
    </row>
    <row r="2561" spans="1:31" ht="12.75" x14ac:dyDescent="0.2">
      <c r="A2561" s="94" t="str">
        <f>IF(D2561="","",CONCATENATE('Address and samples info'!$B$8," #",'Samples 96'!C2561))</f>
        <v/>
      </c>
      <c r="B2561" s="95" t="s">
        <v>11</v>
      </c>
      <c r="C2561" s="150">
        <v>30</v>
      </c>
      <c r="D2561" s="5"/>
      <c r="E2561" s="98">
        <v>0.01</v>
      </c>
      <c r="F2561" s="53"/>
      <c r="G2561" s="59"/>
      <c r="Z2561" s="108" t="str">
        <f>IF(LEN(INDEX($1:$1048576,ROW(),4))&gt;0,INDEX($1:$1048576,ROW(),4)," ")</f>
        <v xml:space="preserve"> </v>
      </c>
      <c r="AA2561" s="108">
        <f t="shared" si="276"/>
        <v>196</v>
      </c>
      <c r="AB2561" s="108">
        <f ca="1">COUNTBLANK(OFFSET(INDEX($1:$1048576,2,4),AA2561*WellsInPlate,0,WellsInPlate,1))</f>
        <v>86</v>
      </c>
      <c r="AC2561" s="108">
        <f t="shared" ca="1" si="277"/>
        <v>0</v>
      </c>
      <c r="AE2561" s="108" t="b">
        <f>IF(COUNTBLANK(D2561)=0,A2561)</f>
        <v>0</v>
      </c>
    </row>
    <row r="2562" spans="1:31" ht="12.75" x14ac:dyDescent="0.2">
      <c r="A2562" s="94" t="str">
        <f>IF(D2562="","",CONCATENATE('Address and samples info'!$B$8," #",'Samples 96'!C2562))</f>
        <v/>
      </c>
      <c r="B2562" s="95" t="s">
        <v>22</v>
      </c>
      <c r="C2562" s="150">
        <v>30</v>
      </c>
      <c r="D2562" s="5"/>
      <c r="E2562" s="98">
        <v>0.01</v>
      </c>
      <c r="F2562" s="53"/>
      <c r="G2562" s="59"/>
      <c r="Z2562" s="108" t="str">
        <f>IF(LEN(INDEX($1:$1048576,ROW(),4))&gt;0,INDEX($1:$1048576,ROW(),4)," ")</f>
        <v xml:space="preserve"> </v>
      </c>
      <c r="AA2562" s="108">
        <f t="shared" si="276"/>
        <v>196</v>
      </c>
      <c r="AB2562" s="108">
        <f ca="1">COUNTBLANK(OFFSET(INDEX($1:$1048576,2,4),AA2562*WellsInPlate,0,WellsInPlate,1))</f>
        <v>86</v>
      </c>
      <c r="AC2562" s="108">
        <f t="shared" ca="1" si="277"/>
        <v>0</v>
      </c>
      <c r="AE2562" s="108" t="b">
        <f>IF(COUNTBLANK(D2562)=0,A2562)</f>
        <v>0</v>
      </c>
    </row>
    <row r="2563" spans="1:31" ht="12.75" x14ac:dyDescent="0.2">
      <c r="A2563" s="94" t="str">
        <f>IF(D2563="","",CONCATENATE('Address and samples info'!$B$8," #",'Samples 96'!C2563))</f>
        <v/>
      </c>
      <c r="B2563" s="95" t="s">
        <v>33</v>
      </c>
      <c r="C2563" s="150">
        <v>30</v>
      </c>
      <c r="D2563" s="5"/>
      <c r="E2563" s="98">
        <v>0.01</v>
      </c>
      <c r="F2563" s="53"/>
      <c r="G2563" s="59"/>
      <c r="Z2563" s="108" t="str">
        <f>IF(LEN(INDEX($1:$1048576,ROW(),4))&gt;0,INDEX($1:$1048576,ROW(),4)," ")</f>
        <v xml:space="preserve"> </v>
      </c>
      <c r="AA2563" s="108">
        <f t="shared" si="276"/>
        <v>196</v>
      </c>
      <c r="AB2563" s="108">
        <f ca="1">COUNTBLANK(OFFSET(INDEX($1:$1048576,2,4),AA2563*WellsInPlate,0,WellsInPlate,1))</f>
        <v>86</v>
      </c>
      <c r="AC2563" s="108">
        <f t="shared" ca="1" si="277"/>
        <v>0</v>
      </c>
      <c r="AE2563" s="108" t="b">
        <f>IF(COUNTBLANK(D2563)=0,A2563)</f>
        <v>0</v>
      </c>
    </row>
    <row r="2564" spans="1:31" ht="12.75" x14ac:dyDescent="0.2">
      <c r="A2564" s="94" t="str">
        <f>IF(D2564="","",CONCATENATE('Address and samples info'!$B$8," #",'Samples 96'!C2564))</f>
        <v/>
      </c>
      <c r="B2564" s="95" t="s">
        <v>44</v>
      </c>
      <c r="C2564" s="150">
        <v>30</v>
      </c>
      <c r="D2564" s="5"/>
      <c r="E2564" s="98">
        <v>0.01</v>
      </c>
      <c r="F2564" s="53"/>
      <c r="G2564" s="59"/>
      <c r="Z2564" s="108" t="str">
        <f>IF(LEN(INDEX($1:$1048576,ROW(),4))&gt;0,INDEX($1:$1048576,ROW(),4)," ")</f>
        <v xml:space="preserve"> </v>
      </c>
      <c r="AA2564" s="108">
        <f t="shared" si="276"/>
        <v>196</v>
      </c>
      <c r="AB2564" s="108">
        <f ca="1">COUNTBLANK(OFFSET(INDEX($1:$1048576,2,4),AA2564*WellsInPlate,0,WellsInPlate,1))</f>
        <v>86</v>
      </c>
      <c r="AC2564" s="108">
        <f t="shared" ca="1" si="277"/>
        <v>0</v>
      </c>
      <c r="AE2564" s="108" t="b">
        <f>IF(COUNTBLANK(D2564)=0,A2564)</f>
        <v>0</v>
      </c>
    </row>
    <row r="2565" spans="1:31" ht="12.75" x14ac:dyDescent="0.2">
      <c r="A2565" s="94" t="str">
        <f>IF(D2565="","",CONCATENATE('Address and samples info'!$B$8," #",'Samples 96'!C2565))</f>
        <v/>
      </c>
      <c r="B2565" s="95" t="s">
        <v>55</v>
      </c>
      <c r="C2565" s="150">
        <v>30</v>
      </c>
      <c r="D2565" s="5"/>
      <c r="E2565" s="98">
        <v>0.01</v>
      </c>
      <c r="F2565" s="53"/>
      <c r="G2565" s="59"/>
      <c r="Z2565" s="108" t="str">
        <f>IF(LEN(INDEX($1:$1048576,ROW(),4))&gt;0,INDEX($1:$1048576,ROW(),4)," ")</f>
        <v xml:space="preserve"> </v>
      </c>
      <c r="AA2565" s="108">
        <f t="shared" ref="AA2565" si="278">CEILING((ROW()-StartRow+1)/PanelHeight,1)-1</f>
        <v>197</v>
      </c>
      <c r="AB2565" s="108">
        <f ca="1">COUNTBLANK(OFFSET(INDEX($1:$1048576,2,4),AA2565*WellsInPlate,0,WellsInPlate,1))</f>
        <v>86</v>
      </c>
      <c r="AC2565" s="108">
        <f t="shared" ref="AC2565" ca="1" si="279">IF(AB2565=WellsInPlate,0,1)</f>
        <v>0</v>
      </c>
      <c r="AE2565" s="108" t="b">
        <f>IF(COUNTBLANK(D2565)=0,A2565)</f>
        <v>0</v>
      </c>
    </row>
    <row r="2566" spans="1:31" ht="12.75" x14ac:dyDescent="0.2">
      <c r="A2566" s="94" t="str">
        <f>IF(D2566="","",CONCATENATE('Address and samples info'!$B$8," #",'Samples 96'!C2566))</f>
        <v/>
      </c>
      <c r="B2566" s="95" t="s">
        <v>66</v>
      </c>
      <c r="C2566" s="150">
        <v>30</v>
      </c>
      <c r="D2566" s="5"/>
      <c r="E2566" s="98">
        <v>0.01</v>
      </c>
      <c r="F2566" s="53"/>
      <c r="G2566" s="59"/>
      <c r="Z2566" s="108" t="str">
        <f>IF(LEN(INDEX($1:$1048576,ROW(),4))&gt;0,INDEX($1:$1048576,ROW(),4)," ")</f>
        <v xml:space="preserve"> </v>
      </c>
      <c r="AA2566" s="108">
        <f t="shared" ref="AA2566:AA2597" si="280">CEILING((ROW()-StartRow+1)/PanelHeight,1)-1</f>
        <v>197</v>
      </c>
      <c r="AB2566" s="108">
        <f ca="1">COUNTBLANK(OFFSET(INDEX($1:$1048576,2,4),AA2566*WellsInPlate,0,WellsInPlate,1))</f>
        <v>86</v>
      </c>
      <c r="AC2566" s="108">
        <f t="shared" ref="AC2566:AC2597" ca="1" si="281">IF(AB2566=WellsInPlate,0,1)</f>
        <v>0</v>
      </c>
      <c r="AE2566" s="108" t="b">
        <f>IF(COUNTBLANK(D2566)=0,A2566)</f>
        <v>0</v>
      </c>
    </row>
    <row r="2567" spans="1:31" ht="12.75" x14ac:dyDescent="0.2">
      <c r="A2567" s="94" t="str">
        <f>IF(D2567="","",CONCATENATE('Address and samples info'!$B$8," #",'Samples 96'!C2567))</f>
        <v/>
      </c>
      <c r="B2567" s="95" t="s">
        <v>77</v>
      </c>
      <c r="C2567" s="150">
        <v>30</v>
      </c>
      <c r="D2567" s="5"/>
      <c r="E2567" s="98">
        <v>0.01</v>
      </c>
      <c r="F2567" s="53"/>
      <c r="G2567" s="59"/>
      <c r="Z2567" s="108" t="str">
        <f>IF(LEN(INDEX($1:$1048576,ROW(),4))&gt;0,INDEX($1:$1048576,ROW(),4)," ")</f>
        <v xml:space="preserve"> </v>
      </c>
      <c r="AA2567" s="108">
        <f t="shared" si="280"/>
        <v>197</v>
      </c>
      <c r="AB2567" s="108">
        <f ca="1">COUNTBLANK(OFFSET(INDEX($1:$1048576,2,4),AA2567*WellsInPlate,0,WellsInPlate,1))</f>
        <v>86</v>
      </c>
      <c r="AC2567" s="108">
        <f t="shared" ca="1" si="281"/>
        <v>0</v>
      </c>
      <c r="AE2567" s="108" t="b">
        <f>IF(COUNTBLANK(D2567)=0,A2567)</f>
        <v>0</v>
      </c>
    </row>
    <row r="2568" spans="1:31" ht="12.75" x14ac:dyDescent="0.2">
      <c r="A2568" s="94" t="str">
        <f>IF(D2568="","",CONCATENATE('Address and samples info'!$B$8," #",'Samples 96'!C2568))</f>
        <v/>
      </c>
      <c r="B2568" s="95" t="s">
        <v>87</v>
      </c>
      <c r="C2568" s="150">
        <v>30</v>
      </c>
      <c r="D2568" s="5"/>
      <c r="E2568" s="98">
        <v>0.01</v>
      </c>
      <c r="F2568" s="53"/>
      <c r="G2568" s="59"/>
      <c r="Z2568" s="108" t="str">
        <f>IF(LEN(INDEX($1:$1048576,ROW(),4))&gt;0,INDEX($1:$1048576,ROW(),4)," ")</f>
        <v xml:space="preserve"> </v>
      </c>
      <c r="AA2568" s="108">
        <f t="shared" si="280"/>
        <v>197</v>
      </c>
      <c r="AB2568" s="108">
        <f ca="1">COUNTBLANK(OFFSET(INDEX($1:$1048576,2,4),AA2568*WellsInPlate,0,WellsInPlate,1))</f>
        <v>86</v>
      </c>
      <c r="AC2568" s="108">
        <f t="shared" ca="1" si="281"/>
        <v>0</v>
      </c>
      <c r="AE2568" s="108" t="b">
        <f>IF(COUNTBLANK(D2568)=0,A2568)</f>
        <v>0</v>
      </c>
    </row>
    <row r="2569" spans="1:31" ht="12.75" x14ac:dyDescent="0.2">
      <c r="A2569" s="94" t="str">
        <f>IF(D2569="","",CONCATENATE('Address and samples info'!$B$8," #",'Samples 96'!C2569))</f>
        <v/>
      </c>
      <c r="B2569" s="95" t="s">
        <v>12</v>
      </c>
      <c r="C2569" s="150">
        <v>30</v>
      </c>
      <c r="D2569" s="5"/>
      <c r="E2569" s="98">
        <v>0.01</v>
      </c>
      <c r="F2569" s="53"/>
      <c r="G2569" s="59"/>
      <c r="Z2569" s="108" t="str">
        <f>IF(LEN(INDEX($1:$1048576,ROW(),4))&gt;0,INDEX($1:$1048576,ROW(),4)," ")</f>
        <v xml:space="preserve"> </v>
      </c>
      <c r="AA2569" s="108">
        <f t="shared" si="280"/>
        <v>197</v>
      </c>
      <c r="AB2569" s="108">
        <f ca="1">COUNTBLANK(OFFSET(INDEX($1:$1048576,2,4),AA2569*WellsInPlate,0,WellsInPlate,1))</f>
        <v>86</v>
      </c>
      <c r="AC2569" s="108">
        <f t="shared" ca="1" si="281"/>
        <v>0</v>
      </c>
      <c r="AE2569" s="108" t="b">
        <f>IF(COUNTBLANK(D2569)=0,A2569)</f>
        <v>0</v>
      </c>
    </row>
    <row r="2570" spans="1:31" ht="12.75" x14ac:dyDescent="0.2">
      <c r="A2570" s="94" t="str">
        <f>IF(D2570="","",CONCATENATE('Address and samples info'!$B$8," #",'Samples 96'!C2570))</f>
        <v/>
      </c>
      <c r="B2570" s="95" t="s">
        <v>23</v>
      </c>
      <c r="C2570" s="150">
        <v>30</v>
      </c>
      <c r="D2570" s="5"/>
      <c r="E2570" s="98">
        <v>0.01</v>
      </c>
      <c r="F2570" s="53"/>
      <c r="G2570" s="59"/>
      <c r="Z2570" s="108" t="str">
        <f>IF(LEN(INDEX($1:$1048576,ROW(),4))&gt;0,INDEX($1:$1048576,ROW(),4)," ")</f>
        <v xml:space="preserve"> </v>
      </c>
      <c r="AA2570" s="108">
        <f t="shared" si="280"/>
        <v>197</v>
      </c>
      <c r="AB2570" s="108">
        <f ca="1">COUNTBLANK(OFFSET(INDEX($1:$1048576,2,4),AA2570*WellsInPlate,0,WellsInPlate,1))</f>
        <v>86</v>
      </c>
      <c r="AC2570" s="108">
        <f t="shared" ca="1" si="281"/>
        <v>0</v>
      </c>
      <c r="AE2570" s="108" t="b">
        <f>IF(COUNTBLANK(D2570)=0,A2570)</f>
        <v>0</v>
      </c>
    </row>
    <row r="2571" spans="1:31" ht="12.75" x14ac:dyDescent="0.2">
      <c r="A2571" s="94" t="str">
        <f>IF(D2571="","",CONCATENATE('Address and samples info'!$B$8," #",'Samples 96'!C2571))</f>
        <v/>
      </c>
      <c r="B2571" s="95" t="s">
        <v>34</v>
      </c>
      <c r="C2571" s="150">
        <v>30</v>
      </c>
      <c r="D2571" s="5"/>
      <c r="E2571" s="98">
        <v>0.01</v>
      </c>
      <c r="F2571" s="53"/>
      <c r="G2571" s="59"/>
      <c r="Z2571" s="108" t="str">
        <f>IF(LEN(INDEX($1:$1048576,ROW(),4))&gt;0,INDEX($1:$1048576,ROW(),4)," ")</f>
        <v xml:space="preserve"> </v>
      </c>
      <c r="AA2571" s="108">
        <f t="shared" si="280"/>
        <v>197</v>
      </c>
      <c r="AB2571" s="108">
        <f ca="1">COUNTBLANK(OFFSET(INDEX($1:$1048576,2,4),AA2571*WellsInPlate,0,WellsInPlate,1))</f>
        <v>86</v>
      </c>
      <c r="AC2571" s="108">
        <f t="shared" ca="1" si="281"/>
        <v>0</v>
      </c>
      <c r="AE2571" s="108" t="b">
        <f>IF(COUNTBLANK(D2571)=0,A2571)</f>
        <v>0</v>
      </c>
    </row>
    <row r="2572" spans="1:31" ht="12.75" x14ac:dyDescent="0.2">
      <c r="A2572" s="94" t="str">
        <f>IF(D2572="","",CONCATENATE('Address and samples info'!$B$8," #",'Samples 96'!C2572))</f>
        <v/>
      </c>
      <c r="B2572" s="95" t="s">
        <v>45</v>
      </c>
      <c r="C2572" s="150">
        <v>30</v>
      </c>
      <c r="D2572" s="5"/>
      <c r="E2572" s="98">
        <v>0.01</v>
      </c>
      <c r="F2572" s="53"/>
      <c r="G2572" s="59"/>
      <c r="Z2572" s="108" t="str">
        <f>IF(LEN(INDEX($1:$1048576,ROW(),4))&gt;0,INDEX($1:$1048576,ROW(),4)," ")</f>
        <v xml:space="preserve"> </v>
      </c>
      <c r="AA2572" s="108">
        <f t="shared" si="280"/>
        <v>197</v>
      </c>
      <c r="AB2572" s="108">
        <f ca="1">COUNTBLANK(OFFSET(INDEX($1:$1048576,2,4),AA2572*WellsInPlate,0,WellsInPlate,1))</f>
        <v>86</v>
      </c>
      <c r="AC2572" s="108">
        <f t="shared" ca="1" si="281"/>
        <v>0</v>
      </c>
      <c r="AE2572" s="108" t="b">
        <f>IF(COUNTBLANK(D2572)=0,A2572)</f>
        <v>0</v>
      </c>
    </row>
    <row r="2573" spans="1:31" ht="12.75" x14ac:dyDescent="0.2">
      <c r="A2573" s="94" t="str">
        <f>IF(D2573="","",CONCATENATE('Address and samples info'!$B$8," #",'Samples 96'!C2573))</f>
        <v/>
      </c>
      <c r="B2573" s="95" t="s">
        <v>56</v>
      </c>
      <c r="C2573" s="150">
        <v>30</v>
      </c>
      <c r="D2573" s="5"/>
      <c r="E2573" s="98">
        <v>0.01</v>
      </c>
      <c r="F2573" s="53"/>
      <c r="G2573" s="59"/>
      <c r="Z2573" s="108" t="str">
        <f>IF(LEN(INDEX($1:$1048576,ROW(),4))&gt;0,INDEX($1:$1048576,ROW(),4)," ")</f>
        <v xml:space="preserve"> </v>
      </c>
      <c r="AA2573" s="108">
        <f t="shared" si="280"/>
        <v>197</v>
      </c>
      <c r="AB2573" s="108">
        <f ca="1">COUNTBLANK(OFFSET(INDEX($1:$1048576,2,4),AA2573*WellsInPlate,0,WellsInPlate,1))</f>
        <v>86</v>
      </c>
      <c r="AC2573" s="108">
        <f t="shared" ca="1" si="281"/>
        <v>0</v>
      </c>
      <c r="AE2573" s="108" t="b">
        <f>IF(COUNTBLANK(D2573)=0,A2573)</f>
        <v>0</v>
      </c>
    </row>
    <row r="2574" spans="1:31" ht="12.75" x14ac:dyDescent="0.2">
      <c r="A2574" s="94" t="str">
        <f>IF(D2574="","",CONCATENATE('Address and samples info'!$B$8," #",'Samples 96'!C2574))</f>
        <v/>
      </c>
      <c r="B2574" s="95" t="s">
        <v>67</v>
      </c>
      <c r="C2574" s="150">
        <v>30</v>
      </c>
      <c r="D2574" s="5"/>
      <c r="E2574" s="98">
        <v>0.01</v>
      </c>
      <c r="F2574" s="53"/>
      <c r="G2574" s="59"/>
      <c r="Z2574" s="108" t="str">
        <f>IF(LEN(INDEX($1:$1048576,ROW(),4))&gt;0,INDEX($1:$1048576,ROW(),4)," ")</f>
        <v xml:space="preserve"> </v>
      </c>
      <c r="AA2574" s="108">
        <f t="shared" si="280"/>
        <v>197</v>
      </c>
      <c r="AB2574" s="108">
        <f ca="1">COUNTBLANK(OFFSET(INDEX($1:$1048576,2,4),AA2574*WellsInPlate,0,WellsInPlate,1))</f>
        <v>86</v>
      </c>
      <c r="AC2574" s="108">
        <f t="shared" ca="1" si="281"/>
        <v>0</v>
      </c>
      <c r="AE2574" s="108" t="b">
        <f>IF(COUNTBLANK(D2574)=0,A2574)</f>
        <v>0</v>
      </c>
    </row>
    <row r="2575" spans="1:31" ht="12.75" x14ac:dyDescent="0.2">
      <c r="A2575" s="94" t="str">
        <f>IF(D2575="","",CONCATENATE('Address and samples info'!$B$8," #",'Samples 96'!C2575))</f>
        <v/>
      </c>
      <c r="B2575" s="95" t="s">
        <v>78</v>
      </c>
      <c r="C2575" s="150">
        <v>30</v>
      </c>
      <c r="D2575" s="5"/>
      <c r="E2575" s="98">
        <v>0.01</v>
      </c>
      <c r="F2575" s="53"/>
      <c r="G2575" s="59"/>
      <c r="Z2575" s="108" t="str">
        <f>IF(LEN(INDEX($1:$1048576,ROW(),4))&gt;0,INDEX($1:$1048576,ROW(),4)," ")</f>
        <v xml:space="preserve"> </v>
      </c>
      <c r="AA2575" s="108">
        <f t="shared" si="280"/>
        <v>197</v>
      </c>
      <c r="AB2575" s="108">
        <f ca="1">COUNTBLANK(OFFSET(INDEX($1:$1048576,2,4),AA2575*WellsInPlate,0,WellsInPlate,1))</f>
        <v>86</v>
      </c>
      <c r="AC2575" s="108">
        <f t="shared" ca="1" si="281"/>
        <v>0</v>
      </c>
      <c r="AE2575" s="108" t="b">
        <f>IF(COUNTBLANK(D2575)=0,A2575)</f>
        <v>0</v>
      </c>
    </row>
    <row r="2576" spans="1:31" ht="12.75" x14ac:dyDescent="0.2">
      <c r="A2576" s="94" t="str">
        <f>IF(D2576="","",CONCATENATE('Address and samples info'!$B$8," #",'Samples 96'!C2576))</f>
        <v/>
      </c>
      <c r="B2576" s="95" t="s">
        <v>88</v>
      </c>
      <c r="C2576" s="150">
        <v>30</v>
      </c>
      <c r="D2576" s="5"/>
      <c r="E2576" s="98">
        <v>0.01</v>
      </c>
      <c r="F2576" s="53"/>
      <c r="G2576" s="59"/>
      <c r="Z2576" s="108" t="str">
        <f>IF(LEN(INDEX($1:$1048576,ROW(),4))&gt;0,INDEX($1:$1048576,ROW(),4)," ")</f>
        <v xml:space="preserve"> </v>
      </c>
      <c r="AA2576" s="108">
        <f t="shared" si="280"/>
        <v>197</v>
      </c>
      <c r="AB2576" s="108">
        <f ca="1">COUNTBLANK(OFFSET(INDEX($1:$1048576,2,4),AA2576*WellsInPlate,0,WellsInPlate,1))</f>
        <v>86</v>
      </c>
      <c r="AC2576" s="108">
        <f t="shared" ca="1" si="281"/>
        <v>0</v>
      </c>
      <c r="AE2576" s="108" t="b">
        <f>IF(COUNTBLANK(D2576)=0,A2576)</f>
        <v>0</v>
      </c>
    </row>
    <row r="2577" spans="1:31" ht="12.75" x14ac:dyDescent="0.2">
      <c r="A2577" s="94" t="str">
        <f>IF(D2577="","",CONCATENATE('Address and samples info'!$B$8," #",'Samples 96'!C2577))</f>
        <v/>
      </c>
      <c r="B2577" s="95" t="s">
        <v>13</v>
      </c>
      <c r="C2577" s="150">
        <v>30</v>
      </c>
      <c r="D2577" s="5"/>
      <c r="E2577" s="98">
        <v>0.01</v>
      </c>
      <c r="F2577" s="53"/>
      <c r="G2577" s="59"/>
      <c r="Z2577" s="108" t="str">
        <f>IF(LEN(INDEX($1:$1048576,ROW(),4))&gt;0,INDEX($1:$1048576,ROW(),4)," ")</f>
        <v xml:space="preserve"> </v>
      </c>
      <c r="AA2577" s="108">
        <f t="shared" si="280"/>
        <v>197</v>
      </c>
      <c r="AB2577" s="108">
        <f ca="1">COUNTBLANK(OFFSET(INDEX($1:$1048576,2,4),AA2577*WellsInPlate,0,WellsInPlate,1))</f>
        <v>86</v>
      </c>
      <c r="AC2577" s="108">
        <f t="shared" ca="1" si="281"/>
        <v>0</v>
      </c>
      <c r="AE2577" s="108" t="b">
        <f>IF(COUNTBLANK(D2577)=0,A2577)</f>
        <v>0</v>
      </c>
    </row>
    <row r="2578" spans="1:31" ht="12.75" x14ac:dyDescent="0.2">
      <c r="A2578" s="94" t="str">
        <f>IF(D2578="","",CONCATENATE('Address and samples info'!$B$8," #",'Samples 96'!C2578))</f>
        <v/>
      </c>
      <c r="B2578" s="95" t="s">
        <v>24</v>
      </c>
      <c r="C2578" s="150">
        <v>30</v>
      </c>
      <c r="D2578" s="5"/>
      <c r="E2578" s="98">
        <v>0.01</v>
      </c>
      <c r="F2578" s="53"/>
      <c r="G2578" s="59"/>
      <c r="Z2578" s="108" t="str">
        <f>IF(LEN(INDEX($1:$1048576,ROW(),4))&gt;0,INDEX($1:$1048576,ROW(),4)," ")</f>
        <v xml:space="preserve"> </v>
      </c>
      <c r="AA2578" s="108">
        <f t="shared" si="280"/>
        <v>198</v>
      </c>
      <c r="AB2578" s="108">
        <f ca="1">COUNTBLANK(OFFSET(INDEX($1:$1048576,2,4),AA2578*WellsInPlate,0,WellsInPlate,1))</f>
        <v>86</v>
      </c>
      <c r="AC2578" s="108">
        <f t="shared" ca="1" si="281"/>
        <v>0</v>
      </c>
      <c r="AE2578" s="108" t="b">
        <f>IF(COUNTBLANK(D2578)=0,A2578)</f>
        <v>0</v>
      </c>
    </row>
    <row r="2579" spans="1:31" ht="12.75" x14ac:dyDescent="0.2">
      <c r="A2579" s="94" t="str">
        <f>IF(D2579="","",CONCATENATE('Address and samples info'!$B$8," #",'Samples 96'!C2579))</f>
        <v/>
      </c>
      <c r="B2579" s="95" t="s">
        <v>35</v>
      </c>
      <c r="C2579" s="150">
        <v>30</v>
      </c>
      <c r="D2579" s="5"/>
      <c r="E2579" s="98">
        <v>0.01</v>
      </c>
      <c r="F2579" s="53"/>
      <c r="G2579" s="59"/>
      <c r="Z2579" s="108" t="str">
        <f>IF(LEN(INDEX($1:$1048576,ROW(),4))&gt;0,INDEX($1:$1048576,ROW(),4)," ")</f>
        <v xml:space="preserve"> </v>
      </c>
      <c r="AA2579" s="108">
        <f t="shared" si="280"/>
        <v>198</v>
      </c>
      <c r="AB2579" s="108">
        <f ca="1">COUNTBLANK(OFFSET(INDEX($1:$1048576,2,4),AA2579*WellsInPlate,0,WellsInPlate,1))</f>
        <v>86</v>
      </c>
      <c r="AC2579" s="108">
        <f t="shared" ca="1" si="281"/>
        <v>0</v>
      </c>
      <c r="AE2579" s="108" t="b">
        <f>IF(COUNTBLANK(D2579)=0,A2579)</f>
        <v>0</v>
      </c>
    </row>
    <row r="2580" spans="1:31" ht="12.75" x14ac:dyDescent="0.2">
      <c r="A2580" s="94" t="str">
        <f>IF(D2580="","",CONCATENATE('Address and samples info'!$B$8," #",'Samples 96'!C2580))</f>
        <v/>
      </c>
      <c r="B2580" s="95" t="s">
        <v>46</v>
      </c>
      <c r="C2580" s="150">
        <v>30</v>
      </c>
      <c r="D2580" s="5"/>
      <c r="E2580" s="98">
        <v>0.01</v>
      </c>
      <c r="F2580" s="53"/>
      <c r="G2580" s="59"/>
      <c r="Z2580" s="108" t="str">
        <f>IF(LEN(INDEX($1:$1048576,ROW(),4))&gt;0,INDEX($1:$1048576,ROW(),4)," ")</f>
        <v xml:space="preserve"> </v>
      </c>
      <c r="AA2580" s="108">
        <f t="shared" si="280"/>
        <v>198</v>
      </c>
      <c r="AB2580" s="108">
        <f ca="1">COUNTBLANK(OFFSET(INDEX($1:$1048576,2,4),AA2580*WellsInPlate,0,WellsInPlate,1))</f>
        <v>86</v>
      </c>
      <c r="AC2580" s="108">
        <f t="shared" ca="1" si="281"/>
        <v>0</v>
      </c>
      <c r="AE2580" s="108" t="b">
        <f>IF(COUNTBLANK(D2580)=0,A2580)</f>
        <v>0</v>
      </c>
    </row>
    <row r="2581" spans="1:31" ht="12.75" x14ac:dyDescent="0.2">
      <c r="A2581" s="94" t="str">
        <f>IF(D2581="","",CONCATENATE('Address and samples info'!$B$8," #",'Samples 96'!C2581))</f>
        <v/>
      </c>
      <c r="B2581" s="95" t="s">
        <v>57</v>
      </c>
      <c r="C2581" s="150">
        <v>30</v>
      </c>
      <c r="D2581" s="5"/>
      <c r="E2581" s="98">
        <v>0.01</v>
      </c>
      <c r="F2581" s="53"/>
      <c r="G2581" s="59"/>
      <c r="Z2581" s="108" t="str">
        <f>IF(LEN(INDEX($1:$1048576,ROW(),4))&gt;0,INDEX($1:$1048576,ROW(),4)," ")</f>
        <v xml:space="preserve"> </v>
      </c>
      <c r="AA2581" s="108">
        <f t="shared" si="280"/>
        <v>198</v>
      </c>
      <c r="AB2581" s="108">
        <f ca="1">COUNTBLANK(OFFSET(INDEX($1:$1048576,2,4),AA2581*WellsInPlate,0,WellsInPlate,1))</f>
        <v>86</v>
      </c>
      <c r="AC2581" s="108">
        <f t="shared" ca="1" si="281"/>
        <v>0</v>
      </c>
      <c r="AE2581" s="108" t="b">
        <f>IF(COUNTBLANK(D2581)=0,A2581)</f>
        <v>0</v>
      </c>
    </row>
    <row r="2582" spans="1:31" ht="12.75" x14ac:dyDescent="0.2">
      <c r="A2582" s="94" t="str">
        <f>IF(D2582="","",CONCATENATE('Address and samples info'!$B$8," #",'Samples 96'!C2582))</f>
        <v/>
      </c>
      <c r="B2582" s="95" t="s">
        <v>68</v>
      </c>
      <c r="C2582" s="150">
        <v>30</v>
      </c>
      <c r="D2582" s="5"/>
      <c r="E2582" s="98">
        <v>0.01</v>
      </c>
      <c r="F2582" s="53"/>
      <c r="G2582" s="59"/>
      <c r="Z2582" s="108" t="str">
        <f>IF(LEN(INDEX($1:$1048576,ROW(),4))&gt;0,INDEX($1:$1048576,ROW(),4)," ")</f>
        <v xml:space="preserve"> </v>
      </c>
      <c r="AA2582" s="108">
        <f t="shared" si="280"/>
        <v>198</v>
      </c>
      <c r="AB2582" s="108">
        <f ca="1">COUNTBLANK(OFFSET(INDEX($1:$1048576,2,4),AA2582*WellsInPlate,0,WellsInPlate,1))</f>
        <v>86</v>
      </c>
      <c r="AC2582" s="108">
        <f t="shared" ca="1" si="281"/>
        <v>0</v>
      </c>
      <c r="AE2582" s="108" t="b">
        <f>IF(COUNTBLANK(D2582)=0,A2582)</f>
        <v>0</v>
      </c>
    </row>
    <row r="2583" spans="1:31" ht="12.75" x14ac:dyDescent="0.2">
      <c r="A2583" s="94" t="str">
        <f>IF(D2583="","",CONCATENATE('Address and samples info'!$B$8," #",'Samples 96'!C2583))</f>
        <v/>
      </c>
      <c r="B2583" s="95" t="s">
        <v>3</v>
      </c>
      <c r="C2583" s="150">
        <v>31</v>
      </c>
      <c r="D2583" s="5"/>
      <c r="E2583" s="98">
        <v>0.01</v>
      </c>
      <c r="F2583" s="53"/>
      <c r="G2583" s="59"/>
      <c r="Z2583" s="108" t="str">
        <f>IF(LEN(INDEX($1:$1048576,ROW(),4))&gt;0,INDEX($1:$1048576,ROW(),4)," ")</f>
        <v xml:space="preserve"> </v>
      </c>
      <c r="AA2583" s="108">
        <f t="shared" si="280"/>
        <v>198</v>
      </c>
      <c r="AB2583" s="108">
        <f ca="1">COUNTBLANK(OFFSET(INDEX($1:$1048576,2,4),AA2583*WellsInPlate,0,WellsInPlate,1))</f>
        <v>86</v>
      </c>
      <c r="AC2583" s="108">
        <f t="shared" ca="1" si="281"/>
        <v>0</v>
      </c>
      <c r="AE2583" s="108" t="b">
        <f>IF(COUNTBLANK(D2583)=0,A2583)</f>
        <v>0</v>
      </c>
    </row>
    <row r="2584" spans="1:31" ht="12.75" x14ac:dyDescent="0.2">
      <c r="A2584" s="94" t="str">
        <f>IF(D2584="","",CONCATENATE('Address and samples info'!$B$8," #",'Samples 96'!C2584))</f>
        <v/>
      </c>
      <c r="B2584" s="95" t="s">
        <v>14</v>
      </c>
      <c r="C2584" s="150">
        <v>31</v>
      </c>
      <c r="D2584" s="5"/>
      <c r="E2584" s="98">
        <v>0.01</v>
      </c>
      <c r="F2584" s="53"/>
      <c r="G2584" s="59"/>
      <c r="Z2584" s="108" t="str">
        <f>IF(LEN(INDEX($1:$1048576,ROW(),4))&gt;0,INDEX($1:$1048576,ROW(),4)," ")</f>
        <v xml:space="preserve"> </v>
      </c>
      <c r="AA2584" s="108">
        <f t="shared" si="280"/>
        <v>198</v>
      </c>
      <c r="AB2584" s="108">
        <f ca="1">COUNTBLANK(OFFSET(INDEX($1:$1048576,2,4),AA2584*WellsInPlate,0,WellsInPlate,1))</f>
        <v>86</v>
      </c>
      <c r="AC2584" s="108">
        <f t="shared" ca="1" si="281"/>
        <v>0</v>
      </c>
      <c r="AE2584" s="108" t="b">
        <f>IF(COUNTBLANK(D2584)=0,A2584)</f>
        <v>0</v>
      </c>
    </row>
    <row r="2585" spans="1:31" ht="12.75" x14ac:dyDescent="0.2">
      <c r="A2585" s="94" t="str">
        <f>IF(D2585="","",CONCATENATE('Address and samples info'!$B$8," #",'Samples 96'!C2585))</f>
        <v/>
      </c>
      <c r="B2585" s="95" t="s">
        <v>25</v>
      </c>
      <c r="C2585" s="150">
        <v>31</v>
      </c>
      <c r="D2585" s="5"/>
      <c r="E2585" s="98">
        <v>0.01</v>
      </c>
      <c r="F2585" s="53"/>
      <c r="G2585" s="59"/>
      <c r="Z2585" s="108" t="str">
        <f>IF(LEN(INDEX($1:$1048576,ROW(),4))&gt;0,INDEX($1:$1048576,ROW(),4)," ")</f>
        <v xml:space="preserve"> </v>
      </c>
      <c r="AA2585" s="108">
        <f t="shared" si="280"/>
        <v>198</v>
      </c>
      <c r="AB2585" s="108">
        <f ca="1">COUNTBLANK(OFFSET(INDEX($1:$1048576,2,4),AA2585*WellsInPlate,0,WellsInPlate,1))</f>
        <v>86</v>
      </c>
      <c r="AC2585" s="108">
        <f t="shared" ca="1" si="281"/>
        <v>0</v>
      </c>
      <c r="AE2585" s="108" t="b">
        <f>IF(COUNTBLANK(D2585)=0,A2585)</f>
        <v>0</v>
      </c>
    </row>
    <row r="2586" spans="1:31" ht="12.75" x14ac:dyDescent="0.2">
      <c r="A2586" s="94" t="str">
        <f>IF(D2586="","",CONCATENATE('Address and samples info'!$B$8," #",'Samples 96'!C2586))</f>
        <v/>
      </c>
      <c r="B2586" s="95" t="s">
        <v>36</v>
      </c>
      <c r="C2586" s="150">
        <v>31</v>
      </c>
      <c r="D2586" s="5"/>
      <c r="E2586" s="98">
        <v>0.01</v>
      </c>
      <c r="F2586" s="53"/>
      <c r="G2586" s="59"/>
      <c r="Z2586" s="108" t="str">
        <f>IF(LEN(INDEX($1:$1048576,ROW(),4))&gt;0,INDEX($1:$1048576,ROW(),4)," ")</f>
        <v xml:space="preserve"> </v>
      </c>
      <c r="AA2586" s="108">
        <f t="shared" si="280"/>
        <v>198</v>
      </c>
      <c r="AB2586" s="108">
        <f ca="1">COUNTBLANK(OFFSET(INDEX($1:$1048576,2,4),AA2586*WellsInPlate,0,WellsInPlate,1))</f>
        <v>86</v>
      </c>
      <c r="AC2586" s="108">
        <f t="shared" ca="1" si="281"/>
        <v>0</v>
      </c>
      <c r="AE2586" s="108" t="b">
        <f>IF(COUNTBLANK(D2586)=0,A2586)</f>
        <v>0</v>
      </c>
    </row>
    <row r="2587" spans="1:31" ht="12.75" x14ac:dyDescent="0.2">
      <c r="A2587" s="94" t="str">
        <f>IF(D2587="","",CONCATENATE('Address and samples info'!$B$8," #",'Samples 96'!C2587))</f>
        <v/>
      </c>
      <c r="B2587" s="95" t="s">
        <v>47</v>
      </c>
      <c r="C2587" s="150">
        <v>31</v>
      </c>
      <c r="D2587" s="5"/>
      <c r="E2587" s="98">
        <v>0.01</v>
      </c>
      <c r="F2587" s="53"/>
      <c r="G2587" s="59"/>
      <c r="Z2587" s="108" t="str">
        <f>IF(LEN(INDEX($1:$1048576,ROW(),4))&gt;0,INDEX($1:$1048576,ROW(),4)," ")</f>
        <v xml:space="preserve"> </v>
      </c>
      <c r="AA2587" s="108">
        <f t="shared" si="280"/>
        <v>198</v>
      </c>
      <c r="AB2587" s="108">
        <f ca="1">COUNTBLANK(OFFSET(INDEX($1:$1048576,2,4),AA2587*WellsInPlate,0,WellsInPlate,1))</f>
        <v>86</v>
      </c>
      <c r="AC2587" s="108">
        <f t="shared" ca="1" si="281"/>
        <v>0</v>
      </c>
      <c r="AE2587" s="108" t="b">
        <f>IF(COUNTBLANK(D2587)=0,A2587)</f>
        <v>0</v>
      </c>
    </row>
    <row r="2588" spans="1:31" ht="12.75" x14ac:dyDescent="0.2">
      <c r="A2588" s="94" t="str">
        <f>IF(D2588="","",CONCATENATE('Address and samples info'!$B$8," #",'Samples 96'!C2588))</f>
        <v/>
      </c>
      <c r="B2588" s="95" t="s">
        <v>58</v>
      </c>
      <c r="C2588" s="150">
        <v>31</v>
      </c>
      <c r="D2588" s="5"/>
      <c r="E2588" s="98">
        <v>0.01</v>
      </c>
      <c r="F2588" s="53"/>
      <c r="G2588" s="59"/>
      <c r="Z2588" s="108" t="str">
        <f>IF(LEN(INDEX($1:$1048576,ROW(),4))&gt;0,INDEX($1:$1048576,ROW(),4)," ")</f>
        <v xml:space="preserve"> </v>
      </c>
      <c r="AA2588" s="108">
        <f t="shared" si="280"/>
        <v>198</v>
      </c>
      <c r="AB2588" s="108">
        <f ca="1">COUNTBLANK(OFFSET(INDEX($1:$1048576,2,4),AA2588*WellsInPlate,0,WellsInPlate,1))</f>
        <v>86</v>
      </c>
      <c r="AC2588" s="108">
        <f t="shared" ca="1" si="281"/>
        <v>0</v>
      </c>
      <c r="AE2588" s="108" t="b">
        <f>IF(COUNTBLANK(D2588)=0,A2588)</f>
        <v>0</v>
      </c>
    </row>
    <row r="2589" spans="1:31" ht="12.75" x14ac:dyDescent="0.2">
      <c r="A2589" s="94" t="str">
        <f>IF(D2589="","",CONCATENATE('Address and samples info'!$B$8," #",'Samples 96'!C2589))</f>
        <v/>
      </c>
      <c r="B2589" s="95" t="s">
        <v>69</v>
      </c>
      <c r="C2589" s="150">
        <v>31</v>
      </c>
      <c r="D2589" s="5"/>
      <c r="E2589" s="98">
        <v>0.01</v>
      </c>
      <c r="F2589" s="53"/>
      <c r="G2589" s="59"/>
      <c r="Z2589" s="108" t="str">
        <f>IF(LEN(INDEX($1:$1048576,ROW(),4))&gt;0,INDEX($1:$1048576,ROW(),4)," ")</f>
        <v xml:space="preserve"> </v>
      </c>
      <c r="AA2589" s="108">
        <f t="shared" si="280"/>
        <v>198</v>
      </c>
      <c r="AB2589" s="108">
        <f ca="1">COUNTBLANK(OFFSET(INDEX($1:$1048576,2,4),AA2589*WellsInPlate,0,WellsInPlate,1))</f>
        <v>86</v>
      </c>
      <c r="AC2589" s="108">
        <f t="shared" ca="1" si="281"/>
        <v>0</v>
      </c>
      <c r="AE2589" s="108" t="b">
        <f>IF(COUNTBLANK(D2589)=0,A2589)</f>
        <v>0</v>
      </c>
    </row>
    <row r="2590" spans="1:31" ht="12.75" x14ac:dyDescent="0.2">
      <c r="A2590" s="94" t="str">
        <f>IF(D2590="","",CONCATENATE('Address and samples info'!$B$8," #",'Samples 96'!C2590))</f>
        <v/>
      </c>
      <c r="B2590" s="95" t="s">
        <v>79</v>
      </c>
      <c r="C2590" s="150">
        <v>31</v>
      </c>
      <c r="D2590" s="5"/>
      <c r="E2590" s="98">
        <v>0.01</v>
      </c>
      <c r="F2590" s="53"/>
      <c r="G2590" s="59"/>
      <c r="Z2590" s="108" t="str">
        <f>IF(LEN(INDEX($1:$1048576,ROW(),4))&gt;0,INDEX($1:$1048576,ROW(),4)," ")</f>
        <v xml:space="preserve"> </v>
      </c>
      <c r="AA2590" s="108">
        <f t="shared" si="280"/>
        <v>198</v>
      </c>
      <c r="AB2590" s="108">
        <f ca="1">COUNTBLANK(OFFSET(INDEX($1:$1048576,2,4),AA2590*WellsInPlate,0,WellsInPlate,1))</f>
        <v>86</v>
      </c>
      <c r="AC2590" s="108">
        <f t="shared" ca="1" si="281"/>
        <v>0</v>
      </c>
      <c r="AE2590" s="108" t="b">
        <f>IF(COUNTBLANK(D2590)=0,A2590)</f>
        <v>0</v>
      </c>
    </row>
    <row r="2591" spans="1:31" ht="12.75" x14ac:dyDescent="0.2">
      <c r="A2591" s="94" t="str">
        <f>IF(D2591="","",CONCATENATE('Address and samples info'!$B$8," #",'Samples 96'!C2591))</f>
        <v/>
      </c>
      <c r="B2591" s="95" t="s">
        <v>4</v>
      </c>
      <c r="C2591" s="150">
        <v>31</v>
      </c>
      <c r="D2591" s="5"/>
      <c r="E2591" s="98">
        <v>0.01</v>
      </c>
      <c r="F2591" s="53"/>
      <c r="G2591" s="59"/>
      <c r="Z2591" s="108" t="str">
        <f>IF(LEN(INDEX($1:$1048576,ROW(),4))&gt;0,INDEX($1:$1048576,ROW(),4)," ")</f>
        <v xml:space="preserve"> </v>
      </c>
      <c r="AA2591" s="108">
        <f t="shared" si="280"/>
        <v>199</v>
      </c>
      <c r="AB2591" s="108">
        <f ca="1">COUNTBLANK(OFFSET(INDEX($1:$1048576,2,4),AA2591*WellsInPlate,0,WellsInPlate,1))</f>
        <v>86</v>
      </c>
      <c r="AC2591" s="108">
        <f t="shared" ca="1" si="281"/>
        <v>0</v>
      </c>
      <c r="AE2591" s="108" t="b">
        <f>IF(COUNTBLANK(D2591)=0,A2591)</f>
        <v>0</v>
      </c>
    </row>
    <row r="2592" spans="1:31" ht="12.75" x14ac:dyDescent="0.2">
      <c r="A2592" s="94" t="str">
        <f>IF(D2592="","",CONCATENATE('Address and samples info'!$B$8," #",'Samples 96'!C2592))</f>
        <v/>
      </c>
      <c r="B2592" s="95" t="s">
        <v>15</v>
      </c>
      <c r="C2592" s="150">
        <v>31</v>
      </c>
      <c r="D2592" s="5"/>
      <c r="E2592" s="98">
        <v>0.01</v>
      </c>
      <c r="F2592" s="53"/>
      <c r="G2592" s="59"/>
      <c r="Z2592" s="108" t="str">
        <f>IF(LEN(INDEX($1:$1048576,ROW(),4))&gt;0,INDEX($1:$1048576,ROW(),4)," ")</f>
        <v xml:space="preserve"> </v>
      </c>
      <c r="AA2592" s="108">
        <f t="shared" si="280"/>
        <v>199</v>
      </c>
      <c r="AB2592" s="108">
        <f ca="1">COUNTBLANK(OFFSET(INDEX($1:$1048576,2,4),AA2592*WellsInPlate,0,WellsInPlate,1))</f>
        <v>86</v>
      </c>
      <c r="AC2592" s="108">
        <f t="shared" ca="1" si="281"/>
        <v>0</v>
      </c>
      <c r="AE2592" s="108" t="b">
        <f>IF(COUNTBLANK(D2592)=0,A2592)</f>
        <v>0</v>
      </c>
    </row>
    <row r="2593" spans="1:31" ht="12.75" x14ac:dyDescent="0.2">
      <c r="A2593" s="94" t="str">
        <f>IF(D2593="","",CONCATENATE('Address and samples info'!$B$8," #",'Samples 96'!C2593))</f>
        <v/>
      </c>
      <c r="B2593" s="95" t="s">
        <v>26</v>
      </c>
      <c r="C2593" s="150">
        <v>31</v>
      </c>
      <c r="D2593" s="5"/>
      <c r="E2593" s="98">
        <v>0.01</v>
      </c>
      <c r="F2593" s="53"/>
      <c r="G2593" s="59"/>
      <c r="Z2593" s="108" t="str">
        <f>IF(LEN(INDEX($1:$1048576,ROW(),4))&gt;0,INDEX($1:$1048576,ROW(),4)," ")</f>
        <v xml:space="preserve"> </v>
      </c>
      <c r="AA2593" s="108">
        <f t="shared" si="280"/>
        <v>199</v>
      </c>
      <c r="AB2593" s="108">
        <f ca="1">COUNTBLANK(OFFSET(INDEX($1:$1048576,2,4),AA2593*WellsInPlate,0,WellsInPlate,1))</f>
        <v>86</v>
      </c>
      <c r="AC2593" s="108">
        <f t="shared" ca="1" si="281"/>
        <v>0</v>
      </c>
      <c r="AE2593" s="108" t="b">
        <f>IF(COUNTBLANK(D2593)=0,A2593)</f>
        <v>0</v>
      </c>
    </row>
    <row r="2594" spans="1:31" ht="12.75" x14ac:dyDescent="0.2">
      <c r="A2594" s="94" t="str">
        <f>IF(D2594="","",CONCATENATE('Address and samples info'!$B$8," #",'Samples 96'!C2594))</f>
        <v/>
      </c>
      <c r="B2594" s="95" t="s">
        <v>37</v>
      </c>
      <c r="C2594" s="150">
        <v>31</v>
      </c>
      <c r="D2594" s="5"/>
      <c r="E2594" s="98">
        <v>0.01</v>
      </c>
      <c r="F2594" s="53"/>
      <c r="G2594" s="59"/>
      <c r="Z2594" s="108" t="str">
        <f>IF(LEN(INDEX($1:$1048576,ROW(),4))&gt;0,INDEX($1:$1048576,ROW(),4)," ")</f>
        <v xml:space="preserve"> </v>
      </c>
      <c r="AA2594" s="108">
        <f t="shared" si="280"/>
        <v>199</v>
      </c>
      <c r="AB2594" s="108">
        <f ca="1">COUNTBLANK(OFFSET(INDEX($1:$1048576,2,4),AA2594*WellsInPlate,0,WellsInPlate,1))</f>
        <v>86</v>
      </c>
      <c r="AC2594" s="108">
        <f t="shared" ca="1" si="281"/>
        <v>0</v>
      </c>
      <c r="AE2594" s="108" t="b">
        <f>IF(COUNTBLANK(D2594)=0,A2594)</f>
        <v>0</v>
      </c>
    </row>
    <row r="2595" spans="1:31" ht="12.75" x14ac:dyDescent="0.2">
      <c r="A2595" s="94" t="str">
        <f>IF(D2595="","",CONCATENATE('Address and samples info'!$B$8," #",'Samples 96'!C2595))</f>
        <v/>
      </c>
      <c r="B2595" s="95" t="s">
        <v>48</v>
      </c>
      <c r="C2595" s="150">
        <v>31</v>
      </c>
      <c r="D2595" s="5"/>
      <c r="E2595" s="98">
        <v>0.01</v>
      </c>
      <c r="F2595" s="53"/>
      <c r="G2595" s="59"/>
      <c r="Z2595" s="108" t="str">
        <f>IF(LEN(INDEX($1:$1048576,ROW(),4))&gt;0,INDEX($1:$1048576,ROW(),4)," ")</f>
        <v xml:space="preserve"> </v>
      </c>
      <c r="AA2595" s="108">
        <f t="shared" si="280"/>
        <v>199</v>
      </c>
      <c r="AB2595" s="108">
        <f ca="1">COUNTBLANK(OFFSET(INDEX($1:$1048576,2,4),AA2595*WellsInPlate,0,WellsInPlate,1))</f>
        <v>86</v>
      </c>
      <c r="AC2595" s="108">
        <f t="shared" ca="1" si="281"/>
        <v>0</v>
      </c>
      <c r="AE2595" s="108" t="b">
        <f>IF(COUNTBLANK(D2595)=0,A2595)</f>
        <v>0</v>
      </c>
    </row>
    <row r="2596" spans="1:31" ht="12.75" x14ac:dyDescent="0.2">
      <c r="A2596" s="94" t="str">
        <f>IF(D2596="","",CONCATENATE('Address and samples info'!$B$8," #",'Samples 96'!C2596))</f>
        <v/>
      </c>
      <c r="B2596" s="95" t="s">
        <v>59</v>
      </c>
      <c r="C2596" s="150">
        <v>31</v>
      </c>
      <c r="D2596" s="5"/>
      <c r="E2596" s="98">
        <v>0.01</v>
      </c>
      <c r="F2596" s="53"/>
      <c r="G2596" s="59"/>
      <c r="Z2596" s="108" t="str">
        <f>IF(LEN(INDEX($1:$1048576,ROW(),4))&gt;0,INDEX($1:$1048576,ROW(),4)," ")</f>
        <v xml:space="preserve"> </v>
      </c>
      <c r="AA2596" s="108">
        <f t="shared" si="280"/>
        <v>199</v>
      </c>
      <c r="AB2596" s="108">
        <f ca="1">COUNTBLANK(OFFSET(INDEX($1:$1048576,2,4),AA2596*WellsInPlate,0,WellsInPlate,1))</f>
        <v>86</v>
      </c>
      <c r="AC2596" s="108">
        <f t="shared" ca="1" si="281"/>
        <v>0</v>
      </c>
      <c r="AE2596" s="108" t="b">
        <f>IF(COUNTBLANK(D2596)=0,A2596)</f>
        <v>0</v>
      </c>
    </row>
    <row r="2597" spans="1:31" ht="12.75" x14ac:dyDescent="0.2">
      <c r="A2597" s="94" t="str">
        <f>IF(D2597="","",CONCATENATE('Address and samples info'!$B$8," #",'Samples 96'!C2597))</f>
        <v/>
      </c>
      <c r="B2597" s="95" t="s">
        <v>70</v>
      </c>
      <c r="C2597" s="150">
        <v>31</v>
      </c>
      <c r="D2597" s="5"/>
      <c r="E2597" s="98">
        <v>0.01</v>
      </c>
      <c r="F2597" s="53"/>
      <c r="G2597" s="59"/>
      <c r="Z2597" s="108" t="str">
        <f>IF(LEN(INDEX($1:$1048576,ROW(),4))&gt;0,INDEX($1:$1048576,ROW(),4)," ")</f>
        <v xml:space="preserve"> </v>
      </c>
      <c r="AA2597" s="108">
        <f t="shared" si="280"/>
        <v>199</v>
      </c>
      <c r="AB2597" s="108">
        <f ca="1">COUNTBLANK(OFFSET(INDEX($1:$1048576,2,4),AA2597*WellsInPlate,0,WellsInPlate,1))</f>
        <v>86</v>
      </c>
      <c r="AC2597" s="108">
        <f t="shared" ca="1" si="281"/>
        <v>0</v>
      </c>
      <c r="AE2597" s="108" t="b">
        <f>IF(COUNTBLANK(D2597)=0,A2597)</f>
        <v>0</v>
      </c>
    </row>
    <row r="2598" spans="1:31" ht="12.75" x14ac:dyDescent="0.2">
      <c r="A2598" s="94" t="str">
        <f>IF(D2598="","",CONCATENATE('Address and samples info'!$B$8," #",'Samples 96'!C2598))</f>
        <v/>
      </c>
      <c r="B2598" s="95" t="s">
        <v>80</v>
      </c>
      <c r="C2598" s="150">
        <v>31</v>
      </c>
      <c r="D2598" s="5"/>
      <c r="E2598" s="98">
        <v>0.01</v>
      </c>
      <c r="F2598" s="53"/>
      <c r="G2598" s="59"/>
      <c r="Z2598" s="108" t="str">
        <f>IF(LEN(INDEX($1:$1048576,ROW(),4))&gt;0,INDEX($1:$1048576,ROW(),4)," ")</f>
        <v xml:space="preserve"> </v>
      </c>
      <c r="AA2598" s="108">
        <f t="shared" ref="AA2598:AA2628" si="282">CEILING((ROW()-StartRow+1)/PanelHeight,1)-1</f>
        <v>199</v>
      </c>
      <c r="AB2598" s="108">
        <f ca="1">COUNTBLANK(OFFSET(INDEX($1:$1048576,2,4),AA2598*WellsInPlate,0,WellsInPlate,1))</f>
        <v>86</v>
      </c>
      <c r="AC2598" s="108">
        <f t="shared" ref="AC2598:AC2628" ca="1" si="283">IF(AB2598=WellsInPlate,0,1)</f>
        <v>0</v>
      </c>
      <c r="AE2598" s="108" t="b">
        <f>IF(COUNTBLANK(D2598)=0,A2598)</f>
        <v>0</v>
      </c>
    </row>
    <row r="2599" spans="1:31" ht="12.75" x14ac:dyDescent="0.2">
      <c r="A2599" s="94" t="str">
        <f>IF(D2599="","",CONCATENATE('Address and samples info'!$B$8," #",'Samples 96'!C2599))</f>
        <v/>
      </c>
      <c r="B2599" s="95" t="s">
        <v>5</v>
      </c>
      <c r="C2599" s="150">
        <v>31</v>
      </c>
      <c r="D2599" s="5"/>
      <c r="E2599" s="98">
        <v>0.01</v>
      </c>
      <c r="F2599" s="53"/>
      <c r="G2599" s="59"/>
      <c r="Z2599" s="108" t="str">
        <f>IF(LEN(INDEX($1:$1048576,ROW(),4))&gt;0,INDEX($1:$1048576,ROW(),4)," ")</f>
        <v xml:space="preserve"> </v>
      </c>
      <c r="AA2599" s="108">
        <f t="shared" si="282"/>
        <v>199</v>
      </c>
      <c r="AB2599" s="108">
        <f ca="1">COUNTBLANK(OFFSET(INDEX($1:$1048576,2,4),AA2599*WellsInPlate,0,WellsInPlate,1))</f>
        <v>86</v>
      </c>
      <c r="AC2599" s="108">
        <f t="shared" ca="1" si="283"/>
        <v>0</v>
      </c>
      <c r="AE2599" s="108" t="b">
        <f>IF(COUNTBLANK(D2599)=0,A2599)</f>
        <v>0</v>
      </c>
    </row>
    <row r="2600" spans="1:31" ht="12.75" x14ac:dyDescent="0.2">
      <c r="A2600" s="94" t="str">
        <f>IF(D2600="","",CONCATENATE('Address and samples info'!$B$8," #",'Samples 96'!C2600))</f>
        <v/>
      </c>
      <c r="B2600" s="95" t="s">
        <v>16</v>
      </c>
      <c r="C2600" s="150">
        <v>31</v>
      </c>
      <c r="D2600" s="5"/>
      <c r="E2600" s="98">
        <v>0.01</v>
      </c>
      <c r="F2600" s="53"/>
      <c r="G2600" s="59"/>
      <c r="Z2600" s="108" t="str">
        <f>IF(LEN(INDEX($1:$1048576,ROW(),4))&gt;0,INDEX($1:$1048576,ROW(),4)," ")</f>
        <v xml:space="preserve"> </v>
      </c>
      <c r="AA2600" s="108">
        <f t="shared" si="282"/>
        <v>199</v>
      </c>
      <c r="AB2600" s="108">
        <f ca="1">COUNTBLANK(OFFSET(INDEX($1:$1048576,2,4),AA2600*WellsInPlate,0,WellsInPlate,1))</f>
        <v>86</v>
      </c>
      <c r="AC2600" s="108">
        <f t="shared" ca="1" si="283"/>
        <v>0</v>
      </c>
      <c r="AE2600" s="108" t="b">
        <f>IF(COUNTBLANK(D2600)=0,A2600)</f>
        <v>0</v>
      </c>
    </row>
    <row r="2601" spans="1:31" ht="12.75" x14ac:dyDescent="0.2">
      <c r="A2601" s="94" t="str">
        <f>IF(D2601="","",CONCATENATE('Address and samples info'!$B$8," #",'Samples 96'!C2601))</f>
        <v/>
      </c>
      <c r="B2601" s="95" t="s">
        <v>27</v>
      </c>
      <c r="C2601" s="150">
        <v>31</v>
      </c>
      <c r="D2601" s="5"/>
      <c r="E2601" s="98">
        <v>0.01</v>
      </c>
      <c r="F2601" s="53"/>
      <c r="G2601" s="59"/>
      <c r="Z2601" s="108" t="str">
        <f>IF(LEN(INDEX($1:$1048576,ROW(),4))&gt;0,INDEX($1:$1048576,ROW(),4)," ")</f>
        <v xml:space="preserve"> </v>
      </c>
      <c r="AA2601" s="108">
        <f t="shared" si="282"/>
        <v>199</v>
      </c>
      <c r="AB2601" s="108">
        <f ca="1">COUNTBLANK(OFFSET(INDEX($1:$1048576,2,4),AA2601*WellsInPlate,0,WellsInPlate,1))</f>
        <v>86</v>
      </c>
      <c r="AC2601" s="108">
        <f t="shared" ca="1" si="283"/>
        <v>0</v>
      </c>
      <c r="AE2601" s="108" t="b">
        <f>IF(COUNTBLANK(D2601)=0,A2601)</f>
        <v>0</v>
      </c>
    </row>
    <row r="2602" spans="1:31" ht="12.75" x14ac:dyDescent="0.2">
      <c r="A2602" s="94" t="str">
        <f>IF(D2602="","",CONCATENATE('Address and samples info'!$B$8," #",'Samples 96'!C2602))</f>
        <v/>
      </c>
      <c r="B2602" s="95" t="s">
        <v>38</v>
      </c>
      <c r="C2602" s="150">
        <v>31</v>
      </c>
      <c r="D2602" s="5"/>
      <c r="E2602" s="98">
        <v>0.01</v>
      </c>
      <c r="F2602" s="53"/>
      <c r="G2602" s="59"/>
      <c r="Z2602" s="108" t="str">
        <f>IF(LEN(INDEX($1:$1048576,ROW(),4))&gt;0,INDEX($1:$1048576,ROW(),4)," ")</f>
        <v xml:space="preserve"> </v>
      </c>
      <c r="AA2602" s="108">
        <f t="shared" si="282"/>
        <v>199</v>
      </c>
      <c r="AB2602" s="108">
        <f ca="1">COUNTBLANK(OFFSET(INDEX($1:$1048576,2,4),AA2602*WellsInPlate,0,WellsInPlate,1))</f>
        <v>86</v>
      </c>
      <c r="AC2602" s="108">
        <f t="shared" ca="1" si="283"/>
        <v>0</v>
      </c>
      <c r="AE2602" s="108" t="b">
        <f>IF(COUNTBLANK(D2602)=0,A2602)</f>
        <v>0</v>
      </c>
    </row>
    <row r="2603" spans="1:31" ht="12.75" x14ac:dyDescent="0.2">
      <c r="A2603" s="94" t="str">
        <f>IF(D2603="","",CONCATENATE('Address and samples info'!$B$8," #",'Samples 96'!C2603))</f>
        <v/>
      </c>
      <c r="B2603" s="95" t="s">
        <v>49</v>
      </c>
      <c r="C2603" s="150">
        <v>31</v>
      </c>
      <c r="D2603" s="5"/>
      <c r="E2603" s="98">
        <v>0.01</v>
      </c>
      <c r="F2603" s="53"/>
      <c r="G2603" s="59"/>
      <c r="Z2603" s="108" t="str">
        <f>IF(LEN(INDEX($1:$1048576,ROW(),4))&gt;0,INDEX($1:$1048576,ROW(),4)," ")</f>
        <v xml:space="preserve"> </v>
      </c>
      <c r="AA2603" s="108">
        <f t="shared" si="282"/>
        <v>199</v>
      </c>
      <c r="AB2603" s="108">
        <f ca="1">COUNTBLANK(OFFSET(INDEX($1:$1048576,2,4),AA2603*WellsInPlate,0,WellsInPlate,1))</f>
        <v>86</v>
      </c>
      <c r="AC2603" s="108">
        <f t="shared" ca="1" si="283"/>
        <v>0</v>
      </c>
      <c r="AE2603" s="108" t="b">
        <f>IF(COUNTBLANK(D2603)=0,A2603)</f>
        <v>0</v>
      </c>
    </row>
    <row r="2604" spans="1:31" ht="12.75" x14ac:dyDescent="0.2">
      <c r="A2604" s="94" t="str">
        <f>IF(D2604="","",CONCATENATE('Address and samples info'!$B$8," #",'Samples 96'!C2604))</f>
        <v/>
      </c>
      <c r="B2604" s="95" t="s">
        <v>60</v>
      </c>
      <c r="C2604" s="150">
        <v>31</v>
      </c>
      <c r="D2604" s="5"/>
      <c r="E2604" s="98">
        <v>0.01</v>
      </c>
      <c r="F2604" s="53"/>
      <c r="G2604" s="59"/>
      <c r="Z2604" s="108" t="str">
        <f>IF(LEN(INDEX($1:$1048576,ROW(),4))&gt;0,INDEX($1:$1048576,ROW(),4)," ")</f>
        <v xml:space="preserve"> </v>
      </c>
      <c r="AA2604" s="108">
        <f t="shared" si="282"/>
        <v>200</v>
      </c>
      <c r="AB2604" s="108">
        <f ca="1">COUNTBLANK(OFFSET(INDEX($1:$1048576,2,4),AA2604*WellsInPlate,0,WellsInPlate,1))</f>
        <v>86</v>
      </c>
      <c r="AC2604" s="108">
        <f t="shared" ca="1" si="283"/>
        <v>0</v>
      </c>
      <c r="AE2604" s="108" t="b">
        <f>IF(COUNTBLANK(D2604)=0,A2604)</f>
        <v>0</v>
      </c>
    </row>
    <row r="2605" spans="1:31" ht="12.75" x14ac:dyDescent="0.2">
      <c r="A2605" s="94" t="str">
        <f>IF(D2605="","",CONCATENATE('Address and samples info'!$B$8," #",'Samples 96'!C2605))</f>
        <v/>
      </c>
      <c r="B2605" s="95" t="s">
        <v>71</v>
      </c>
      <c r="C2605" s="150">
        <v>31</v>
      </c>
      <c r="D2605" s="5"/>
      <c r="E2605" s="98">
        <v>0.01</v>
      </c>
      <c r="F2605" s="53"/>
      <c r="G2605" s="59"/>
      <c r="Z2605" s="108" t="str">
        <f>IF(LEN(INDEX($1:$1048576,ROW(),4))&gt;0,INDEX($1:$1048576,ROW(),4)," ")</f>
        <v xml:space="preserve"> </v>
      </c>
      <c r="AA2605" s="108">
        <f t="shared" si="282"/>
        <v>200</v>
      </c>
      <c r="AB2605" s="108">
        <f ca="1">COUNTBLANK(OFFSET(INDEX($1:$1048576,2,4),AA2605*WellsInPlate,0,WellsInPlate,1))</f>
        <v>86</v>
      </c>
      <c r="AC2605" s="108">
        <f t="shared" ca="1" si="283"/>
        <v>0</v>
      </c>
      <c r="AE2605" s="108" t="b">
        <f>IF(COUNTBLANK(D2605)=0,A2605)</f>
        <v>0</v>
      </c>
    </row>
    <row r="2606" spans="1:31" ht="12.75" x14ac:dyDescent="0.2">
      <c r="A2606" s="94" t="str">
        <f>IF(D2606="","",CONCATENATE('Address and samples info'!$B$8," #",'Samples 96'!C2606))</f>
        <v/>
      </c>
      <c r="B2606" s="95" t="s">
        <v>81</v>
      </c>
      <c r="C2606" s="150">
        <v>31</v>
      </c>
      <c r="D2606" s="5"/>
      <c r="E2606" s="98">
        <v>0.01</v>
      </c>
      <c r="F2606" s="53"/>
      <c r="G2606" s="59"/>
      <c r="Z2606" s="108" t="str">
        <f>IF(LEN(INDEX($1:$1048576,ROW(),4))&gt;0,INDEX($1:$1048576,ROW(),4)," ")</f>
        <v xml:space="preserve"> </v>
      </c>
      <c r="AA2606" s="108">
        <f t="shared" si="282"/>
        <v>200</v>
      </c>
      <c r="AB2606" s="108">
        <f ca="1">COUNTBLANK(OFFSET(INDEX($1:$1048576,2,4),AA2606*WellsInPlate,0,WellsInPlate,1))</f>
        <v>86</v>
      </c>
      <c r="AC2606" s="108">
        <f t="shared" ca="1" si="283"/>
        <v>0</v>
      </c>
      <c r="AE2606" s="108" t="b">
        <f>IF(COUNTBLANK(D2606)=0,A2606)</f>
        <v>0</v>
      </c>
    </row>
    <row r="2607" spans="1:31" ht="12.75" x14ac:dyDescent="0.2">
      <c r="A2607" s="94" t="str">
        <f>IF(D2607="","",CONCATENATE('Address and samples info'!$B$8," #",'Samples 96'!C2607))</f>
        <v/>
      </c>
      <c r="B2607" s="95" t="s">
        <v>6</v>
      </c>
      <c r="C2607" s="150">
        <v>31</v>
      </c>
      <c r="D2607" s="5"/>
      <c r="E2607" s="98">
        <v>0.01</v>
      </c>
      <c r="F2607" s="53"/>
      <c r="G2607" s="59"/>
      <c r="Z2607" s="108" t="str">
        <f>IF(LEN(INDEX($1:$1048576,ROW(),4))&gt;0,INDEX($1:$1048576,ROW(),4)," ")</f>
        <v xml:space="preserve"> </v>
      </c>
      <c r="AA2607" s="108">
        <f t="shared" si="282"/>
        <v>200</v>
      </c>
      <c r="AB2607" s="108">
        <f ca="1">COUNTBLANK(OFFSET(INDEX($1:$1048576,2,4),AA2607*WellsInPlate,0,WellsInPlate,1))</f>
        <v>86</v>
      </c>
      <c r="AC2607" s="108">
        <f t="shared" ca="1" si="283"/>
        <v>0</v>
      </c>
      <c r="AE2607" s="108" t="b">
        <f>IF(COUNTBLANK(D2607)=0,A2607)</f>
        <v>0</v>
      </c>
    </row>
    <row r="2608" spans="1:31" ht="12.75" x14ac:dyDescent="0.2">
      <c r="A2608" s="94" t="str">
        <f>IF(D2608="","",CONCATENATE('Address and samples info'!$B$8," #",'Samples 96'!C2608))</f>
        <v/>
      </c>
      <c r="B2608" s="95" t="s">
        <v>17</v>
      </c>
      <c r="C2608" s="150">
        <v>31</v>
      </c>
      <c r="D2608" s="5"/>
      <c r="E2608" s="98">
        <v>0.01</v>
      </c>
      <c r="F2608" s="53"/>
      <c r="G2608" s="59"/>
      <c r="Z2608" s="108" t="str">
        <f>IF(LEN(INDEX($1:$1048576,ROW(),4))&gt;0,INDEX($1:$1048576,ROW(),4)," ")</f>
        <v xml:space="preserve"> </v>
      </c>
      <c r="AA2608" s="108">
        <f t="shared" si="282"/>
        <v>200</v>
      </c>
      <c r="AB2608" s="108">
        <f ca="1">COUNTBLANK(OFFSET(INDEX($1:$1048576,2,4),AA2608*WellsInPlate,0,WellsInPlate,1))</f>
        <v>86</v>
      </c>
      <c r="AC2608" s="108">
        <f t="shared" ca="1" si="283"/>
        <v>0</v>
      </c>
      <c r="AE2608" s="108" t="b">
        <f>IF(COUNTBLANK(D2608)=0,A2608)</f>
        <v>0</v>
      </c>
    </row>
    <row r="2609" spans="1:31" ht="12.75" x14ac:dyDescent="0.2">
      <c r="A2609" s="94" t="str">
        <f>IF(D2609="","",CONCATENATE('Address and samples info'!$B$8," #",'Samples 96'!C2609))</f>
        <v/>
      </c>
      <c r="B2609" s="95" t="s">
        <v>28</v>
      </c>
      <c r="C2609" s="150">
        <v>31</v>
      </c>
      <c r="D2609" s="5"/>
      <c r="E2609" s="98">
        <v>0.01</v>
      </c>
      <c r="F2609" s="53"/>
      <c r="G2609" s="59"/>
      <c r="Z2609" s="108" t="str">
        <f>IF(LEN(INDEX($1:$1048576,ROW(),4))&gt;0,INDEX($1:$1048576,ROW(),4)," ")</f>
        <v xml:space="preserve"> </v>
      </c>
      <c r="AA2609" s="108">
        <f t="shared" si="282"/>
        <v>200</v>
      </c>
      <c r="AB2609" s="108">
        <f ca="1">COUNTBLANK(OFFSET(INDEX($1:$1048576,2,4),AA2609*WellsInPlate,0,WellsInPlate,1))</f>
        <v>86</v>
      </c>
      <c r="AC2609" s="108">
        <f t="shared" ca="1" si="283"/>
        <v>0</v>
      </c>
      <c r="AE2609" s="108" t="b">
        <f>IF(COUNTBLANK(D2609)=0,A2609)</f>
        <v>0</v>
      </c>
    </row>
    <row r="2610" spans="1:31" ht="12.75" x14ac:dyDescent="0.2">
      <c r="A2610" s="94" t="str">
        <f>IF(D2610="","",CONCATENATE('Address and samples info'!$B$8," #",'Samples 96'!C2610))</f>
        <v/>
      </c>
      <c r="B2610" s="95" t="s">
        <v>39</v>
      </c>
      <c r="C2610" s="150">
        <v>31</v>
      </c>
      <c r="D2610" s="5"/>
      <c r="E2610" s="98">
        <v>0.01</v>
      </c>
      <c r="F2610" s="53"/>
      <c r="G2610" s="59"/>
      <c r="Z2610" s="108" t="str">
        <f>IF(LEN(INDEX($1:$1048576,ROW(),4))&gt;0,INDEX($1:$1048576,ROW(),4)," ")</f>
        <v xml:space="preserve"> </v>
      </c>
      <c r="AA2610" s="108">
        <f t="shared" si="282"/>
        <v>200</v>
      </c>
      <c r="AB2610" s="108">
        <f ca="1">COUNTBLANK(OFFSET(INDEX($1:$1048576,2,4),AA2610*WellsInPlate,0,WellsInPlate,1))</f>
        <v>86</v>
      </c>
      <c r="AC2610" s="108">
        <f t="shared" ca="1" si="283"/>
        <v>0</v>
      </c>
      <c r="AE2610" s="108" t="b">
        <f>IF(COUNTBLANK(D2610)=0,A2610)</f>
        <v>0</v>
      </c>
    </row>
    <row r="2611" spans="1:31" ht="12.75" x14ac:dyDescent="0.2">
      <c r="A2611" s="94" t="str">
        <f>IF(D2611="","",CONCATENATE('Address and samples info'!$B$8," #",'Samples 96'!C2611))</f>
        <v/>
      </c>
      <c r="B2611" s="95" t="s">
        <v>50</v>
      </c>
      <c r="C2611" s="150">
        <v>31</v>
      </c>
      <c r="D2611" s="5"/>
      <c r="E2611" s="98">
        <v>0.01</v>
      </c>
      <c r="F2611" s="53"/>
      <c r="G2611" s="59"/>
      <c r="Z2611" s="108" t="str">
        <f>IF(LEN(INDEX($1:$1048576,ROW(),4))&gt;0,INDEX($1:$1048576,ROW(),4)," ")</f>
        <v xml:space="preserve"> </v>
      </c>
      <c r="AA2611" s="108">
        <f t="shared" si="282"/>
        <v>200</v>
      </c>
      <c r="AB2611" s="108">
        <f ca="1">COUNTBLANK(OFFSET(INDEX($1:$1048576,2,4),AA2611*WellsInPlate,0,WellsInPlate,1))</f>
        <v>86</v>
      </c>
      <c r="AC2611" s="108">
        <f t="shared" ca="1" si="283"/>
        <v>0</v>
      </c>
      <c r="AE2611" s="108" t="b">
        <f>IF(COUNTBLANK(D2611)=0,A2611)</f>
        <v>0</v>
      </c>
    </row>
    <row r="2612" spans="1:31" ht="12.75" x14ac:dyDescent="0.2">
      <c r="A2612" s="94" t="str">
        <f>IF(D2612="","",CONCATENATE('Address and samples info'!$B$8," #",'Samples 96'!C2612))</f>
        <v/>
      </c>
      <c r="B2612" s="95" t="s">
        <v>61</v>
      </c>
      <c r="C2612" s="150">
        <v>31</v>
      </c>
      <c r="D2612" s="5"/>
      <c r="E2612" s="98">
        <v>0.01</v>
      </c>
      <c r="F2612" s="53"/>
      <c r="G2612" s="59"/>
      <c r="Z2612" s="108" t="str">
        <f>IF(LEN(INDEX($1:$1048576,ROW(),4))&gt;0,INDEX($1:$1048576,ROW(),4)," ")</f>
        <v xml:space="preserve"> </v>
      </c>
      <c r="AA2612" s="108">
        <f t="shared" si="282"/>
        <v>200</v>
      </c>
      <c r="AB2612" s="108">
        <f ca="1">COUNTBLANK(OFFSET(INDEX($1:$1048576,2,4),AA2612*WellsInPlate,0,WellsInPlate,1))</f>
        <v>86</v>
      </c>
      <c r="AC2612" s="108">
        <f t="shared" ca="1" si="283"/>
        <v>0</v>
      </c>
      <c r="AE2612" s="108" t="b">
        <f>IF(COUNTBLANK(D2612)=0,A2612)</f>
        <v>0</v>
      </c>
    </row>
    <row r="2613" spans="1:31" ht="12.75" x14ac:dyDescent="0.2">
      <c r="A2613" s="94" t="str">
        <f>IF(D2613="","",CONCATENATE('Address and samples info'!$B$8," #",'Samples 96'!C2613))</f>
        <v/>
      </c>
      <c r="B2613" s="95" t="s">
        <v>72</v>
      </c>
      <c r="C2613" s="150">
        <v>31</v>
      </c>
      <c r="D2613" s="5"/>
      <c r="E2613" s="98">
        <v>0.01</v>
      </c>
      <c r="F2613" s="53"/>
      <c r="G2613" s="59"/>
      <c r="Z2613" s="108" t="str">
        <f>IF(LEN(INDEX($1:$1048576,ROW(),4))&gt;0,INDEX($1:$1048576,ROW(),4)," ")</f>
        <v xml:space="preserve"> </v>
      </c>
      <c r="AA2613" s="108">
        <f t="shared" si="282"/>
        <v>200</v>
      </c>
      <c r="AB2613" s="108">
        <f ca="1">COUNTBLANK(OFFSET(INDEX($1:$1048576,2,4),AA2613*WellsInPlate,0,WellsInPlate,1))</f>
        <v>86</v>
      </c>
      <c r="AC2613" s="108">
        <f t="shared" ca="1" si="283"/>
        <v>0</v>
      </c>
      <c r="AE2613" s="108" t="b">
        <f>IF(COUNTBLANK(D2613)=0,A2613)</f>
        <v>0</v>
      </c>
    </row>
    <row r="2614" spans="1:31" ht="12.75" x14ac:dyDescent="0.2">
      <c r="A2614" s="94" t="str">
        <f>IF(D2614="","",CONCATENATE('Address and samples info'!$B$8," #",'Samples 96'!C2614))</f>
        <v/>
      </c>
      <c r="B2614" s="95" t="s">
        <v>82</v>
      </c>
      <c r="C2614" s="150">
        <v>31</v>
      </c>
      <c r="D2614" s="5"/>
      <c r="E2614" s="98">
        <v>0.01</v>
      </c>
      <c r="F2614" s="53"/>
      <c r="G2614" s="59"/>
      <c r="Z2614" s="108" t="str">
        <f>IF(LEN(INDEX($1:$1048576,ROW(),4))&gt;0,INDEX($1:$1048576,ROW(),4)," ")</f>
        <v xml:space="preserve"> </v>
      </c>
      <c r="AA2614" s="108">
        <f t="shared" si="282"/>
        <v>200</v>
      </c>
      <c r="AB2614" s="108">
        <f ca="1">COUNTBLANK(OFFSET(INDEX($1:$1048576,2,4),AA2614*WellsInPlate,0,WellsInPlate,1))</f>
        <v>86</v>
      </c>
      <c r="AC2614" s="108">
        <f t="shared" ca="1" si="283"/>
        <v>0</v>
      </c>
      <c r="AE2614" s="108" t="b">
        <f>IF(COUNTBLANK(D2614)=0,A2614)</f>
        <v>0</v>
      </c>
    </row>
    <row r="2615" spans="1:31" ht="12.75" x14ac:dyDescent="0.2">
      <c r="A2615" s="94" t="str">
        <f>IF(D2615="","",CONCATENATE('Address and samples info'!$B$8," #",'Samples 96'!C2615))</f>
        <v/>
      </c>
      <c r="B2615" s="95" t="s">
        <v>7</v>
      </c>
      <c r="C2615" s="150">
        <v>31</v>
      </c>
      <c r="D2615" s="5"/>
      <c r="E2615" s="98">
        <v>0.01</v>
      </c>
      <c r="F2615" s="53"/>
      <c r="G2615" s="59"/>
      <c r="Z2615" s="108" t="str">
        <f>IF(LEN(INDEX($1:$1048576,ROW(),4))&gt;0,INDEX($1:$1048576,ROW(),4)," ")</f>
        <v xml:space="preserve"> </v>
      </c>
      <c r="AA2615" s="108">
        <f t="shared" si="282"/>
        <v>200</v>
      </c>
      <c r="AB2615" s="108">
        <f ca="1">COUNTBLANK(OFFSET(INDEX($1:$1048576,2,4),AA2615*WellsInPlate,0,WellsInPlate,1))</f>
        <v>86</v>
      </c>
      <c r="AC2615" s="108">
        <f t="shared" ca="1" si="283"/>
        <v>0</v>
      </c>
      <c r="AE2615" s="108" t="b">
        <f>IF(COUNTBLANK(D2615)=0,A2615)</f>
        <v>0</v>
      </c>
    </row>
    <row r="2616" spans="1:31" ht="12.75" x14ac:dyDescent="0.2">
      <c r="A2616" s="94" t="str">
        <f>IF(D2616="","",CONCATENATE('Address and samples info'!$B$8," #",'Samples 96'!C2616))</f>
        <v/>
      </c>
      <c r="B2616" s="95" t="s">
        <v>18</v>
      </c>
      <c r="C2616" s="150">
        <v>31</v>
      </c>
      <c r="D2616" s="5"/>
      <c r="E2616" s="98">
        <v>0.01</v>
      </c>
      <c r="F2616" s="53"/>
      <c r="G2616" s="59"/>
      <c r="Z2616" s="108" t="str">
        <f>IF(LEN(INDEX($1:$1048576,ROW(),4))&gt;0,INDEX($1:$1048576,ROW(),4)," ")</f>
        <v xml:space="preserve"> </v>
      </c>
      <c r="AA2616" s="108">
        <f t="shared" si="282"/>
        <v>200</v>
      </c>
      <c r="AB2616" s="108">
        <f ca="1">COUNTBLANK(OFFSET(INDEX($1:$1048576,2,4),AA2616*WellsInPlate,0,WellsInPlate,1))</f>
        <v>86</v>
      </c>
      <c r="AC2616" s="108">
        <f t="shared" ca="1" si="283"/>
        <v>0</v>
      </c>
      <c r="AE2616" s="108" t="b">
        <f>IF(COUNTBLANK(D2616)=0,A2616)</f>
        <v>0</v>
      </c>
    </row>
    <row r="2617" spans="1:31" ht="12.75" x14ac:dyDescent="0.2">
      <c r="A2617" s="94" t="str">
        <f>IF(D2617="","",CONCATENATE('Address and samples info'!$B$8," #",'Samples 96'!C2617))</f>
        <v/>
      </c>
      <c r="B2617" s="95" t="s">
        <v>29</v>
      </c>
      <c r="C2617" s="150">
        <v>31</v>
      </c>
      <c r="D2617" s="5"/>
      <c r="E2617" s="98">
        <v>0.01</v>
      </c>
      <c r="F2617" s="53"/>
      <c r="G2617" s="59"/>
      <c r="Z2617" s="108" t="str">
        <f>IF(LEN(INDEX($1:$1048576,ROW(),4))&gt;0,INDEX($1:$1048576,ROW(),4)," ")</f>
        <v xml:space="preserve"> </v>
      </c>
      <c r="AA2617" s="108">
        <f t="shared" si="282"/>
        <v>201</v>
      </c>
      <c r="AB2617" s="108">
        <f ca="1">COUNTBLANK(OFFSET(INDEX($1:$1048576,2,4),AA2617*WellsInPlate,0,WellsInPlate,1))</f>
        <v>86</v>
      </c>
      <c r="AC2617" s="108">
        <f t="shared" ca="1" si="283"/>
        <v>0</v>
      </c>
      <c r="AE2617" s="108" t="b">
        <f>IF(COUNTBLANK(D2617)=0,A2617)</f>
        <v>0</v>
      </c>
    </row>
    <row r="2618" spans="1:31" ht="12.75" x14ac:dyDescent="0.2">
      <c r="A2618" s="94" t="str">
        <f>IF(D2618="","",CONCATENATE('Address and samples info'!$B$8," #",'Samples 96'!C2618))</f>
        <v/>
      </c>
      <c r="B2618" s="95" t="s">
        <v>40</v>
      </c>
      <c r="C2618" s="150">
        <v>31</v>
      </c>
      <c r="D2618" s="5"/>
      <c r="E2618" s="98">
        <v>0.01</v>
      </c>
      <c r="F2618" s="53"/>
      <c r="G2618" s="59"/>
      <c r="Z2618" s="108" t="str">
        <f>IF(LEN(INDEX($1:$1048576,ROW(),4))&gt;0,INDEX($1:$1048576,ROW(),4)," ")</f>
        <v xml:space="preserve"> </v>
      </c>
      <c r="AA2618" s="108">
        <f t="shared" si="282"/>
        <v>201</v>
      </c>
      <c r="AB2618" s="108">
        <f ca="1">COUNTBLANK(OFFSET(INDEX($1:$1048576,2,4),AA2618*WellsInPlate,0,WellsInPlate,1))</f>
        <v>86</v>
      </c>
      <c r="AC2618" s="108">
        <f t="shared" ca="1" si="283"/>
        <v>0</v>
      </c>
      <c r="AE2618" s="108" t="b">
        <f>IF(COUNTBLANK(D2618)=0,A2618)</f>
        <v>0</v>
      </c>
    </row>
    <row r="2619" spans="1:31" ht="12.75" x14ac:dyDescent="0.2">
      <c r="A2619" s="94" t="str">
        <f>IF(D2619="","",CONCATENATE('Address and samples info'!$B$8," #",'Samples 96'!C2619))</f>
        <v/>
      </c>
      <c r="B2619" s="95" t="s">
        <v>51</v>
      </c>
      <c r="C2619" s="150">
        <v>31</v>
      </c>
      <c r="D2619" s="5"/>
      <c r="E2619" s="98">
        <v>0.01</v>
      </c>
      <c r="F2619" s="53"/>
      <c r="G2619" s="59"/>
      <c r="Z2619" s="108" t="str">
        <f>IF(LEN(INDEX($1:$1048576,ROW(),4))&gt;0,INDEX($1:$1048576,ROW(),4)," ")</f>
        <v xml:space="preserve"> </v>
      </c>
      <c r="AA2619" s="108">
        <f t="shared" si="282"/>
        <v>201</v>
      </c>
      <c r="AB2619" s="108">
        <f ca="1">COUNTBLANK(OFFSET(INDEX($1:$1048576,2,4),AA2619*WellsInPlate,0,WellsInPlate,1))</f>
        <v>86</v>
      </c>
      <c r="AC2619" s="108">
        <f t="shared" ca="1" si="283"/>
        <v>0</v>
      </c>
      <c r="AE2619" s="108" t="b">
        <f>IF(COUNTBLANK(D2619)=0,A2619)</f>
        <v>0</v>
      </c>
    </row>
    <row r="2620" spans="1:31" ht="12.75" x14ac:dyDescent="0.2">
      <c r="A2620" s="94" t="str">
        <f>IF(D2620="","",CONCATENATE('Address and samples info'!$B$8," #",'Samples 96'!C2620))</f>
        <v/>
      </c>
      <c r="B2620" s="95" t="s">
        <v>62</v>
      </c>
      <c r="C2620" s="150">
        <v>31</v>
      </c>
      <c r="D2620" s="5"/>
      <c r="E2620" s="98">
        <v>0.01</v>
      </c>
      <c r="F2620" s="53"/>
      <c r="G2620" s="59"/>
      <c r="Z2620" s="108" t="str">
        <f>IF(LEN(INDEX($1:$1048576,ROW(),4))&gt;0,INDEX($1:$1048576,ROW(),4)," ")</f>
        <v xml:space="preserve"> </v>
      </c>
      <c r="AA2620" s="108">
        <f t="shared" si="282"/>
        <v>201</v>
      </c>
      <c r="AB2620" s="108">
        <f ca="1">COUNTBLANK(OFFSET(INDEX($1:$1048576,2,4),AA2620*WellsInPlate,0,WellsInPlate,1))</f>
        <v>86</v>
      </c>
      <c r="AC2620" s="108">
        <f t="shared" ca="1" si="283"/>
        <v>0</v>
      </c>
      <c r="AE2620" s="108" t="b">
        <f>IF(COUNTBLANK(D2620)=0,A2620)</f>
        <v>0</v>
      </c>
    </row>
    <row r="2621" spans="1:31" ht="12.75" x14ac:dyDescent="0.2">
      <c r="A2621" s="94" t="str">
        <f>IF(D2621="","",CONCATENATE('Address and samples info'!$B$8," #",'Samples 96'!C2621))</f>
        <v/>
      </c>
      <c r="B2621" s="95" t="s">
        <v>73</v>
      </c>
      <c r="C2621" s="150">
        <v>31</v>
      </c>
      <c r="D2621" s="5"/>
      <c r="E2621" s="98">
        <v>0.01</v>
      </c>
      <c r="F2621" s="53"/>
      <c r="G2621" s="59"/>
      <c r="Z2621" s="108" t="str">
        <f>IF(LEN(INDEX($1:$1048576,ROW(),4))&gt;0,INDEX($1:$1048576,ROW(),4)," ")</f>
        <v xml:space="preserve"> </v>
      </c>
      <c r="AA2621" s="108">
        <f t="shared" si="282"/>
        <v>201</v>
      </c>
      <c r="AB2621" s="108">
        <f ca="1">COUNTBLANK(OFFSET(INDEX($1:$1048576,2,4),AA2621*WellsInPlate,0,WellsInPlate,1))</f>
        <v>86</v>
      </c>
      <c r="AC2621" s="108">
        <f t="shared" ca="1" si="283"/>
        <v>0</v>
      </c>
      <c r="AE2621" s="108" t="b">
        <f>IF(COUNTBLANK(D2621)=0,A2621)</f>
        <v>0</v>
      </c>
    </row>
    <row r="2622" spans="1:31" ht="12.75" x14ac:dyDescent="0.2">
      <c r="A2622" s="94" t="str">
        <f>IF(D2622="","",CONCATENATE('Address and samples info'!$B$8," #",'Samples 96'!C2622))</f>
        <v/>
      </c>
      <c r="B2622" s="95" t="s">
        <v>83</v>
      </c>
      <c r="C2622" s="150">
        <v>31</v>
      </c>
      <c r="D2622" s="5"/>
      <c r="E2622" s="98">
        <v>0.01</v>
      </c>
      <c r="F2622" s="53"/>
      <c r="G2622" s="59"/>
      <c r="Z2622" s="108" t="str">
        <f>IF(LEN(INDEX($1:$1048576,ROW(),4))&gt;0,INDEX($1:$1048576,ROW(),4)," ")</f>
        <v xml:space="preserve"> </v>
      </c>
      <c r="AA2622" s="108">
        <f t="shared" si="282"/>
        <v>201</v>
      </c>
      <c r="AB2622" s="108">
        <f ca="1">COUNTBLANK(OFFSET(INDEX($1:$1048576,2,4),AA2622*WellsInPlate,0,WellsInPlate,1))</f>
        <v>86</v>
      </c>
      <c r="AC2622" s="108">
        <f t="shared" ca="1" si="283"/>
        <v>0</v>
      </c>
      <c r="AE2622" s="108" t="b">
        <f>IF(COUNTBLANK(D2622)=0,A2622)</f>
        <v>0</v>
      </c>
    </row>
    <row r="2623" spans="1:31" ht="12.75" x14ac:dyDescent="0.2">
      <c r="A2623" s="94" t="str">
        <f>IF(D2623="","",CONCATENATE('Address and samples info'!$B$8," #",'Samples 96'!C2623))</f>
        <v/>
      </c>
      <c r="B2623" s="95" t="s">
        <v>8</v>
      </c>
      <c r="C2623" s="150">
        <v>31</v>
      </c>
      <c r="D2623" s="5"/>
      <c r="E2623" s="98">
        <v>0.01</v>
      </c>
      <c r="F2623" s="53"/>
      <c r="G2623" s="59"/>
      <c r="Z2623" s="108" t="str">
        <f>IF(LEN(INDEX($1:$1048576,ROW(),4))&gt;0,INDEX($1:$1048576,ROW(),4)," ")</f>
        <v xml:space="preserve"> </v>
      </c>
      <c r="AA2623" s="108">
        <f t="shared" si="282"/>
        <v>201</v>
      </c>
      <c r="AB2623" s="108">
        <f ca="1">COUNTBLANK(OFFSET(INDEX($1:$1048576,2,4),AA2623*WellsInPlate,0,WellsInPlate,1))</f>
        <v>86</v>
      </c>
      <c r="AC2623" s="108">
        <f t="shared" ca="1" si="283"/>
        <v>0</v>
      </c>
      <c r="AE2623" s="108" t="b">
        <f>IF(COUNTBLANK(D2623)=0,A2623)</f>
        <v>0</v>
      </c>
    </row>
    <row r="2624" spans="1:31" ht="12.75" x14ac:dyDescent="0.2">
      <c r="A2624" s="94" t="str">
        <f>IF(D2624="","",CONCATENATE('Address and samples info'!$B$8," #",'Samples 96'!C2624))</f>
        <v/>
      </c>
      <c r="B2624" s="95" t="s">
        <v>19</v>
      </c>
      <c r="C2624" s="150">
        <v>31</v>
      </c>
      <c r="D2624" s="5"/>
      <c r="E2624" s="98">
        <v>0.01</v>
      </c>
      <c r="F2624" s="53"/>
      <c r="G2624" s="59"/>
      <c r="Z2624" s="108" t="str">
        <f>IF(LEN(INDEX($1:$1048576,ROW(),4))&gt;0,INDEX($1:$1048576,ROW(),4)," ")</f>
        <v xml:space="preserve"> </v>
      </c>
      <c r="AA2624" s="108">
        <f t="shared" si="282"/>
        <v>201</v>
      </c>
      <c r="AB2624" s="108">
        <f ca="1">COUNTBLANK(OFFSET(INDEX($1:$1048576,2,4),AA2624*WellsInPlate,0,WellsInPlate,1))</f>
        <v>86</v>
      </c>
      <c r="AC2624" s="108">
        <f t="shared" ca="1" si="283"/>
        <v>0</v>
      </c>
      <c r="AE2624" s="108" t="b">
        <f>IF(COUNTBLANK(D2624)=0,A2624)</f>
        <v>0</v>
      </c>
    </row>
    <row r="2625" spans="1:31" ht="12.75" x14ac:dyDescent="0.2">
      <c r="A2625" s="94" t="str">
        <f>IF(D2625="","",CONCATENATE('Address and samples info'!$B$8," #",'Samples 96'!C2625))</f>
        <v/>
      </c>
      <c r="B2625" s="95" t="s">
        <v>30</v>
      </c>
      <c r="C2625" s="150">
        <v>31</v>
      </c>
      <c r="D2625" s="5"/>
      <c r="E2625" s="98">
        <v>0.01</v>
      </c>
      <c r="F2625" s="53"/>
      <c r="G2625" s="59"/>
      <c r="Z2625" s="108" t="str">
        <f>IF(LEN(INDEX($1:$1048576,ROW(),4))&gt;0,INDEX($1:$1048576,ROW(),4)," ")</f>
        <v xml:space="preserve"> </v>
      </c>
      <c r="AA2625" s="108">
        <f t="shared" si="282"/>
        <v>201</v>
      </c>
      <c r="AB2625" s="108">
        <f ca="1">COUNTBLANK(OFFSET(INDEX($1:$1048576,2,4),AA2625*WellsInPlate,0,WellsInPlate,1))</f>
        <v>86</v>
      </c>
      <c r="AC2625" s="108">
        <f t="shared" ca="1" si="283"/>
        <v>0</v>
      </c>
      <c r="AE2625" s="108" t="b">
        <f>IF(COUNTBLANK(D2625)=0,A2625)</f>
        <v>0</v>
      </c>
    </row>
    <row r="2626" spans="1:31" ht="12.75" x14ac:dyDescent="0.2">
      <c r="A2626" s="94" t="str">
        <f>IF(D2626="","",CONCATENATE('Address and samples info'!$B$8," #",'Samples 96'!C2626))</f>
        <v/>
      </c>
      <c r="B2626" s="95" t="s">
        <v>41</v>
      </c>
      <c r="C2626" s="150">
        <v>31</v>
      </c>
      <c r="D2626" s="5"/>
      <c r="E2626" s="98">
        <v>0.01</v>
      </c>
      <c r="F2626" s="53"/>
      <c r="G2626" s="59"/>
      <c r="Z2626" s="108" t="str">
        <f>IF(LEN(INDEX($1:$1048576,ROW(),4))&gt;0,INDEX($1:$1048576,ROW(),4)," ")</f>
        <v xml:space="preserve"> </v>
      </c>
      <c r="AA2626" s="108">
        <f t="shared" si="282"/>
        <v>201</v>
      </c>
      <c r="AB2626" s="108">
        <f ca="1">COUNTBLANK(OFFSET(INDEX($1:$1048576,2,4),AA2626*WellsInPlate,0,WellsInPlate,1))</f>
        <v>86</v>
      </c>
      <c r="AC2626" s="108">
        <f t="shared" ca="1" si="283"/>
        <v>0</v>
      </c>
      <c r="AE2626" s="108" t="b">
        <f>IF(COUNTBLANK(D2626)=0,A2626)</f>
        <v>0</v>
      </c>
    </row>
    <row r="2627" spans="1:31" ht="12.75" x14ac:dyDescent="0.2">
      <c r="A2627" s="94" t="str">
        <f>IF(D2627="","",CONCATENATE('Address and samples info'!$B$8," #",'Samples 96'!C2627))</f>
        <v/>
      </c>
      <c r="B2627" s="95" t="s">
        <v>52</v>
      </c>
      <c r="C2627" s="150">
        <v>31</v>
      </c>
      <c r="D2627" s="5"/>
      <c r="E2627" s="98">
        <v>0.01</v>
      </c>
      <c r="F2627" s="53"/>
      <c r="G2627" s="59"/>
      <c r="Z2627" s="108" t="str">
        <f>IF(LEN(INDEX($1:$1048576,ROW(),4))&gt;0,INDEX($1:$1048576,ROW(),4)," ")</f>
        <v xml:space="preserve"> </v>
      </c>
      <c r="AA2627" s="108">
        <f t="shared" si="282"/>
        <v>201</v>
      </c>
      <c r="AB2627" s="108">
        <f ca="1">COUNTBLANK(OFFSET(INDEX($1:$1048576,2,4),AA2627*WellsInPlate,0,WellsInPlate,1))</f>
        <v>86</v>
      </c>
      <c r="AC2627" s="108">
        <f t="shared" ca="1" si="283"/>
        <v>0</v>
      </c>
      <c r="AE2627" s="108" t="b">
        <f>IF(COUNTBLANK(D2627)=0,A2627)</f>
        <v>0</v>
      </c>
    </row>
    <row r="2628" spans="1:31" ht="12.75" x14ac:dyDescent="0.2">
      <c r="A2628" s="94" t="str">
        <f>IF(D2628="","",CONCATENATE('Address and samples info'!$B$8," #",'Samples 96'!C2628))</f>
        <v/>
      </c>
      <c r="B2628" s="95" t="s">
        <v>63</v>
      </c>
      <c r="C2628" s="150">
        <v>31</v>
      </c>
      <c r="D2628" s="5"/>
      <c r="E2628" s="98">
        <v>0.01</v>
      </c>
      <c r="F2628" s="53"/>
      <c r="G2628" s="59"/>
      <c r="Z2628" s="108" t="str">
        <f>IF(LEN(INDEX($1:$1048576,ROW(),4))&gt;0,INDEX($1:$1048576,ROW(),4)," ")</f>
        <v xml:space="preserve"> </v>
      </c>
      <c r="AA2628" s="108">
        <f t="shared" si="282"/>
        <v>201</v>
      </c>
      <c r="AB2628" s="108">
        <f ca="1">COUNTBLANK(OFFSET(INDEX($1:$1048576,2,4),AA2628*WellsInPlate,0,WellsInPlate,1))</f>
        <v>86</v>
      </c>
      <c r="AC2628" s="108">
        <f t="shared" ca="1" si="283"/>
        <v>0</v>
      </c>
      <c r="AE2628" s="108" t="b">
        <f>IF(COUNTBLANK(D2628)=0,A2628)</f>
        <v>0</v>
      </c>
    </row>
    <row r="2629" spans="1:31" ht="12.75" x14ac:dyDescent="0.2">
      <c r="A2629" s="94" t="str">
        <f>IF(D2629="","",CONCATENATE('Address and samples info'!$B$8," #",'Samples 96'!C2629))</f>
        <v/>
      </c>
      <c r="B2629" s="95" t="s">
        <v>74</v>
      </c>
      <c r="C2629" s="150">
        <v>31</v>
      </c>
      <c r="D2629" s="5"/>
      <c r="E2629" s="98">
        <v>0.01</v>
      </c>
      <c r="F2629" s="53"/>
      <c r="G2629" s="59"/>
      <c r="Z2629" s="108" t="str">
        <f>IF(LEN(INDEX($1:$1048576,ROW(),4))&gt;0,INDEX($1:$1048576,ROW(),4)," ")</f>
        <v xml:space="preserve"> </v>
      </c>
      <c r="AA2629" s="108">
        <f t="shared" ref="AA2629" si="284">CEILING((ROW()-StartRow+1)/PanelHeight,1)-1</f>
        <v>201</v>
      </c>
      <c r="AB2629" s="108">
        <f ca="1">COUNTBLANK(OFFSET(INDEX($1:$1048576,2,4),AA2629*WellsInPlate,0,WellsInPlate,1))</f>
        <v>86</v>
      </c>
      <c r="AC2629" s="108">
        <f t="shared" ref="AC2629" ca="1" si="285">IF(AB2629=WellsInPlate,0,1)</f>
        <v>0</v>
      </c>
      <c r="AE2629" s="108" t="b">
        <f>IF(COUNTBLANK(D2629)=0,A2629)</f>
        <v>0</v>
      </c>
    </row>
    <row r="2630" spans="1:31" ht="12.75" x14ac:dyDescent="0.2">
      <c r="A2630" s="94" t="str">
        <f>IF(D2630="","",CONCATENATE('Address and samples info'!$B$8," #",'Samples 96'!C2630))</f>
        <v/>
      </c>
      <c r="B2630" s="95" t="s">
        <v>84</v>
      </c>
      <c r="C2630" s="150">
        <v>31</v>
      </c>
      <c r="D2630" s="5"/>
      <c r="E2630" s="98">
        <v>0.01</v>
      </c>
      <c r="F2630" s="53"/>
      <c r="G2630" s="59"/>
      <c r="Z2630" s="108" t="str">
        <f>IF(LEN(INDEX($1:$1048576,ROW(),4))&gt;0,INDEX($1:$1048576,ROW(),4)," ")</f>
        <v xml:space="preserve"> </v>
      </c>
      <c r="AA2630" s="108">
        <f t="shared" ref="AA2630:AA2661" si="286">CEILING((ROW()-StartRow+1)/PanelHeight,1)-1</f>
        <v>202</v>
      </c>
      <c r="AB2630" s="108">
        <f ca="1">COUNTBLANK(OFFSET(INDEX($1:$1048576,2,4),AA2630*WellsInPlate,0,WellsInPlate,1))</f>
        <v>86</v>
      </c>
      <c r="AC2630" s="108">
        <f t="shared" ref="AC2630:AC2661" ca="1" si="287">IF(AB2630=WellsInPlate,0,1)</f>
        <v>0</v>
      </c>
      <c r="AE2630" s="108" t="b">
        <f>IF(COUNTBLANK(D2630)=0,A2630)</f>
        <v>0</v>
      </c>
    </row>
    <row r="2631" spans="1:31" ht="12.75" x14ac:dyDescent="0.2">
      <c r="A2631" s="94" t="str">
        <f>IF(D2631="","",CONCATENATE('Address and samples info'!$B$8," #",'Samples 96'!C2631))</f>
        <v/>
      </c>
      <c r="B2631" s="95" t="s">
        <v>9</v>
      </c>
      <c r="C2631" s="150">
        <v>31</v>
      </c>
      <c r="D2631" s="5"/>
      <c r="E2631" s="98">
        <v>0.01</v>
      </c>
      <c r="F2631" s="53"/>
      <c r="G2631" s="59"/>
      <c r="Z2631" s="108" t="str">
        <f>IF(LEN(INDEX($1:$1048576,ROW(),4))&gt;0,INDEX($1:$1048576,ROW(),4)," ")</f>
        <v xml:space="preserve"> </v>
      </c>
      <c r="AA2631" s="108">
        <f t="shared" si="286"/>
        <v>202</v>
      </c>
      <c r="AB2631" s="108">
        <f ca="1">COUNTBLANK(OFFSET(INDEX($1:$1048576,2,4),AA2631*WellsInPlate,0,WellsInPlate,1))</f>
        <v>86</v>
      </c>
      <c r="AC2631" s="108">
        <f t="shared" ca="1" si="287"/>
        <v>0</v>
      </c>
      <c r="AE2631" s="108" t="b">
        <f>IF(COUNTBLANK(D2631)=0,A2631)</f>
        <v>0</v>
      </c>
    </row>
    <row r="2632" spans="1:31" ht="12.75" x14ac:dyDescent="0.2">
      <c r="A2632" s="94" t="str">
        <f>IF(D2632="","",CONCATENATE('Address and samples info'!$B$8," #",'Samples 96'!C2632))</f>
        <v/>
      </c>
      <c r="B2632" s="95" t="s">
        <v>20</v>
      </c>
      <c r="C2632" s="150">
        <v>31</v>
      </c>
      <c r="D2632" s="5"/>
      <c r="E2632" s="98">
        <v>0.01</v>
      </c>
      <c r="F2632" s="53"/>
      <c r="G2632" s="59"/>
      <c r="Z2632" s="108" t="str">
        <f>IF(LEN(INDEX($1:$1048576,ROW(),4))&gt;0,INDEX($1:$1048576,ROW(),4)," ")</f>
        <v xml:space="preserve"> </v>
      </c>
      <c r="AA2632" s="108">
        <f t="shared" si="286"/>
        <v>202</v>
      </c>
      <c r="AB2632" s="108">
        <f ca="1">COUNTBLANK(OFFSET(INDEX($1:$1048576,2,4),AA2632*WellsInPlate,0,WellsInPlate,1))</f>
        <v>86</v>
      </c>
      <c r="AC2632" s="108">
        <f t="shared" ca="1" si="287"/>
        <v>0</v>
      </c>
      <c r="AE2632" s="108" t="b">
        <f>IF(COUNTBLANK(D2632)=0,A2632)</f>
        <v>0</v>
      </c>
    </row>
    <row r="2633" spans="1:31" ht="12.75" x14ac:dyDescent="0.2">
      <c r="A2633" s="94" t="str">
        <f>IF(D2633="","",CONCATENATE('Address and samples info'!$B$8," #",'Samples 96'!C2633))</f>
        <v/>
      </c>
      <c r="B2633" s="95" t="s">
        <v>31</v>
      </c>
      <c r="C2633" s="150">
        <v>31</v>
      </c>
      <c r="D2633" s="5"/>
      <c r="E2633" s="98">
        <v>0.01</v>
      </c>
      <c r="F2633" s="53"/>
      <c r="G2633" s="59"/>
      <c r="Z2633" s="108" t="str">
        <f>IF(LEN(INDEX($1:$1048576,ROW(),4))&gt;0,INDEX($1:$1048576,ROW(),4)," ")</f>
        <v xml:space="preserve"> </v>
      </c>
      <c r="AA2633" s="108">
        <f t="shared" si="286"/>
        <v>202</v>
      </c>
      <c r="AB2633" s="108">
        <f ca="1">COUNTBLANK(OFFSET(INDEX($1:$1048576,2,4),AA2633*WellsInPlate,0,WellsInPlate,1))</f>
        <v>86</v>
      </c>
      <c r="AC2633" s="108">
        <f t="shared" ca="1" si="287"/>
        <v>0</v>
      </c>
      <c r="AE2633" s="108" t="b">
        <f>IF(COUNTBLANK(D2633)=0,A2633)</f>
        <v>0</v>
      </c>
    </row>
    <row r="2634" spans="1:31" ht="12.75" x14ac:dyDescent="0.2">
      <c r="A2634" s="94" t="str">
        <f>IF(D2634="","",CONCATENATE('Address and samples info'!$B$8," #",'Samples 96'!C2634))</f>
        <v/>
      </c>
      <c r="B2634" s="95" t="s">
        <v>42</v>
      </c>
      <c r="C2634" s="150">
        <v>31</v>
      </c>
      <c r="D2634" s="5"/>
      <c r="E2634" s="98">
        <v>0.01</v>
      </c>
      <c r="F2634" s="53"/>
      <c r="G2634" s="59"/>
      <c r="Z2634" s="108" t="str">
        <f>IF(LEN(INDEX($1:$1048576,ROW(),4))&gt;0,INDEX($1:$1048576,ROW(),4)," ")</f>
        <v xml:space="preserve"> </v>
      </c>
      <c r="AA2634" s="108">
        <f t="shared" si="286"/>
        <v>202</v>
      </c>
      <c r="AB2634" s="108">
        <f ca="1">COUNTBLANK(OFFSET(INDEX($1:$1048576,2,4),AA2634*WellsInPlate,0,WellsInPlate,1))</f>
        <v>86</v>
      </c>
      <c r="AC2634" s="108">
        <f t="shared" ca="1" si="287"/>
        <v>0</v>
      </c>
      <c r="AE2634" s="108" t="b">
        <f>IF(COUNTBLANK(D2634)=0,A2634)</f>
        <v>0</v>
      </c>
    </row>
    <row r="2635" spans="1:31" ht="12.75" x14ac:dyDescent="0.2">
      <c r="A2635" s="94" t="str">
        <f>IF(D2635="","",CONCATENATE('Address and samples info'!$B$8," #",'Samples 96'!C2635))</f>
        <v/>
      </c>
      <c r="B2635" s="95" t="s">
        <v>53</v>
      </c>
      <c r="C2635" s="150">
        <v>31</v>
      </c>
      <c r="D2635" s="5"/>
      <c r="E2635" s="98">
        <v>0.01</v>
      </c>
      <c r="F2635" s="53"/>
      <c r="G2635" s="59"/>
      <c r="Z2635" s="108" t="str">
        <f>IF(LEN(INDEX($1:$1048576,ROW(),4))&gt;0,INDEX($1:$1048576,ROW(),4)," ")</f>
        <v xml:space="preserve"> </v>
      </c>
      <c r="AA2635" s="108">
        <f t="shared" si="286"/>
        <v>202</v>
      </c>
      <c r="AB2635" s="108">
        <f ca="1">COUNTBLANK(OFFSET(INDEX($1:$1048576,2,4),AA2635*WellsInPlate,0,WellsInPlate,1))</f>
        <v>86</v>
      </c>
      <c r="AC2635" s="108">
        <f t="shared" ca="1" si="287"/>
        <v>0</v>
      </c>
      <c r="AE2635" s="108" t="b">
        <f>IF(COUNTBLANK(D2635)=0,A2635)</f>
        <v>0</v>
      </c>
    </row>
    <row r="2636" spans="1:31" ht="12.75" x14ac:dyDescent="0.2">
      <c r="A2636" s="94" t="str">
        <f>IF(D2636="","",CONCATENATE('Address and samples info'!$B$8," #",'Samples 96'!C2636))</f>
        <v/>
      </c>
      <c r="B2636" s="95" t="s">
        <v>64</v>
      </c>
      <c r="C2636" s="150">
        <v>31</v>
      </c>
      <c r="D2636" s="5"/>
      <c r="E2636" s="98">
        <v>0.01</v>
      </c>
      <c r="F2636" s="53"/>
      <c r="G2636" s="59"/>
      <c r="Z2636" s="108" t="str">
        <f>IF(LEN(INDEX($1:$1048576,ROW(),4))&gt;0,INDEX($1:$1048576,ROW(),4)," ")</f>
        <v xml:space="preserve"> </v>
      </c>
      <c r="AA2636" s="108">
        <f t="shared" si="286"/>
        <v>202</v>
      </c>
      <c r="AB2636" s="108">
        <f ca="1">COUNTBLANK(OFFSET(INDEX($1:$1048576,2,4),AA2636*WellsInPlate,0,WellsInPlate,1))</f>
        <v>86</v>
      </c>
      <c r="AC2636" s="108">
        <f t="shared" ca="1" si="287"/>
        <v>0</v>
      </c>
      <c r="AE2636" s="108" t="b">
        <f>IF(COUNTBLANK(D2636)=0,A2636)</f>
        <v>0</v>
      </c>
    </row>
    <row r="2637" spans="1:31" ht="12.75" x14ac:dyDescent="0.2">
      <c r="A2637" s="94" t="str">
        <f>IF(D2637="","",CONCATENATE('Address and samples info'!$B$8," #",'Samples 96'!C2637))</f>
        <v/>
      </c>
      <c r="B2637" s="95" t="s">
        <v>75</v>
      </c>
      <c r="C2637" s="150">
        <v>31</v>
      </c>
      <c r="D2637" s="5"/>
      <c r="E2637" s="98">
        <v>0.01</v>
      </c>
      <c r="F2637" s="53"/>
      <c r="G2637" s="59"/>
      <c r="Z2637" s="108" t="str">
        <f>IF(LEN(INDEX($1:$1048576,ROW(),4))&gt;0,INDEX($1:$1048576,ROW(),4)," ")</f>
        <v xml:space="preserve"> </v>
      </c>
      <c r="AA2637" s="108">
        <f t="shared" si="286"/>
        <v>202</v>
      </c>
      <c r="AB2637" s="108">
        <f ca="1">COUNTBLANK(OFFSET(INDEX($1:$1048576,2,4),AA2637*WellsInPlate,0,WellsInPlate,1))</f>
        <v>86</v>
      </c>
      <c r="AC2637" s="108">
        <f t="shared" ca="1" si="287"/>
        <v>0</v>
      </c>
      <c r="AE2637" s="108" t="b">
        <f>IF(COUNTBLANK(D2637)=0,A2637)</f>
        <v>0</v>
      </c>
    </row>
    <row r="2638" spans="1:31" ht="12.75" x14ac:dyDescent="0.2">
      <c r="A2638" s="94" t="str">
        <f>IF(D2638="","",CONCATENATE('Address and samples info'!$B$8," #",'Samples 96'!C2638))</f>
        <v/>
      </c>
      <c r="B2638" s="95" t="s">
        <v>85</v>
      </c>
      <c r="C2638" s="150">
        <v>31</v>
      </c>
      <c r="D2638" s="5"/>
      <c r="E2638" s="98">
        <v>0.01</v>
      </c>
      <c r="F2638" s="53"/>
      <c r="G2638" s="59"/>
      <c r="Z2638" s="108" t="str">
        <f>IF(LEN(INDEX($1:$1048576,ROW(),4))&gt;0,INDEX($1:$1048576,ROW(),4)," ")</f>
        <v xml:space="preserve"> </v>
      </c>
      <c r="AA2638" s="108">
        <f t="shared" si="286"/>
        <v>202</v>
      </c>
      <c r="AB2638" s="108">
        <f ca="1">COUNTBLANK(OFFSET(INDEX($1:$1048576,2,4),AA2638*WellsInPlate,0,WellsInPlate,1))</f>
        <v>86</v>
      </c>
      <c r="AC2638" s="108">
        <f t="shared" ca="1" si="287"/>
        <v>0</v>
      </c>
      <c r="AE2638" s="108" t="b">
        <f>IF(COUNTBLANK(D2638)=0,A2638)</f>
        <v>0</v>
      </c>
    </row>
    <row r="2639" spans="1:31" ht="12.75" x14ac:dyDescent="0.2">
      <c r="A2639" s="94" t="str">
        <f>IF(D2639="","",CONCATENATE('Address and samples info'!$B$8," #",'Samples 96'!C2639))</f>
        <v/>
      </c>
      <c r="B2639" s="95" t="s">
        <v>10</v>
      </c>
      <c r="C2639" s="150">
        <v>31</v>
      </c>
      <c r="D2639" s="5"/>
      <c r="E2639" s="98">
        <v>0.01</v>
      </c>
      <c r="F2639" s="53"/>
      <c r="G2639" s="59"/>
      <c r="Z2639" s="108" t="str">
        <f>IF(LEN(INDEX($1:$1048576,ROW(),4))&gt;0,INDEX($1:$1048576,ROW(),4)," ")</f>
        <v xml:space="preserve"> </v>
      </c>
      <c r="AA2639" s="108">
        <f t="shared" si="286"/>
        <v>202</v>
      </c>
      <c r="AB2639" s="108">
        <f ca="1">COUNTBLANK(OFFSET(INDEX($1:$1048576,2,4),AA2639*WellsInPlate,0,WellsInPlate,1))</f>
        <v>86</v>
      </c>
      <c r="AC2639" s="108">
        <f t="shared" ca="1" si="287"/>
        <v>0</v>
      </c>
      <c r="AE2639" s="108" t="b">
        <f>IF(COUNTBLANK(D2639)=0,A2639)</f>
        <v>0</v>
      </c>
    </row>
    <row r="2640" spans="1:31" ht="12.75" x14ac:dyDescent="0.2">
      <c r="A2640" s="94" t="str">
        <f>IF(D2640="","",CONCATENATE('Address and samples info'!$B$8," #",'Samples 96'!C2640))</f>
        <v/>
      </c>
      <c r="B2640" s="95" t="s">
        <v>21</v>
      </c>
      <c r="C2640" s="150">
        <v>31</v>
      </c>
      <c r="D2640" s="5"/>
      <c r="E2640" s="98">
        <v>0.01</v>
      </c>
      <c r="F2640" s="53"/>
      <c r="G2640" s="59"/>
      <c r="Z2640" s="108" t="str">
        <f>IF(LEN(INDEX($1:$1048576,ROW(),4))&gt;0,INDEX($1:$1048576,ROW(),4)," ")</f>
        <v xml:space="preserve"> </v>
      </c>
      <c r="AA2640" s="108">
        <f t="shared" si="286"/>
        <v>202</v>
      </c>
      <c r="AB2640" s="108">
        <f ca="1">COUNTBLANK(OFFSET(INDEX($1:$1048576,2,4),AA2640*WellsInPlate,0,WellsInPlate,1))</f>
        <v>86</v>
      </c>
      <c r="AC2640" s="108">
        <f t="shared" ca="1" si="287"/>
        <v>0</v>
      </c>
      <c r="AE2640" s="108" t="b">
        <f>IF(COUNTBLANK(D2640)=0,A2640)</f>
        <v>0</v>
      </c>
    </row>
    <row r="2641" spans="1:31" ht="12.75" x14ac:dyDescent="0.2">
      <c r="A2641" s="94" t="str">
        <f>IF(D2641="","",CONCATENATE('Address and samples info'!$B$8," #",'Samples 96'!C2641))</f>
        <v/>
      </c>
      <c r="B2641" s="95" t="s">
        <v>32</v>
      </c>
      <c r="C2641" s="150">
        <v>31</v>
      </c>
      <c r="D2641" s="5"/>
      <c r="E2641" s="98">
        <v>0.01</v>
      </c>
      <c r="F2641" s="53"/>
      <c r="G2641" s="59"/>
      <c r="Z2641" s="108" t="str">
        <f>IF(LEN(INDEX($1:$1048576,ROW(),4))&gt;0,INDEX($1:$1048576,ROW(),4)," ")</f>
        <v xml:space="preserve"> </v>
      </c>
      <c r="AA2641" s="108">
        <f t="shared" si="286"/>
        <v>202</v>
      </c>
      <c r="AB2641" s="108">
        <f ca="1">COUNTBLANK(OFFSET(INDEX($1:$1048576,2,4),AA2641*WellsInPlate,0,WellsInPlate,1))</f>
        <v>86</v>
      </c>
      <c r="AC2641" s="108">
        <f t="shared" ca="1" si="287"/>
        <v>0</v>
      </c>
      <c r="AE2641" s="108" t="b">
        <f>IF(COUNTBLANK(D2641)=0,A2641)</f>
        <v>0</v>
      </c>
    </row>
    <row r="2642" spans="1:31" ht="12.75" x14ac:dyDescent="0.2">
      <c r="A2642" s="94" t="str">
        <f>IF(D2642="","",CONCATENATE('Address and samples info'!$B$8," #",'Samples 96'!C2642))</f>
        <v/>
      </c>
      <c r="B2642" s="95" t="s">
        <v>43</v>
      </c>
      <c r="C2642" s="150">
        <v>31</v>
      </c>
      <c r="D2642" s="5"/>
      <c r="E2642" s="98">
        <v>0.01</v>
      </c>
      <c r="F2642" s="53"/>
      <c r="G2642" s="59"/>
      <c r="Z2642" s="108" t="str">
        <f>IF(LEN(INDEX($1:$1048576,ROW(),4))&gt;0,INDEX($1:$1048576,ROW(),4)," ")</f>
        <v xml:space="preserve"> </v>
      </c>
      <c r="AA2642" s="108">
        <f t="shared" si="286"/>
        <v>202</v>
      </c>
      <c r="AB2642" s="108">
        <f ca="1">COUNTBLANK(OFFSET(INDEX($1:$1048576,2,4),AA2642*WellsInPlate,0,WellsInPlate,1))</f>
        <v>86</v>
      </c>
      <c r="AC2642" s="108">
        <f t="shared" ca="1" si="287"/>
        <v>0</v>
      </c>
      <c r="AE2642" s="108" t="b">
        <f>IF(COUNTBLANK(D2642)=0,A2642)</f>
        <v>0</v>
      </c>
    </row>
    <row r="2643" spans="1:31" ht="12.75" x14ac:dyDescent="0.2">
      <c r="A2643" s="94" t="str">
        <f>IF(D2643="","",CONCATENATE('Address and samples info'!$B$8," #",'Samples 96'!C2643))</f>
        <v/>
      </c>
      <c r="B2643" s="95" t="s">
        <v>54</v>
      </c>
      <c r="C2643" s="150">
        <v>31</v>
      </c>
      <c r="D2643" s="5"/>
      <c r="E2643" s="98">
        <v>0.01</v>
      </c>
      <c r="F2643" s="53"/>
      <c r="G2643" s="59"/>
      <c r="Z2643" s="108" t="str">
        <f>IF(LEN(INDEX($1:$1048576,ROW(),4))&gt;0,INDEX($1:$1048576,ROW(),4)," ")</f>
        <v xml:space="preserve"> </v>
      </c>
      <c r="AA2643" s="108">
        <f t="shared" si="286"/>
        <v>203</v>
      </c>
      <c r="AB2643" s="108">
        <f ca="1">COUNTBLANK(OFFSET(INDEX($1:$1048576,2,4),AA2643*WellsInPlate,0,WellsInPlate,1))</f>
        <v>86</v>
      </c>
      <c r="AC2643" s="108">
        <f t="shared" ca="1" si="287"/>
        <v>0</v>
      </c>
      <c r="AE2643" s="108" t="b">
        <f>IF(COUNTBLANK(D2643)=0,A2643)</f>
        <v>0</v>
      </c>
    </row>
    <row r="2644" spans="1:31" ht="12.75" x14ac:dyDescent="0.2">
      <c r="A2644" s="94" t="str">
        <f>IF(D2644="","",CONCATENATE('Address and samples info'!$B$8," #",'Samples 96'!C2644))</f>
        <v/>
      </c>
      <c r="B2644" s="95" t="s">
        <v>65</v>
      </c>
      <c r="C2644" s="150">
        <v>31</v>
      </c>
      <c r="D2644" s="5"/>
      <c r="E2644" s="98">
        <v>0.01</v>
      </c>
      <c r="F2644" s="53"/>
      <c r="G2644" s="59"/>
      <c r="Z2644" s="108" t="str">
        <f>IF(LEN(INDEX($1:$1048576,ROW(),4))&gt;0,INDEX($1:$1048576,ROW(),4)," ")</f>
        <v xml:space="preserve"> </v>
      </c>
      <c r="AA2644" s="108">
        <f t="shared" si="286"/>
        <v>203</v>
      </c>
      <c r="AB2644" s="108">
        <f ca="1">COUNTBLANK(OFFSET(INDEX($1:$1048576,2,4),AA2644*WellsInPlate,0,WellsInPlate,1))</f>
        <v>86</v>
      </c>
      <c r="AC2644" s="108">
        <f t="shared" ca="1" si="287"/>
        <v>0</v>
      </c>
      <c r="AE2644" s="108" t="b">
        <f>IF(COUNTBLANK(D2644)=0,A2644)</f>
        <v>0</v>
      </c>
    </row>
    <row r="2645" spans="1:31" ht="12.75" x14ac:dyDescent="0.2">
      <c r="A2645" s="94" t="str">
        <f>IF(D2645="","",CONCATENATE('Address and samples info'!$B$8," #",'Samples 96'!C2645))</f>
        <v/>
      </c>
      <c r="B2645" s="95" t="s">
        <v>76</v>
      </c>
      <c r="C2645" s="150">
        <v>31</v>
      </c>
      <c r="D2645" s="5"/>
      <c r="E2645" s="98">
        <v>0.01</v>
      </c>
      <c r="F2645" s="53"/>
      <c r="G2645" s="59"/>
      <c r="Z2645" s="108" t="str">
        <f>IF(LEN(INDEX($1:$1048576,ROW(),4))&gt;0,INDEX($1:$1048576,ROW(),4)," ")</f>
        <v xml:space="preserve"> </v>
      </c>
      <c r="AA2645" s="108">
        <f t="shared" si="286"/>
        <v>203</v>
      </c>
      <c r="AB2645" s="108">
        <f ca="1">COUNTBLANK(OFFSET(INDEX($1:$1048576,2,4),AA2645*WellsInPlate,0,WellsInPlate,1))</f>
        <v>86</v>
      </c>
      <c r="AC2645" s="108">
        <f t="shared" ca="1" si="287"/>
        <v>0</v>
      </c>
      <c r="AE2645" s="108" t="b">
        <f>IF(COUNTBLANK(D2645)=0,A2645)</f>
        <v>0</v>
      </c>
    </row>
    <row r="2646" spans="1:31" ht="12.75" x14ac:dyDescent="0.2">
      <c r="A2646" s="94" t="str">
        <f>IF(D2646="","",CONCATENATE('Address and samples info'!$B$8," #",'Samples 96'!C2646))</f>
        <v/>
      </c>
      <c r="B2646" s="95" t="s">
        <v>86</v>
      </c>
      <c r="C2646" s="150">
        <v>31</v>
      </c>
      <c r="D2646" s="5"/>
      <c r="E2646" s="98">
        <v>0.01</v>
      </c>
      <c r="F2646" s="53"/>
      <c r="G2646" s="59"/>
      <c r="Z2646" s="108" t="str">
        <f>IF(LEN(INDEX($1:$1048576,ROW(),4))&gt;0,INDEX($1:$1048576,ROW(),4)," ")</f>
        <v xml:space="preserve"> </v>
      </c>
      <c r="AA2646" s="108">
        <f t="shared" si="286"/>
        <v>203</v>
      </c>
      <c r="AB2646" s="108">
        <f ca="1">COUNTBLANK(OFFSET(INDEX($1:$1048576,2,4),AA2646*WellsInPlate,0,WellsInPlate,1))</f>
        <v>86</v>
      </c>
      <c r="AC2646" s="108">
        <f t="shared" ca="1" si="287"/>
        <v>0</v>
      </c>
      <c r="AE2646" s="108" t="b">
        <f>IF(COUNTBLANK(D2646)=0,A2646)</f>
        <v>0</v>
      </c>
    </row>
    <row r="2647" spans="1:31" ht="12.75" x14ac:dyDescent="0.2">
      <c r="A2647" s="94" t="str">
        <f>IF(D2647="","",CONCATENATE('Address and samples info'!$B$8," #",'Samples 96'!C2647))</f>
        <v/>
      </c>
      <c r="B2647" s="95" t="s">
        <v>11</v>
      </c>
      <c r="C2647" s="150">
        <v>31</v>
      </c>
      <c r="D2647" s="5"/>
      <c r="E2647" s="98">
        <v>0.01</v>
      </c>
      <c r="F2647" s="53"/>
      <c r="G2647" s="59"/>
      <c r="Z2647" s="108" t="str">
        <f>IF(LEN(INDEX($1:$1048576,ROW(),4))&gt;0,INDEX($1:$1048576,ROW(),4)," ")</f>
        <v xml:space="preserve"> </v>
      </c>
      <c r="AA2647" s="108">
        <f t="shared" si="286"/>
        <v>203</v>
      </c>
      <c r="AB2647" s="108">
        <f ca="1">COUNTBLANK(OFFSET(INDEX($1:$1048576,2,4),AA2647*WellsInPlate,0,WellsInPlate,1))</f>
        <v>86</v>
      </c>
      <c r="AC2647" s="108">
        <f t="shared" ca="1" si="287"/>
        <v>0</v>
      </c>
      <c r="AE2647" s="108" t="b">
        <f>IF(COUNTBLANK(D2647)=0,A2647)</f>
        <v>0</v>
      </c>
    </row>
    <row r="2648" spans="1:31" ht="12.75" x14ac:dyDescent="0.2">
      <c r="A2648" s="94" t="str">
        <f>IF(D2648="","",CONCATENATE('Address and samples info'!$B$8," #",'Samples 96'!C2648))</f>
        <v/>
      </c>
      <c r="B2648" s="95" t="s">
        <v>22</v>
      </c>
      <c r="C2648" s="150">
        <v>31</v>
      </c>
      <c r="D2648" s="5"/>
      <c r="E2648" s="98">
        <v>0.01</v>
      </c>
      <c r="F2648" s="53"/>
      <c r="G2648" s="59"/>
      <c r="Z2648" s="108" t="str">
        <f>IF(LEN(INDEX($1:$1048576,ROW(),4))&gt;0,INDEX($1:$1048576,ROW(),4)," ")</f>
        <v xml:space="preserve"> </v>
      </c>
      <c r="AA2648" s="108">
        <f t="shared" si="286"/>
        <v>203</v>
      </c>
      <c r="AB2648" s="108">
        <f ca="1">COUNTBLANK(OFFSET(INDEX($1:$1048576,2,4),AA2648*WellsInPlate,0,WellsInPlate,1))</f>
        <v>86</v>
      </c>
      <c r="AC2648" s="108">
        <f t="shared" ca="1" si="287"/>
        <v>0</v>
      </c>
      <c r="AE2648" s="108" t="b">
        <f>IF(COUNTBLANK(D2648)=0,A2648)</f>
        <v>0</v>
      </c>
    </row>
    <row r="2649" spans="1:31" ht="12.75" x14ac:dyDescent="0.2">
      <c r="A2649" s="94" t="str">
        <f>IF(D2649="","",CONCATENATE('Address and samples info'!$B$8," #",'Samples 96'!C2649))</f>
        <v/>
      </c>
      <c r="B2649" s="95" t="s">
        <v>33</v>
      </c>
      <c r="C2649" s="150">
        <v>31</v>
      </c>
      <c r="D2649" s="5"/>
      <c r="E2649" s="98">
        <v>0.01</v>
      </c>
      <c r="F2649" s="53"/>
      <c r="G2649" s="59"/>
      <c r="Z2649" s="108" t="str">
        <f>IF(LEN(INDEX($1:$1048576,ROW(),4))&gt;0,INDEX($1:$1048576,ROW(),4)," ")</f>
        <v xml:space="preserve"> </v>
      </c>
      <c r="AA2649" s="108">
        <f t="shared" si="286"/>
        <v>203</v>
      </c>
      <c r="AB2649" s="108">
        <f ca="1">COUNTBLANK(OFFSET(INDEX($1:$1048576,2,4),AA2649*WellsInPlate,0,WellsInPlate,1))</f>
        <v>86</v>
      </c>
      <c r="AC2649" s="108">
        <f t="shared" ca="1" si="287"/>
        <v>0</v>
      </c>
      <c r="AE2649" s="108" t="b">
        <f>IF(COUNTBLANK(D2649)=0,A2649)</f>
        <v>0</v>
      </c>
    </row>
    <row r="2650" spans="1:31" ht="12.75" x14ac:dyDescent="0.2">
      <c r="A2650" s="94" t="str">
        <f>IF(D2650="","",CONCATENATE('Address and samples info'!$B$8," #",'Samples 96'!C2650))</f>
        <v/>
      </c>
      <c r="B2650" s="95" t="s">
        <v>44</v>
      </c>
      <c r="C2650" s="150">
        <v>31</v>
      </c>
      <c r="D2650" s="5"/>
      <c r="E2650" s="98">
        <v>0.01</v>
      </c>
      <c r="F2650" s="53"/>
      <c r="G2650" s="59"/>
      <c r="Z2650" s="108" t="str">
        <f>IF(LEN(INDEX($1:$1048576,ROW(),4))&gt;0,INDEX($1:$1048576,ROW(),4)," ")</f>
        <v xml:space="preserve"> </v>
      </c>
      <c r="AA2650" s="108">
        <f t="shared" si="286"/>
        <v>203</v>
      </c>
      <c r="AB2650" s="108">
        <f ca="1">COUNTBLANK(OFFSET(INDEX($1:$1048576,2,4),AA2650*WellsInPlate,0,WellsInPlate,1))</f>
        <v>86</v>
      </c>
      <c r="AC2650" s="108">
        <f t="shared" ca="1" si="287"/>
        <v>0</v>
      </c>
      <c r="AE2650" s="108" t="b">
        <f>IF(COUNTBLANK(D2650)=0,A2650)</f>
        <v>0</v>
      </c>
    </row>
    <row r="2651" spans="1:31" ht="12.75" x14ac:dyDescent="0.2">
      <c r="A2651" s="94" t="str">
        <f>IF(D2651="","",CONCATENATE('Address and samples info'!$B$8," #",'Samples 96'!C2651))</f>
        <v/>
      </c>
      <c r="B2651" s="95" t="s">
        <v>55</v>
      </c>
      <c r="C2651" s="150">
        <v>31</v>
      </c>
      <c r="D2651" s="5"/>
      <c r="E2651" s="98">
        <v>0.01</v>
      </c>
      <c r="F2651" s="53"/>
      <c r="G2651" s="59"/>
      <c r="Z2651" s="108" t="str">
        <f>IF(LEN(INDEX($1:$1048576,ROW(),4))&gt;0,INDEX($1:$1048576,ROW(),4)," ")</f>
        <v xml:space="preserve"> </v>
      </c>
      <c r="AA2651" s="108">
        <f t="shared" si="286"/>
        <v>203</v>
      </c>
      <c r="AB2651" s="108">
        <f ca="1">COUNTBLANK(OFFSET(INDEX($1:$1048576,2,4),AA2651*WellsInPlate,0,WellsInPlate,1))</f>
        <v>86</v>
      </c>
      <c r="AC2651" s="108">
        <f t="shared" ca="1" si="287"/>
        <v>0</v>
      </c>
      <c r="AE2651" s="108" t="b">
        <f>IF(COUNTBLANK(D2651)=0,A2651)</f>
        <v>0</v>
      </c>
    </row>
    <row r="2652" spans="1:31" ht="12.75" x14ac:dyDescent="0.2">
      <c r="A2652" s="94" t="str">
        <f>IF(D2652="","",CONCATENATE('Address and samples info'!$B$8," #",'Samples 96'!C2652))</f>
        <v/>
      </c>
      <c r="B2652" s="95" t="s">
        <v>66</v>
      </c>
      <c r="C2652" s="150">
        <v>31</v>
      </c>
      <c r="D2652" s="5"/>
      <c r="E2652" s="98">
        <v>0.01</v>
      </c>
      <c r="F2652" s="53"/>
      <c r="G2652" s="59"/>
      <c r="Z2652" s="108" t="str">
        <f>IF(LEN(INDEX($1:$1048576,ROW(),4))&gt;0,INDEX($1:$1048576,ROW(),4)," ")</f>
        <v xml:space="preserve"> </v>
      </c>
      <c r="AA2652" s="108">
        <f t="shared" si="286"/>
        <v>203</v>
      </c>
      <c r="AB2652" s="108">
        <f ca="1">COUNTBLANK(OFFSET(INDEX($1:$1048576,2,4),AA2652*WellsInPlate,0,WellsInPlate,1))</f>
        <v>86</v>
      </c>
      <c r="AC2652" s="108">
        <f t="shared" ca="1" si="287"/>
        <v>0</v>
      </c>
      <c r="AE2652" s="108" t="b">
        <f>IF(COUNTBLANK(D2652)=0,A2652)</f>
        <v>0</v>
      </c>
    </row>
    <row r="2653" spans="1:31" ht="12.75" x14ac:dyDescent="0.2">
      <c r="A2653" s="94" t="str">
        <f>IF(D2653="","",CONCATENATE('Address and samples info'!$B$8," #",'Samples 96'!C2653))</f>
        <v/>
      </c>
      <c r="B2653" s="95" t="s">
        <v>77</v>
      </c>
      <c r="C2653" s="150">
        <v>31</v>
      </c>
      <c r="D2653" s="5"/>
      <c r="E2653" s="98">
        <v>0.01</v>
      </c>
      <c r="F2653" s="53"/>
      <c r="G2653" s="59"/>
      <c r="Z2653" s="108" t="str">
        <f>IF(LEN(INDEX($1:$1048576,ROW(),4))&gt;0,INDEX($1:$1048576,ROW(),4)," ")</f>
        <v xml:space="preserve"> </v>
      </c>
      <c r="AA2653" s="108">
        <f t="shared" si="286"/>
        <v>203</v>
      </c>
      <c r="AB2653" s="108">
        <f ca="1">COUNTBLANK(OFFSET(INDEX($1:$1048576,2,4),AA2653*WellsInPlate,0,WellsInPlate,1))</f>
        <v>86</v>
      </c>
      <c r="AC2653" s="108">
        <f t="shared" ca="1" si="287"/>
        <v>0</v>
      </c>
      <c r="AE2653" s="108" t="b">
        <f>IF(COUNTBLANK(D2653)=0,A2653)</f>
        <v>0</v>
      </c>
    </row>
    <row r="2654" spans="1:31" ht="12.75" x14ac:dyDescent="0.2">
      <c r="A2654" s="94" t="str">
        <f>IF(D2654="","",CONCATENATE('Address and samples info'!$B$8," #",'Samples 96'!C2654))</f>
        <v/>
      </c>
      <c r="B2654" s="95" t="s">
        <v>87</v>
      </c>
      <c r="C2654" s="150">
        <v>31</v>
      </c>
      <c r="D2654" s="5"/>
      <c r="E2654" s="98">
        <v>0.01</v>
      </c>
      <c r="F2654" s="53"/>
      <c r="G2654" s="59"/>
      <c r="Z2654" s="108" t="str">
        <f>IF(LEN(INDEX($1:$1048576,ROW(),4))&gt;0,INDEX($1:$1048576,ROW(),4)," ")</f>
        <v xml:space="preserve"> </v>
      </c>
      <c r="AA2654" s="108">
        <f t="shared" si="286"/>
        <v>203</v>
      </c>
      <c r="AB2654" s="108">
        <f ca="1">COUNTBLANK(OFFSET(INDEX($1:$1048576,2,4),AA2654*WellsInPlate,0,WellsInPlate,1))</f>
        <v>86</v>
      </c>
      <c r="AC2654" s="108">
        <f t="shared" ca="1" si="287"/>
        <v>0</v>
      </c>
      <c r="AE2654" s="108" t="b">
        <f>IF(COUNTBLANK(D2654)=0,A2654)</f>
        <v>0</v>
      </c>
    </row>
    <row r="2655" spans="1:31" ht="12.75" x14ac:dyDescent="0.2">
      <c r="A2655" s="94" t="str">
        <f>IF(D2655="","",CONCATENATE('Address and samples info'!$B$8," #",'Samples 96'!C2655))</f>
        <v/>
      </c>
      <c r="B2655" s="95" t="s">
        <v>12</v>
      </c>
      <c r="C2655" s="150">
        <v>31</v>
      </c>
      <c r="D2655" s="5"/>
      <c r="E2655" s="98">
        <v>0.01</v>
      </c>
      <c r="F2655" s="53"/>
      <c r="G2655" s="59"/>
      <c r="Z2655" s="108" t="str">
        <f>IF(LEN(INDEX($1:$1048576,ROW(),4))&gt;0,INDEX($1:$1048576,ROW(),4)," ")</f>
        <v xml:space="preserve"> </v>
      </c>
      <c r="AA2655" s="108">
        <f t="shared" si="286"/>
        <v>203</v>
      </c>
      <c r="AB2655" s="108">
        <f ca="1">COUNTBLANK(OFFSET(INDEX($1:$1048576,2,4),AA2655*WellsInPlate,0,WellsInPlate,1))</f>
        <v>86</v>
      </c>
      <c r="AC2655" s="108">
        <f t="shared" ca="1" si="287"/>
        <v>0</v>
      </c>
      <c r="AE2655" s="108" t="b">
        <f>IF(COUNTBLANK(D2655)=0,A2655)</f>
        <v>0</v>
      </c>
    </row>
    <row r="2656" spans="1:31" ht="12.75" x14ac:dyDescent="0.2">
      <c r="A2656" s="94" t="str">
        <f>IF(D2656="","",CONCATENATE('Address and samples info'!$B$8," #",'Samples 96'!C2656))</f>
        <v/>
      </c>
      <c r="B2656" s="95" t="s">
        <v>23</v>
      </c>
      <c r="C2656" s="150">
        <v>31</v>
      </c>
      <c r="D2656" s="5"/>
      <c r="E2656" s="98">
        <v>0.01</v>
      </c>
      <c r="F2656" s="53"/>
      <c r="G2656" s="59"/>
      <c r="Z2656" s="108" t="str">
        <f>IF(LEN(INDEX($1:$1048576,ROW(),4))&gt;0,INDEX($1:$1048576,ROW(),4)," ")</f>
        <v xml:space="preserve"> </v>
      </c>
      <c r="AA2656" s="108">
        <f t="shared" si="286"/>
        <v>204</v>
      </c>
      <c r="AB2656" s="108">
        <f ca="1">COUNTBLANK(OFFSET(INDEX($1:$1048576,2,4),AA2656*WellsInPlate,0,WellsInPlate,1))</f>
        <v>86</v>
      </c>
      <c r="AC2656" s="108">
        <f t="shared" ca="1" si="287"/>
        <v>0</v>
      </c>
      <c r="AE2656" s="108" t="b">
        <f>IF(COUNTBLANK(D2656)=0,A2656)</f>
        <v>0</v>
      </c>
    </row>
    <row r="2657" spans="1:31" ht="12.75" x14ac:dyDescent="0.2">
      <c r="A2657" s="94" t="str">
        <f>IF(D2657="","",CONCATENATE('Address and samples info'!$B$8," #",'Samples 96'!C2657))</f>
        <v/>
      </c>
      <c r="B2657" s="95" t="s">
        <v>34</v>
      </c>
      <c r="C2657" s="150">
        <v>31</v>
      </c>
      <c r="D2657" s="5"/>
      <c r="E2657" s="98">
        <v>0.01</v>
      </c>
      <c r="F2657" s="53"/>
      <c r="G2657" s="59"/>
      <c r="Z2657" s="108" t="str">
        <f>IF(LEN(INDEX($1:$1048576,ROW(),4))&gt;0,INDEX($1:$1048576,ROW(),4)," ")</f>
        <v xml:space="preserve"> </v>
      </c>
      <c r="AA2657" s="108">
        <f t="shared" si="286"/>
        <v>204</v>
      </c>
      <c r="AB2657" s="108">
        <f ca="1">COUNTBLANK(OFFSET(INDEX($1:$1048576,2,4),AA2657*WellsInPlate,0,WellsInPlate,1))</f>
        <v>86</v>
      </c>
      <c r="AC2657" s="108">
        <f t="shared" ca="1" si="287"/>
        <v>0</v>
      </c>
      <c r="AE2657" s="108" t="b">
        <f>IF(COUNTBLANK(D2657)=0,A2657)</f>
        <v>0</v>
      </c>
    </row>
    <row r="2658" spans="1:31" ht="12.75" x14ac:dyDescent="0.2">
      <c r="A2658" s="94" t="str">
        <f>IF(D2658="","",CONCATENATE('Address and samples info'!$B$8," #",'Samples 96'!C2658))</f>
        <v/>
      </c>
      <c r="B2658" s="95" t="s">
        <v>45</v>
      </c>
      <c r="C2658" s="150">
        <v>31</v>
      </c>
      <c r="D2658" s="5"/>
      <c r="E2658" s="98">
        <v>0.01</v>
      </c>
      <c r="F2658" s="53"/>
      <c r="G2658" s="59"/>
      <c r="Z2658" s="108" t="str">
        <f>IF(LEN(INDEX($1:$1048576,ROW(),4))&gt;0,INDEX($1:$1048576,ROW(),4)," ")</f>
        <v xml:space="preserve"> </v>
      </c>
      <c r="AA2658" s="108">
        <f t="shared" si="286"/>
        <v>204</v>
      </c>
      <c r="AB2658" s="108">
        <f ca="1">COUNTBLANK(OFFSET(INDEX($1:$1048576,2,4),AA2658*WellsInPlate,0,WellsInPlate,1))</f>
        <v>86</v>
      </c>
      <c r="AC2658" s="108">
        <f t="shared" ca="1" si="287"/>
        <v>0</v>
      </c>
      <c r="AE2658" s="108" t="b">
        <f>IF(COUNTBLANK(D2658)=0,A2658)</f>
        <v>0</v>
      </c>
    </row>
    <row r="2659" spans="1:31" ht="12.75" x14ac:dyDescent="0.2">
      <c r="A2659" s="94" t="str">
        <f>IF(D2659="","",CONCATENATE('Address and samples info'!$B$8," #",'Samples 96'!C2659))</f>
        <v/>
      </c>
      <c r="B2659" s="95" t="s">
        <v>56</v>
      </c>
      <c r="C2659" s="150">
        <v>31</v>
      </c>
      <c r="D2659" s="5"/>
      <c r="E2659" s="98">
        <v>0.01</v>
      </c>
      <c r="F2659" s="53"/>
      <c r="G2659" s="59"/>
      <c r="Z2659" s="108" t="str">
        <f>IF(LEN(INDEX($1:$1048576,ROW(),4))&gt;0,INDEX($1:$1048576,ROW(),4)," ")</f>
        <v xml:space="preserve"> </v>
      </c>
      <c r="AA2659" s="108">
        <f t="shared" si="286"/>
        <v>204</v>
      </c>
      <c r="AB2659" s="108">
        <f ca="1">COUNTBLANK(OFFSET(INDEX($1:$1048576,2,4),AA2659*WellsInPlate,0,WellsInPlate,1))</f>
        <v>86</v>
      </c>
      <c r="AC2659" s="108">
        <f t="shared" ca="1" si="287"/>
        <v>0</v>
      </c>
      <c r="AE2659" s="108" t="b">
        <f>IF(COUNTBLANK(D2659)=0,A2659)</f>
        <v>0</v>
      </c>
    </row>
    <row r="2660" spans="1:31" ht="12.75" x14ac:dyDescent="0.2">
      <c r="A2660" s="94" t="str">
        <f>IF(D2660="","",CONCATENATE('Address and samples info'!$B$8," #",'Samples 96'!C2660))</f>
        <v/>
      </c>
      <c r="B2660" s="95" t="s">
        <v>67</v>
      </c>
      <c r="C2660" s="150">
        <v>31</v>
      </c>
      <c r="D2660" s="5"/>
      <c r="E2660" s="98">
        <v>0.01</v>
      </c>
      <c r="F2660" s="53"/>
      <c r="G2660" s="59"/>
      <c r="Z2660" s="108" t="str">
        <f>IF(LEN(INDEX($1:$1048576,ROW(),4))&gt;0,INDEX($1:$1048576,ROW(),4)," ")</f>
        <v xml:space="preserve"> </v>
      </c>
      <c r="AA2660" s="108">
        <f t="shared" si="286"/>
        <v>204</v>
      </c>
      <c r="AB2660" s="108">
        <f ca="1">COUNTBLANK(OFFSET(INDEX($1:$1048576,2,4),AA2660*WellsInPlate,0,WellsInPlate,1))</f>
        <v>86</v>
      </c>
      <c r="AC2660" s="108">
        <f t="shared" ca="1" si="287"/>
        <v>0</v>
      </c>
      <c r="AE2660" s="108" t="b">
        <f>IF(COUNTBLANK(D2660)=0,A2660)</f>
        <v>0</v>
      </c>
    </row>
    <row r="2661" spans="1:31" ht="12.75" x14ac:dyDescent="0.2">
      <c r="A2661" s="94" t="str">
        <f>IF(D2661="","",CONCATENATE('Address and samples info'!$B$8," #",'Samples 96'!C2661))</f>
        <v/>
      </c>
      <c r="B2661" s="95" t="s">
        <v>78</v>
      </c>
      <c r="C2661" s="150">
        <v>31</v>
      </c>
      <c r="D2661" s="5"/>
      <c r="E2661" s="98">
        <v>0.01</v>
      </c>
      <c r="F2661" s="53"/>
      <c r="G2661" s="59"/>
      <c r="Z2661" s="108" t="str">
        <f>IF(LEN(INDEX($1:$1048576,ROW(),4))&gt;0,INDEX($1:$1048576,ROW(),4)," ")</f>
        <v xml:space="preserve"> </v>
      </c>
      <c r="AA2661" s="108">
        <f t="shared" si="286"/>
        <v>204</v>
      </c>
      <c r="AB2661" s="108">
        <f ca="1">COUNTBLANK(OFFSET(INDEX($1:$1048576,2,4),AA2661*WellsInPlate,0,WellsInPlate,1))</f>
        <v>86</v>
      </c>
      <c r="AC2661" s="108">
        <f t="shared" ca="1" si="287"/>
        <v>0</v>
      </c>
      <c r="AE2661" s="108" t="b">
        <f>IF(COUNTBLANK(D2661)=0,A2661)</f>
        <v>0</v>
      </c>
    </row>
    <row r="2662" spans="1:31" ht="12.75" x14ac:dyDescent="0.2">
      <c r="A2662" s="94" t="str">
        <f>IF(D2662="","",CONCATENATE('Address and samples info'!$B$8," #",'Samples 96'!C2662))</f>
        <v/>
      </c>
      <c r="B2662" s="95" t="s">
        <v>88</v>
      </c>
      <c r="C2662" s="150">
        <v>31</v>
      </c>
      <c r="D2662" s="5"/>
      <c r="E2662" s="98">
        <v>0.01</v>
      </c>
      <c r="F2662" s="53"/>
      <c r="G2662" s="59"/>
      <c r="Z2662" s="108" t="str">
        <f>IF(LEN(INDEX($1:$1048576,ROW(),4))&gt;0,INDEX($1:$1048576,ROW(),4)," ")</f>
        <v xml:space="preserve"> </v>
      </c>
      <c r="AA2662" s="108">
        <f t="shared" ref="AA2662:AA2692" si="288">CEILING((ROW()-StartRow+1)/PanelHeight,1)-1</f>
        <v>204</v>
      </c>
      <c r="AB2662" s="108">
        <f ca="1">COUNTBLANK(OFFSET(INDEX($1:$1048576,2,4),AA2662*WellsInPlate,0,WellsInPlate,1))</f>
        <v>86</v>
      </c>
      <c r="AC2662" s="108">
        <f t="shared" ref="AC2662:AC2692" ca="1" si="289">IF(AB2662=WellsInPlate,0,1)</f>
        <v>0</v>
      </c>
      <c r="AE2662" s="108" t="b">
        <f>IF(COUNTBLANK(D2662)=0,A2662)</f>
        <v>0</v>
      </c>
    </row>
    <row r="2663" spans="1:31" ht="12.75" x14ac:dyDescent="0.2">
      <c r="A2663" s="94" t="str">
        <f>IF(D2663="","",CONCATENATE('Address and samples info'!$B$8," #",'Samples 96'!C2663))</f>
        <v/>
      </c>
      <c r="B2663" s="95" t="s">
        <v>13</v>
      </c>
      <c r="C2663" s="150">
        <v>31</v>
      </c>
      <c r="D2663" s="5"/>
      <c r="E2663" s="98">
        <v>0.01</v>
      </c>
      <c r="F2663" s="53"/>
      <c r="G2663" s="59"/>
      <c r="Z2663" s="108" t="str">
        <f>IF(LEN(INDEX($1:$1048576,ROW(),4))&gt;0,INDEX($1:$1048576,ROW(),4)," ")</f>
        <v xml:space="preserve"> </v>
      </c>
      <c r="AA2663" s="108">
        <f t="shared" si="288"/>
        <v>204</v>
      </c>
      <c r="AB2663" s="108">
        <f ca="1">COUNTBLANK(OFFSET(INDEX($1:$1048576,2,4),AA2663*WellsInPlate,0,WellsInPlate,1))</f>
        <v>86</v>
      </c>
      <c r="AC2663" s="108">
        <f t="shared" ca="1" si="289"/>
        <v>0</v>
      </c>
      <c r="AE2663" s="108" t="b">
        <f>IF(COUNTBLANK(D2663)=0,A2663)</f>
        <v>0</v>
      </c>
    </row>
    <row r="2664" spans="1:31" ht="12.75" x14ac:dyDescent="0.2">
      <c r="A2664" s="94" t="str">
        <f>IF(D2664="","",CONCATENATE('Address and samples info'!$B$8," #",'Samples 96'!C2664))</f>
        <v/>
      </c>
      <c r="B2664" s="95" t="s">
        <v>24</v>
      </c>
      <c r="C2664" s="150">
        <v>31</v>
      </c>
      <c r="D2664" s="5"/>
      <c r="E2664" s="98">
        <v>0.01</v>
      </c>
      <c r="F2664" s="53"/>
      <c r="G2664" s="59"/>
      <c r="Z2664" s="108" t="str">
        <f>IF(LEN(INDEX($1:$1048576,ROW(),4))&gt;0,INDEX($1:$1048576,ROW(),4)," ")</f>
        <v xml:space="preserve"> </v>
      </c>
      <c r="AA2664" s="108">
        <f t="shared" si="288"/>
        <v>204</v>
      </c>
      <c r="AB2664" s="108">
        <f ca="1">COUNTBLANK(OFFSET(INDEX($1:$1048576,2,4),AA2664*WellsInPlate,0,WellsInPlate,1))</f>
        <v>86</v>
      </c>
      <c r="AC2664" s="108">
        <f t="shared" ca="1" si="289"/>
        <v>0</v>
      </c>
      <c r="AE2664" s="108" t="b">
        <f>IF(COUNTBLANK(D2664)=0,A2664)</f>
        <v>0</v>
      </c>
    </row>
    <row r="2665" spans="1:31" ht="12.75" x14ac:dyDescent="0.2">
      <c r="A2665" s="94" t="str">
        <f>IF(D2665="","",CONCATENATE('Address and samples info'!$B$8," #",'Samples 96'!C2665))</f>
        <v/>
      </c>
      <c r="B2665" s="95" t="s">
        <v>35</v>
      </c>
      <c r="C2665" s="150">
        <v>31</v>
      </c>
      <c r="D2665" s="5"/>
      <c r="E2665" s="98">
        <v>0.01</v>
      </c>
      <c r="F2665" s="53"/>
      <c r="G2665" s="59"/>
      <c r="Z2665" s="108" t="str">
        <f>IF(LEN(INDEX($1:$1048576,ROW(),4))&gt;0,INDEX($1:$1048576,ROW(),4)," ")</f>
        <v xml:space="preserve"> </v>
      </c>
      <c r="AA2665" s="108">
        <f t="shared" si="288"/>
        <v>204</v>
      </c>
      <c r="AB2665" s="108">
        <f ca="1">COUNTBLANK(OFFSET(INDEX($1:$1048576,2,4),AA2665*WellsInPlate,0,WellsInPlate,1))</f>
        <v>86</v>
      </c>
      <c r="AC2665" s="108">
        <f t="shared" ca="1" si="289"/>
        <v>0</v>
      </c>
      <c r="AE2665" s="108" t="b">
        <f>IF(COUNTBLANK(D2665)=0,A2665)</f>
        <v>0</v>
      </c>
    </row>
    <row r="2666" spans="1:31" ht="12.75" x14ac:dyDescent="0.2">
      <c r="A2666" s="94" t="str">
        <f>IF(D2666="","",CONCATENATE('Address and samples info'!$B$8," #",'Samples 96'!C2666))</f>
        <v/>
      </c>
      <c r="B2666" s="95" t="s">
        <v>46</v>
      </c>
      <c r="C2666" s="150">
        <v>31</v>
      </c>
      <c r="D2666" s="5"/>
      <c r="E2666" s="98">
        <v>0.01</v>
      </c>
      <c r="F2666" s="53"/>
      <c r="G2666" s="59"/>
      <c r="Z2666" s="108" t="str">
        <f>IF(LEN(INDEX($1:$1048576,ROW(),4))&gt;0,INDEX($1:$1048576,ROW(),4)," ")</f>
        <v xml:space="preserve"> </v>
      </c>
      <c r="AA2666" s="108">
        <f t="shared" si="288"/>
        <v>204</v>
      </c>
      <c r="AB2666" s="108">
        <f ca="1">COUNTBLANK(OFFSET(INDEX($1:$1048576,2,4),AA2666*WellsInPlate,0,WellsInPlate,1))</f>
        <v>86</v>
      </c>
      <c r="AC2666" s="108">
        <f t="shared" ca="1" si="289"/>
        <v>0</v>
      </c>
      <c r="AE2666" s="108" t="b">
        <f>IF(COUNTBLANK(D2666)=0,A2666)</f>
        <v>0</v>
      </c>
    </row>
    <row r="2667" spans="1:31" ht="12.75" x14ac:dyDescent="0.2">
      <c r="A2667" s="94" t="str">
        <f>IF(D2667="","",CONCATENATE('Address and samples info'!$B$8," #",'Samples 96'!C2667))</f>
        <v/>
      </c>
      <c r="B2667" s="95" t="s">
        <v>57</v>
      </c>
      <c r="C2667" s="150">
        <v>31</v>
      </c>
      <c r="D2667" s="5"/>
      <c r="E2667" s="98">
        <v>0.01</v>
      </c>
      <c r="F2667" s="53"/>
      <c r="G2667" s="59"/>
      <c r="Z2667" s="108" t="str">
        <f>IF(LEN(INDEX($1:$1048576,ROW(),4))&gt;0,INDEX($1:$1048576,ROW(),4)," ")</f>
        <v xml:space="preserve"> </v>
      </c>
      <c r="AA2667" s="108">
        <f t="shared" si="288"/>
        <v>204</v>
      </c>
      <c r="AB2667" s="108">
        <f ca="1">COUNTBLANK(OFFSET(INDEX($1:$1048576,2,4),AA2667*WellsInPlate,0,WellsInPlate,1))</f>
        <v>86</v>
      </c>
      <c r="AC2667" s="108">
        <f t="shared" ca="1" si="289"/>
        <v>0</v>
      </c>
      <c r="AE2667" s="108" t="b">
        <f>IF(COUNTBLANK(D2667)=0,A2667)</f>
        <v>0</v>
      </c>
    </row>
    <row r="2668" spans="1:31" ht="12.75" x14ac:dyDescent="0.2">
      <c r="A2668" s="94" t="str">
        <f>IF(D2668="","",CONCATENATE('Address and samples info'!$B$8," #",'Samples 96'!C2668))</f>
        <v/>
      </c>
      <c r="B2668" s="95" t="s">
        <v>68</v>
      </c>
      <c r="C2668" s="150">
        <v>31</v>
      </c>
      <c r="D2668" s="5"/>
      <c r="E2668" s="98">
        <v>0.01</v>
      </c>
      <c r="F2668" s="53"/>
      <c r="G2668" s="59"/>
      <c r="Z2668" s="108" t="str">
        <f>IF(LEN(INDEX($1:$1048576,ROW(),4))&gt;0,INDEX($1:$1048576,ROW(),4)," ")</f>
        <v xml:space="preserve"> </v>
      </c>
      <c r="AA2668" s="108">
        <f t="shared" si="288"/>
        <v>204</v>
      </c>
      <c r="AB2668" s="108">
        <f ca="1">COUNTBLANK(OFFSET(INDEX($1:$1048576,2,4),AA2668*WellsInPlate,0,WellsInPlate,1))</f>
        <v>86</v>
      </c>
      <c r="AC2668" s="108">
        <f t="shared" ca="1" si="289"/>
        <v>0</v>
      </c>
      <c r="AE2668" s="108" t="b">
        <f>IF(COUNTBLANK(D2668)=0,A2668)</f>
        <v>0</v>
      </c>
    </row>
    <row r="2669" spans="1:31" ht="12.75" x14ac:dyDescent="0.2">
      <c r="A2669" s="94" t="str">
        <f>IF(D2669="","",CONCATENATE('Address and samples info'!$B$8," #",'Samples 96'!C2669))</f>
        <v/>
      </c>
      <c r="B2669" s="95" t="s">
        <v>3</v>
      </c>
      <c r="C2669" s="150">
        <v>32</v>
      </c>
      <c r="D2669" s="5"/>
      <c r="E2669" s="98">
        <v>0.01</v>
      </c>
      <c r="F2669" s="53"/>
      <c r="G2669" s="59"/>
      <c r="Z2669" s="108" t="str">
        <f>IF(LEN(INDEX($1:$1048576,ROW(),4))&gt;0,INDEX($1:$1048576,ROW(),4)," ")</f>
        <v xml:space="preserve"> </v>
      </c>
      <c r="AA2669" s="108">
        <f t="shared" si="288"/>
        <v>205</v>
      </c>
      <c r="AB2669" s="108">
        <f ca="1">COUNTBLANK(OFFSET(INDEX($1:$1048576,2,4),AA2669*WellsInPlate,0,WellsInPlate,1))</f>
        <v>86</v>
      </c>
      <c r="AC2669" s="108">
        <f t="shared" ca="1" si="289"/>
        <v>0</v>
      </c>
      <c r="AE2669" s="108" t="b">
        <f>IF(COUNTBLANK(D2669)=0,A2669)</f>
        <v>0</v>
      </c>
    </row>
    <row r="2670" spans="1:31" ht="12.75" x14ac:dyDescent="0.2">
      <c r="A2670" s="94" t="str">
        <f>IF(D2670="","",CONCATENATE('Address and samples info'!$B$8," #",'Samples 96'!C2670))</f>
        <v/>
      </c>
      <c r="B2670" s="95" t="s">
        <v>14</v>
      </c>
      <c r="C2670" s="150">
        <v>32</v>
      </c>
      <c r="D2670" s="5"/>
      <c r="E2670" s="98">
        <v>0.01</v>
      </c>
      <c r="F2670" s="53"/>
      <c r="G2670" s="59"/>
      <c r="Z2670" s="108" t="str">
        <f>IF(LEN(INDEX($1:$1048576,ROW(),4))&gt;0,INDEX($1:$1048576,ROW(),4)," ")</f>
        <v xml:space="preserve"> </v>
      </c>
      <c r="AA2670" s="108">
        <f t="shared" si="288"/>
        <v>205</v>
      </c>
      <c r="AB2670" s="108">
        <f ca="1">COUNTBLANK(OFFSET(INDEX($1:$1048576,2,4),AA2670*WellsInPlate,0,WellsInPlate,1))</f>
        <v>86</v>
      </c>
      <c r="AC2670" s="108">
        <f t="shared" ca="1" si="289"/>
        <v>0</v>
      </c>
      <c r="AE2670" s="108" t="b">
        <f>IF(COUNTBLANK(D2670)=0,A2670)</f>
        <v>0</v>
      </c>
    </row>
    <row r="2671" spans="1:31" ht="12.75" x14ac:dyDescent="0.2">
      <c r="A2671" s="94" t="str">
        <f>IF(D2671="","",CONCATENATE('Address and samples info'!$B$8," #",'Samples 96'!C2671))</f>
        <v/>
      </c>
      <c r="B2671" s="95" t="s">
        <v>25</v>
      </c>
      <c r="C2671" s="150">
        <v>32</v>
      </c>
      <c r="D2671" s="5"/>
      <c r="E2671" s="98">
        <v>0.01</v>
      </c>
      <c r="F2671" s="53"/>
      <c r="G2671" s="59"/>
      <c r="Z2671" s="108" t="str">
        <f>IF(LEN(INDEX($1:$1048576,ROW(),4))&gt;0,INDEX($1:$1048576,ROW(),4)," ")</f>
        <v xml:space="preserve"> </v>
      </c>
      <c r="AA2671" s="108">
        <f t="shared" si="288"/>
        <v>205</v>
      </c>
      <c r="AB2671" s="108">
        <f ca="1">COUNTBLANK(OFFSET(INDEX($1:$1048576,2,4),AA2671*WellsInPlate,0,WellsInPlate,1))</f>
        <v>86</v>
      </c>
      <c r="AC2671" s="108">
        <f t="shared" ca="1" si="289"/>
        <v>0</v>
      </c>
      <c r="AE2671" s="108" t="b">
        <f>IF(COUNTBLANK(D2671)=0,A2671)</f>
        <v>0</v>
      </c>
    </row>
    <row r="2672" spans="1:31" ht="12.75" x14ac:dyDescent="0.2">
      <c r="A2672" s="94" t="str">
        <f>IF(D2672="","",CONCATENATE('Address and samples info'!$B$8," #",'Samples 96'!C2672))</f>
        <v/>
      </c>
      <c r="B2672" s="95" t="s">
        <v>36</v>
      </c>
      <c r="C2672" s="150">
        <v>32</v>
      </c>
      <c r="D2672" s="5"/>
      <c r="E2672" s="98">
        <v>0.01</v>
      </c>
      <c r="F2672" s="53"/>
      <c r="G2672" s="59"/>
      <c r="Z2672" s="108" t="str">
        <f>IF(LEN(INDEX($1:$1048576,ROW(),4))&gt;0,INDEX($1:$1048576,ROW(),4)," ")</f>
        <v xml:space="preserve"> </v>
      </c>
      <c r="AA2672" s="108">
        <f t="shared" si="288"/>
        <v>205</v>
      </c>
      <c r="AB2672" s="108">
        <f ca="1">COUNTBLANK(OFFSET(INDEX($1:$1048576,2,4),AA2672*WellsInPlate,0,WellsInPlate,1))</f>
        <v>86</v>
      </c>
      <c r="AC2672" s="108">
        <f t="shared" ca="1" si="289"/>
        <v>0</v>
      </c>
      <c r="AE2672" s="108" t="b">
        <f>IF(COUNTBLANK(D2672)=0,A2672)</f>
        <v>0</v>
      </c>
    </row>
    <row r="2673" spans="1:31" ht="12.75" x14ac:dyDescent="0.2">
      <c r="A2673" s="94" t="str">
        <f>IF(D2673="","",CONCATENATE('Address and samples info'!$B$8," #",'Samples 96'!C2673))</f>
        <v/>
      </c>
      <c r="B2673" s="95" t="s">
        <v>47</v>
      </c>
      <c r="C2673" s="150">
        <v>32</v>
      </c>
      <c r="D2673" s="5"/>
      <c r="E2673" s="98">
        <v>0.01</v>
      </c>
      <c r="F2673" s="53"/>
      <c r="G2673" s="59"/>
      <c r="Z2673" s="108" t="str">
        <f>IF(LEN(INDEX($1:$1048576,ROW(),4))&gt;0,INDEX($1:$1048576,ROW(),4)," ")</f>
        <v xml:space="preserve"> </v>
      </c>
      <c r="AA2673" s="108">
        <f t="shared" si="288"/>
        <v>205</v>
      </c>
      <c r="AB2673" s="108">
        <f ca="1">COUNTBLANK(OFFSET(INDEX($1:$1048576,2,4),AA2673*WellsInPlate,0,WellsInPlate,1))</f>
        <v>86</v>
      </c>
      <c r="AC2673" s="108">
        <f t="shared" ca="1" si="289"/>
        <v>0</v>
      </c>
      <c r="AE2673" s="108" t="b">
        <f>IF(COUNTBLANK(D2673)=0,A2673)</f>
        <v>0</v>
      </c>
    </row>
    <row r="2674" spans="1:31" ht="12.75" x14ac:dyDescent="0.2">
      <c r="A2674" s="94" t="str">
        <f>IF(D2674="","",CONCATENATE('Address and samples info'!$B$8," #",'Samples 96'!C2674))</f>
        <v/>
      </c>
      <c r="B2674" s="95" t="s">
        <v>58</v>
      </c>
      <c r="C2674" s="150">
        <v>32</v>
      </c>
      <c r="D2674" s="5"/>
      <c r="E2674" s="98">
        <v>0.01</v>
      </c>
      <c r="F2674" s="53"/>
      <c r="G2674" s="59"/>
      <c r="Z2674" s="108" t="str">
        <f>IF(LEN(INDEX($1:$1048576,ROW(),4))&gt;0,INDEX($1:$1048576,ROW(),4)," ")</f>
        <v xml:space="preserve"> </v>
      </c>
      <c r="AA2674" s="108">
        <f t="shared" si="288"/>
        <v>205</v>
      </c>
      <c r="AB2674" s="108">
        <f ca="1">COUNTBLANK(OFFSET(INDEX($1:$1048576,2,4),AA2674*WellsInPlate,0,WellsInPlate,1))</f>
        <v>86</v>
      </c>
      <c r="AC2674" s="108">
        <f t="shared" ca="1" si="289"/>
        <v>0</v>
      </c>
      <c r="AE2674" s="108" t="b">
        <f>IF(COUNTBLANK(D2674)=0,A2674)</f>
        <v>0</v>
      </c>
    </row>
    <row r="2675" spans="1:31" ht="12.75" x14ac:dyDescent="0.2">
      <c r="A2675" s="94" t="str">
        <f>IF(D2675="","",CONCATENATE('Address and samples info'!$B$8," #",'Samples 96'!C2675))</f>
        <v/>
      </c>
      <c r="B2675" s="95" t="s">
        <v>69</v>
      </c>
      <c r="C2675" s="150">
        <v>32</v>
      </c>
      <c r="D2675" s="5"/>
      <c r="E2675" s="98">
        <v>0.01</v>
      </c>
      <c r="F2675" s="53"/>
      <c r="G2675" s="59"/>
      <c r="Z2675" s="108" t="str">
        <f>IF(LEN(INDEX($1:$1048576,ROW(),4))&gt;0,INDEX($1:$1048576,ROW(),4)," ")</f>
        <v xml:space="preserve"> </v>
      </c>
      <c r="AA2675" s="108">
        <f t="shared" si="288"/>
        <v>205</v>
      </c>
      <c r="AB2675" s="108">
        <f ca="1">COUNTBLANK(OFFSET(INDEX($1:$1048576,2,4),AA2675*WellsInPlate,0,WellsInPlate,1))</f>
        <v>86</v>
      </c>
      <c r="AC2675" s="108">
        <f t="shared" ca="1" si="289"/>
        <v>0</v>
      </c>
      <c r="AE2675" s="108" t="b">
        <f>IF(COUNTBLANK(D2675)=0,A2675)</f>
        <v>0</v>
      </c>
    </row>
    <row r="2676" spans="1:31" ht="12.75" x14ac:dyDescent="0.2">
      <c r="A2676" s="94" t="str">
        <f>IF(D2676="","",CONCATENATE('Address and samples info'!$B$8," #",'Samples 96'!C2676))</f>
        <v/>
      </c>
      <c r="B2676" s="95" t="s">
        <v>79</v>
      </c>
      <c r="C2676" s="150">
        <v>32</v>
      </c>
      <c r="D2676" s="5"/>
      <c r="E2676" s="98">
        <v>0.01</v>
      </c>
      <c r="F2676" s="53"/>
      <c r="G2676" s="59"/>
      <c r="Z2676" s="108" t="str">
        <f>IF(LEN(INDEX($1:$1048576,ROW(),4))&gt;0,INDEX($1:$1048576,ROW(),4)," ")</f>
        <v xml:space="preserve"> </v>
      </c>
      <c r="AA2676" s="108">
        <f t="shared" si="288"/>
        <v>205</v>
      </c>
      <c r="AB2676" s="108">
        <f ca="1">COUNTBLANK(OFFSET(INDEX($1:$1048576,2,4),AA2676*WellsInPlate,0,WellsInPlate,1))</f>
        <v>86</v>
      </c>
      <c r="AC2676" s="108">
        <f t="shared" ca="1" si="289"/>
        <v>0</v>
      </c>
      <c r="AE2676" s="108" t="b">
        <f>IF(COUNTBLANK(D2676)=0,A2676)</f>
        <v>0</v>
      </c>
    </row>
    <row r="2677" spans="1:31" ht="12.75" x14ac:dyDescent="0.2">
      <c r="A2677" s="94" t="str">
        <f>IF(D2677="","",CONCATENATE('Address and samples info'!$B$8," #",'Samples 96'!C2677))</f>
        <v/>
      </c>
      <c r="B2677" s="95" t="s">
        <v>4</v>
      </c>
      <c r="C2677" s="150">
        <v>32</v>
      </c>
      <c r="D2677" s="5"/>
      <c r="E2677" s="98">
        <v>0.01</v>
      </c>
      <c r="F2677" s="53"/>
      <c r="G2677" s="59"/>
      <c r="Z2677" s="108" t="str">
        <f>IF(LEN(INDEX($1:$1048576,ROW(),4))&gt;0,INDEX($1:$1048576,ROW(),4)," ")</f>
        <v xml:space="preserve"> </v>
      </c>
      <c r="AA2677" s="108">
        <f t="shared" si="288"/>
        <v>205</v>
      </c>
      <c r="AB2677" s="108">
        <f ca="1">COUNTBLANK(OFFSET(INDEX($1:$1048576,2,4),AA2677*WellsInPlate,0,WellsInPlate,1))</f>
        <v>86</v>
      </c>
      <c r="AC2677" s="108">
        <f t="shared" ca="1" si="289"/>
        <v>0</v>
      </c>
      <c r="AE2677" s="108" t="b">
        <f>IF(COUNTBLANK(D2677)=0,A2677)</f>
        <v>0</v>
      </c>
    </row>
    <row r="2678" spans="1:31" ht="12.75" x14ac:dyDescent="0.2">
      <c r="A2678" s="94" t="str">
        <f>IF(D2678="","",CONCATENATE('Address and samples info'!$B$8," #",'Samples 96'!C2678))</f>
        <v/>
      </c>
      <c r="B2678" s="95" t="s">
        <v>15</v>
      </c>
      <c r="C2678" s="150">
        <v>32</v>
      </c>
      <c r="D2678" s="5"/>
      <c r="E2678" s="98">
        <v>0.01</v>
      </c>
      <c r="F2678" s="53"/>
      <c r="G2678" s="59"/>
      <c r="Z2678" s="108" t="str">
        <f>IF(LEN(INDEX($1:$1048576,ROW(),4))&gt;0,INDEX($1:$1048576,ROW(),4)," ")</f>
        <v xml:space="preserve"> </v>
      </c>
      <c r="AA2678" s="108">
        <f t="shared" si="288"/>
        <v>205</v>
      </c>
      <c r="AB2678" s="108">
        <f ca="1">COUNTBLANK(OFFSET(INDEX($1:$1048576,2,4),AA2678*WellsInPlate,0,WellsInPlate,1))</f>
        <v>86</v>
      </c>
      <c r="AC2678" s="108">
        <f t="shared" ca="1" si="289"/>
        <v>0</v>
      </c>
      <c r="AE2678" s="108" t="b">
        <f>IF(COUNTBLANK(D2678)=0,A2678)</f>
        <v>0</v>
      </c>
    </row>
    <row r="2679" spans="1:31" ht="12.75" x14ac:dyDescent="0.2">
      <c r="A2679" s="94" t="str">
        <f>IF(D2679="","",CONCATENATE('Address and samples info'!$B$8," #",'Samples 96'!C2679))</f>
        <v/>
      </c>
      <c r="B2679" s="95" t="s">
        <v>26</v>
      </c>
      <c r="C2679" s="150">
        <v>32</v>
      </c>
      <c r="D2679" s="5"/>
      <c r="E2679" s="98">
        <v>0.01</v>
      </c>
      <c r="F2679" s="53"/>
      <c r="G2679" s="59"/>
      <c r="Z2679" s="108" t="str">
        <f>IF(LEN(INDEX($1:$1048576,ROW(),4))&gt;0,INDEX($1:$1048576,ROW(),4)," ")</f>
        <v xml:space="preserve"> </v>
      </c>
      <c r="AA2679" s="108">
        <f t="shared" si="288"/>
        <v>205</v>
      </c>
      <c r="AB2679" s="108">
        <f ca="1">COUNTBLANK(OFFSET(INDEX($1:$1048576,2,4),AA2679*WellsInPlate,0,WellsInPlate,1))</f>
        <v>86</v>
      </c>
      <c r="AC2679" s="108">
        <f t="shared" ca="1" si="289"/>
        <v>0</v>
      </c>
      <c r="AE2679" s="108" t="b">
        <f>IF(COUNTBLANK(D2679)=0,A2679)</f>
        <v>0</v>
      </c>
    </row>
    <row r="2680" spans="1:31" ht="12.75" x14ac:dyDescent="0.2">
      <c r="A2680" s="94" t="str">
        <f>IF(D2680="","",CONCATENATE('Address and samples info'!$B$8," #",'Samples 96'!C2680))</f>
        <v/>
      </c>
      <c r="B2680" s="95" t="s">
        <v>37</v>
      </c>
      <c r="C2680" s="150">
        <v>32</v>
      </c>
      <c r="D2680" s="5"/>
      <c r="E2680" s="98">
        <v>0.01</v>
      </c>
      <c r="F2680" s="53"/>
      <c r="G2680" s="59"/>
      <c r="Z2680" s="108" t="str">
        <f>IF(LEN(INDEX($1:$1048576,ROW(),4))&gt;0,INDEX($1:$1048576,ROW(),4)," ")</f>
        <v xml:space="preserve"> </v>
      </c>
      <c r="AA2680" s="108">
        <f t="shared" si="288"/>
        <v>205</v>
      </c>
      <c r="AB2680" s="108">
        <f ca="1">COUNTBLANK(OFFSET(INDEX($1:$1048576,2,4),AA2680*WellsInPlate,0,WellsInPlate,1))</f>
        <v>86</v>
      </c>
      <c r="AC2680" s="108">
        <f t="shared" ca="1" si="289"/>
        <v>0</v>
      </c>
      <c r="AE2680" s="108" t="b">
        <f>IF(COUNTBLANK(D2680)=0,A2680)</f>
        <v>0</v>
      </c>
    </row>
    <row r="2681" spans="1:31" ht="12.75" x14ac:dyDescent="0.2">
      <c r="A2681" s="94" t="str">
        <f>IF(D2681="","",CONCATENATE('Address and samples info'!$B$8," #",'Samples 96'!C2681))</f>
        <v/>
      </c>
      <c r="B2681" s="95" t="s">
        <v>48</v>
      </c>
      <c r="C2681" s="150">
        <v>32</v>
      </c>
      <c r="D2681" s="5"/>
      <c r="E2681" s="98">
        <v>0.01</v>
      </c>
      <c r="F2681" s="53"/>
      <c r="G2681" s="59"/>
      <c r="Z2681" s="108" t="str">
        <f>IF(LEN(INDEX($1:$1048576,ROW(),4))&gt;0,INDEX($1:$1048576,ROW(),4)," ")</f>
        <v xml:space="preserve"> </v>
      </c>
      <c r="AA2681" s="108">
        <f t="shared" si="288"/>
        <v>205</v>
      </c>
      <c r="AB2681" s="108">
        <f ca="1">COUNTBLANK(OFFSET(INDEX($1:$1048576,2,4),AA2681*WellsInPlate,0,WellsInPlate,1))</f>
        <v>86</v>
      </c>
      <c r="AC2681" s="108">
        <f t="shared" ca="1" si="289"/>
        <v>0</v>
      </c>
      <c r="AE2681" s="108" t="b">
        <f>IF(COUNTBLANK(D2681)=0,A2681)</f>
        <v>0</v>
      </c>
    </row>
    <row r="2682" spans="1:31" ht="12.75" x14ac:dyDescent="0.2">
      <c r="A2682" s="94" t="str">
        <f>IF(D2682="","",CONCATENATE('Address and samples info'!$B$8," #",'Samples 96'!C2682))</f>
        <v/>
      </c>
      <c r="B2682" s="95" t="s">
        <v>59</v>
      </c>
      <c r="C2682" s="150">
        <v>32</v>
      </c>
      <c r="D2682" s="5"/>
      <c r="E2682" s="98">
        <v>0.01</v>
      </c>
      <c r="F2682" s="53"/>
      <c r="G2682" s="59"/>
      <c r="Z2682" s="108" t="str">
        <f>IF(LEN(INDEX($1:$1048576,ROW(),4))&gt;0,INDEX($1:$1048576,ROW(),4)," ")</f>
        <v xml:space="preserve"> </v>
      </c>
      <c r="AA2682" s="108">
        <f t="shared" si="288"/>
        <v>206</v>
      </c>
      <c r="AB2682" s="108">
        <f ca="1">COUNTBLANK(OFFSET(INDEX($1:$1048576,2,4),AA2682*WellsInPlate,0,WellsInPlate,1))</f>
        <v>86</v>
      </c>
      <c r="AC2682" s="108">
        <f t="shared" ca="1" si="289"/>
        <v>0</v>
      </c>
      <c r="AE2682" s="108" t="b">
        <f>IF(COUNTBLANK(D2682)=0,A2682)</f>
        <v>0</v>
      </c>
    </row>
    <row r="2683" spans="1:31" ht="12.75" x14ac:dyDescent="0.2">
      <c r="A2683" s="94" t="str">
        <f>IF(D2683="","",CONCATENATE('Address and samples info'!$B$8," #",'Samples 96'!C2683))</f>
        <v/>
      </c>
      <c r="B2683" s="95" t="s">
        <v>70</v>
      </c>
      <c r="C2683" s="150">
        <v>32</v>
      </c>
      <c r="D2683" s="5"/>
      <c r="E2683" s="98">
        <v>0.01</v>
      </c>
      <c r="F2683" s="53"/>
      <c r="G2683" s="59"/>
      <c r="Z2683" s="108" t="str">
        <f>IF(LEN(INDEX($1:$1048576,ROW(),4))&gt;0,INDEX($1:$1048576,ROW(),4)," ")</f>
        <v xml:space="preserve"> </v>
      </c>
      <c r="AA2683" s="108">
        <f t="shared" si="288"/>
        <v>206</v>
      </c>
      <c r="AB2683" s="108">
        <f ca="1">COUNTBLANK(OFFSET(INDEX($1:$1048576,2,4),AA2683*WellsInPlate,0,WellsInPlate,1))</f>
        <v>86</v>
      </c>
      <c r="AC2683" s="108">
        <f t="shared" ca="1" si="289"/>
        <v>0</v>
      </c>
      <c r="AE2683" s="108" t="b">
        <f>IF(COUNTBLANK(D2683)=0,A2683)</f>
        <v>0</v>
      </c>
    </row>
    <row r="2684" spans="1:31" ht="12.75" x14ac:dyDescent="0.2">
      <c r="A2684" s="94" t="str">
        <f>IF(D2684="","",CONCATENATE('Address and samples info'!$B$8," #",'Samples 96'!C2684))</f>
        <v/>
      </c>
      <c r="B2684" s="95" t="s">
        <v>80</v>
      </c>
      <c r="C2684" s="150">
        <v>32</v>
      </c>
      <c r="D2684" s="5"/>
      <c r="E2684" s="98">
        <v>0.01</v>
      </c>
      <c r="F2684" s="53"/>
      <c r="G2684" s="59"/>
      <c r="Z2684" s="108" t="str">
        <f>IF(LEN(INDEX($1:$1048576,ROW(),4))&gt;0,INDEX($1:$1048576,ROW(),4)," ")</f>
        <v xml:space="preserve"> </v>
      </c>
      <c r="AA2684" s="108">
        <f t="shared" si="288"/>
        <v>206</v>
      </c>
      <c r="AB2684" s="108">
        <f ca="1">COUNTBLANK(OFFSET(INDEX($1:$1048576,2,4),AA2684*WellsInPlate,0,WellsInPlate,1))</f>
        <v>86</v>
      </c>
      <c r="AC2684" s="108">
        <f t="shared" ca="1" si="289"/>
        <v>0</v>
      </c>
      <c r="AE2684" s="108" t="b">
        <f>IF(COUNTBLANK(D2684)=0,A2684)</f>
        <v>0</v>
      </c>
    </row>
    <row r="2685" spans="1:31" ht="12.75" x14ac:dyDescent="0.2">
      <c r="A2685" s="94" t="str">
        <f>IF(D2685="","",CONCATENATE('Address and samples info'!$B$8," #",'Samples 96'!C2685))</f>
        <v/>
      </c>
      <c r="B2685" s="95" t="s">
        <v>5</v>
      </c>
      <c r="C2685" s="150">
        <v>32</v>
      </c>
      <c r="D2685" s="5"/>
      <c r="E2685" s="98">
        <v>0.01</v>
      </c>
      <c r="F2685" s="53"/>
      <c r="G2685" s="59"/>
      <c r="Z2685" s="108" t="str">
        <f>IF(LEN(INDEX($1:$1048576,ROW(),4))&gt;0,INDEX($1:$1048576,ROW(),4)," ")</f>
        <v xml:space="preserve"> </v>
      </c>
      <c r="AA2685" s="108">
        <f t="shared" si="288"/>
        <v>206</v>
      </c>
      <c r="AB2685" s="108">
        <f ca="1">COUNTBLANK(OFFSET(INDEX($1:$1048576,2,4),AA2685*WellsInPlate,0,WellsInPlate,1))</f>
        <v>86</v>
      </c>
      <c r="AC2685" s="108">
        <f t="shared" ca="1" si="289"/>
        <v>0</v>
      </c>
      <c r="AE2685" s="108" t="b">
        <f>IF(COUNTBLANK(D2685)=0,A2685)</f>
        <v>0</v>
      </c>
    </row>
    <row r="2686" spans="1:31" ht="12.75" x14ac:dyDescent="0.2">
      <c r="A2686" s="94" t="str">
        <f>IF(D2686="","",CONCATENATE('Address and samples info'!$B$8," #",'Samples 96'!C2686))</f>
        <v/>
      </c>
      <c r="B2686" s="95" t="s">
        <v>16</v>
      </c>
      <c r="C2686" s="150">
        <v>32</v>
      </c>
      <c r="D2686" s="5"/>
      <c r="E2686" s="98">
        <v>0.01</v>
      </c>
      <c r="F2686" s="53"/>
      <c r="G2686" s="59"/>
      <c r="Z2686" s="108" t="str">
        <f>IF(LEN(INDEX($1:$1048576,ROW(),4))&gt;0,INDEX($1:$1048576,ROW(),4)," ")</f>
        <v xml:space="preserve"> </v>
      </c>
      <c r="AA2686" s="108">
        <f t="shared" si="288"/>
        <v>206</v>
      </c>
      <c r="AB2686" s="108">
        <f ca="1">COUNTBLANK(OFFSET(INDEX($1:$1048576,2,4),AA2686*WellsInPlate,0,WellsInPlate,1))</f>
        <v>86</v>
      </c>
      <c r="AC2686" s="108">
        <f t="shared" ca="1" si="289"/>
        <v>0</v>
      </c>
      <c r="AE2686" s="108" t="b">
        <f>IF(COUNTBLANK(D2686)=0,A2686)</f>
        <v>0</v>
      </c>
    </row>
    <row r="2687" spans="1:31" ht="12.75" x14ac:dyDescent="0.2">
      <c r="A2687" s="94" t="str">
        <f>IF(D2687="","",CONCATENATE('Address and samples info'!$B$8," #",'Samples 96'!C2687))</f>
        <v/>
      </c>
      <c r="B2687" s="95" t="s">
        <v>27</v>
      </c>
      <c r="C2687" s="150">
        <v>32</v>
      </c>
      <c r="D2687" s="5"/>
      <c r="E2687" s="98">
        <v>0.01</v>
      </c>
      <c r="F2687" s="53"/>
      <c r="G2687" s="59"/>
      <c r="Z2687" s="108" t="str">
        <f>IF(LEN(INDEX($1:$1048576,ROW(),4))&gt;0,INDEX($1:$1048576,ROW(),4)," ")</f>
        <v xml:space="preserve"> </v>
      </c>
      <c r="AA2687" s="108">
        <f t="shared" si="288"/>
        <v>206</v>
      </c>
      <c r="AB2687" s="108">
        <f ca="1">COUNTBLANK(OFFSET(INDEX($1:$1048576,2,4),AA2687*WellsInPlate,0,WellsInPlate,1))</f>
        <v>86</v>
      </c>
      <c r="AC2687" s="108">
        <f t="shared" ca="1" si="289"/>
        <v>0</v>
      </c>
      <c r="AE2687" s="108" t="b">
        <f>IF(COUNTBLANK(D2687)=0,A2687)</f>
        <v>0</v>
      </c>
    </row>
    <row r="2688" spans="1:31" ht="12.75" x14ac:dyDescent="0.2">
      <c r="A2688" s="94" t="str">
        <f>IF(D2688="","",CONCATENATE('Address and samples info'!$B$8," #",'Samples 96'!C2688))</f>
        <v/>
      </c>
      <c r="B2688" s="95" t="s">
        <v>38</v>
      </c>
      <c r="C2688" s="150">
        <v>32</v>
      </c>
      <c r="D2688" s="5"/>
      <c r="E2688" s="98">
        <v>0.01</v>
      </c>
      <c r="F2688" s="53"/>
      <c r="G2688" s="59"/>
      <c r="Z2688" s="108" t="str">
        <f>IF(LEN(INDEX($1:$1048576,ROW(),4))&gt;0,INDEX($1:$1048576,ROW(),4)," ")</f>
        <v xml:space="preserve"> </v>
      </c>
      <c r="AA2688" s="108">
        <f t="shared" si="288"/>
        <v>206</v>
      </c>
      <c r="AB2688" s="108">
        <f ca="1">COUNTBLANK(OFFSET(INDEX($1:$1048576,2,4),AA2688*WellsInPlate,0,WellsInPlate,1))</f>
        <v>86</v>
      </c>
      <c r="AC2688" s="108">
        <f t="shared" ca="1" si="289"/>
        <v>0</v>
      </c>
      <c r="AE2688" s="108" t="b">
        <f>IF(COUNTBLANK(D2688)=0,A2688)</f>
        <v>0</v>
      </c>
    </row>
    <row r="2689" spans="1:31" ht="12.75" x14ac:dyDescent="0.2">
      <c r="A2689" s="94" t="str">
        <f>IF(D2689="","",CONCATENATE('Address and samples info'!$B$8," #",'Samples 96'!C2689))</f>
        <v/>
      </c>
      <c r="B2689" s="95" t="s">
        <v>49</v>
      </c>
      <c r="C2689" s="150">
        <v>32</v>
      </c>
      <c r="D2689" s="5"/>
      <c r="E2689" s="98">
        <v>0.01</v>
      </c>
      <c r="F2689" s="53"/>
      <c r="G2689" s="59"/>
      <c r="Z2689" s="108" t="str">
        <f>IF(LEN(INDEX($1:$1048576,ROW(),4))&gt;0,INDEX($1:$1048576,ROW(),4)," ")</f>
        <v xml:space="preserve"> </v>
      </c>
      <c r="AA2689" s="108">
        <f t="shared" si="288"/>
        <v>206</v>
      </c>
      <c r="AB2689" s="108">
        <f ca="1">COUNTBLANK(OFFSET(INDEX($1:$1048576,2,4),AA2689*WellsInPlate,0,WellsInPlate,1))</f>
        <v>86</v>
      </c>
      <c r="AC2689" s="108">
        <f t="shared" ca="1" si="289"/>
        <v>0</v>
      </c>
      <c r="AE2689" s="108" t="b">
        <f>IF(COUNTBLANK(D2689)=0,A2689)</f>
        <v>0</v>
      </c>
    </row>
    <row r="2690" spans="1:31" ht="12.75" x14ac:dyDescent="0.2">
      <c r="A2690" s="94" t="str">
        <f>IF(D2690="","",CONCATENATE('Address and samples info'!$B$8," #",'Samples 96'!C2690))</f>
        <v/>
      </c>
      <c r="B2690" s="95" t="s">
        <v>60</v>
      </c>
      <c r="C2690" s="150">
        <v>32</v>
      </c>
      <c r="D2690" s="5"/>
      <c r="E2690" s="98">
        <v>0.01</v>
      </c>
      <c r="F2690" s="53"/>
      <c r="G2690" s="59"/>
      <c r="Z2690" s="108" t="str">
        <f>IF(LEN(INDEX($1:$1048576,ROW(),4))&gt;0,INDEX($1:$1048576,ROW(),4)," ")</f>
        <v xml:space="preserve"> </v>
      </c>
      <c r="AA2690" s="108">
        <f t="shared" si="288"/>
        <v>206</v>
      </c>
      <c r="AB2690" s="108">
        <f ca="1">COUNTBLANK(OFFSET(INDEX($1:$1048576,2,4),AA2690*WellsInPlate,0,WellsInPlate,1))</f>
        <v>86</v>
      </c>
      <c r="AC2690" s="108">
        <f t="shared" ca="1" si="289"/>
        <v>0</v>
      </c>
      <c r="AE2690" s="108" t="b">
        <f>IF(COUNTBLANK(D2690)=0,A2690)</f>
        <v>0</v>
      </c>
    </row>
    <row r="2691" spans="1:31" ht="12.75" x14ac:dyDescent="0.2">
      <c r="A2691" s="94" t="str">
        <f>IF(D2691="","",CONCATENATE('Address and samples info'!$B$8," #",'Samples 96'!C2691))</f>
        <v/>
      </c>
      <c r="B2691" s="95" t="s">
        <v>71</v>
      </c>
      <c r="C2691" s="150">
        <v>32</v>
      </c>
      <c r="D2691" s="5"/>
      <c r="E2691" s="98">
        <v>0.01</v>
      </c>
      <c r="F2691" s="53"/>
      <c r="G2691" s="59"/>
      <c r="Z2691" s="108" t="str">
        <f>IF(LEN(INDEX($1:$1048576,ROW(),4))&gt;0,INDEX($1:$1048576,ROW(),4)," ")</f>
        <v xml:space="preserve"> </v>
      </c>
      <c r="AA2691" s="108">
        <f t="shared" si="288"/>
        <v>206</v>
      </c>
      <c r="AB2691" s="108">
        <f ca="1">COUNTBLANK(OFFSET(INDEX($1:$1048576,2,4),AA2691*WellsInPlate,0,WellsInPlate,1))</f>
        <v>86</v>
      </c>
      <c r="AC2691" s="108">
        <f t="shared" ca="1" si="289"/>
        <v>0</v>
      </c>
      <c r="AE2691" s="108" t="b">
        <f>IF(COUNTBLANK(D2691)=0,A2691)</f>
        <v>0</v>
      </c>
    </row>
    <row r="2692" spans="1:31" ht="12.75" x14ac:dyDescent="0.2">
      <c r="A2692" s="94" t="str">
        <f>IF(D2692="","",CONCATENATE('Address and samples info'!$B$8," #",'Samples 96'!C2692))</f>
        <v/>
      </c>
      <c r="B2692" s="95" t="s">
        <v>81</v>
      </c>
      <c r="C2692" s="150">
        <v>32</v>
      </c>
      <c r="D2692" s="5"/>
      <c r="E2692" s="98">
        <v>0.01</v>
      </c>
      <c r="F2692" s="53"/>
      <c r="G2692" s="59"/>
      <c r="Z2692" s="108" t="str">
        <f>IF(LEN(INDEX($1:$1048576,ROW(),4))&gt;0,INDEX($1:$1048576,ROW(),4)," ")</f>
        <v xml:space="preserve"> </v>
      </c>
      <c r="AA2692" s="108">
        <f t="shared" si="288"/>
        <v>206</v>
      </c>
      <c r="AB2692" s="108">
        <f ca="1">COUNTBLANK(OFFSET(INDEX($1:$1048576,2,4),AA2692*WellsInPlate,0,WellsInPlate,1))</f>
        <v>86</v>
      </c>
      <c r="AC2692" s="108">
        <f t="shared" ca="1" si="289"/>
        <v>0</v>
      </c>
      <c r="AE2692" s="108" t="b">
        <f>IF(COUNTBLANK(D2692)=0,A2692)</f>
        <v>0</v>
      </c>
    </row>
    <row r="2693" spans="1:31" ht="12.75" x14ac:dyDescent="0.2">
      <c r="A2693" s="94" t="str">
        <f>IF(D2693="","",CONCATENATE('Address and samples info'!$B$8," #",'Samples 96'!C2693))</f>
        <v/>
      </c>
      <c r="B2693" s="95" t="s">
        <v>6</v>
      </c>
      <c r="C2693" s="150">
        <v>32</v>
      </c>
      <c r="D2693" s="5"/>
      <c r="E2693" s="98">
        <v>0.01</v>
      </c>
      <c r="F2693" s="53"/>
      <c r="G2693" s="59"/>
      <c r="Z2693" s="108" t="str">
        <f>IF(LEN(INDEX($1:$1048576,ROW(),4))&gt;0,INDEX($1:$1048576,ROW(),4)," ")</f>
        <v xml:space="preserve"> </v>
      </c>
      <c r="AA2693" s="108">
        <f t="shared" ref="AA2693" si="290">CEILING((ROW()-StartRow+1)/PanelHeight,1)-1</f>
        <v>206</v>
      </c>
      <c r="AB2693" s="108">
        <f ca="1">COUNTBLANK(OFFSET(INDEX($1:$1048576,2,4),AA2693*WellsInPlate,0,WellsInPlate,1))</f>
        <v>86</v>
      </c>
      <c r="AC2693" s="108">
        <f t="shared" ref="AC2693" ca="1" si="291">IF(AB2693=WellsInPlate,0,1)</f>
        <v>0</v>
      </c>
      <c r="AE2693" s="108" t="b">
        <f>IF(COUNTBLANK(D2693)=0,A2693)</f>
        <v>0</v>
      </c>
    </row>
    <row r="2694" spans="1:31" ht="12.75" x14ac:dyDescent="0.2">
      <c r="A2694" s="94" t="str">
        <f>IF(D2694="","",CONCATENATE('Address and samples info'!$B$8," #",'Samples 96'!C2694))</f>
        <v/>
      </c>
      <c r="B2694" s="95" t="s">
        <v>17</v>
      </c>
      <c r="C2694" s="150">
        <v>32</v>
      </c>
      <c r="D2694" s="5"/>
      <c r="E2694" s="98">
        <v>0.01</v>
      </c>
      <c r="F2694" s="53"/>
      <c r="G2694" s="59"/>
      <c r="Z2694" s="108" t="str">
        <f>IF(LEN(INDEX($1:$1048576,ROW(),4))&gt;0,INDEX($1:$1048576,ROW(),4)," ")</f>
        <v xml:space="preserve"> </v>
      </c>
      <c r="AA2694" s="108">
        <f t="shared" ref="AA2694:AA2725" si="292">CEILING((ROW()-StartRow+1)/PanelHeight,1)-1</f>
        <v>206</v>
      </c>
      <c r="AB2694" s="108">
        <f ca="1">COUNTBLANK(OFFSET(INDEX($1:$1048576,2,4),AA2694*WellsInPlate,0,WellsInPlate,1))</f>
        <v>86</v>
      </c>
      <c r="AC2694" s="108">
        <f t="shared" ref="AC2694:AC2725" ca="1" si="293">IF(AB2694=WellsInPlate,0,1)</f>
        <v>0</v>
      </c>
      <c r="AE2694" s="108" t="b">
        <f>IF(COUNTBLANK(D2694)=0,A2694)</f>
        <v>0</v>
      </c>
    </row>
    <row r="2695" spans="1:31" ht="12.75" x14ac:dyDescent="0.2">
      <c r="A2695" s="94" t="str">
        <f>IF(D2695="","",CONCATENATE('Address and samples info'!$B$8," #",'Samples 96'!C2695))</f>
        <v/>
      </c>
      <c r="B2695" s="95" t="s">
        <v>28</v>
      </c>
      <c r="C2695" s="150">
        <v>32</v>
      </c>
      <c r="D2695" s="5"/>
      <c r="E2695" s="98">
        <v>0.01</v>
      </c>
      <c r="F2695" s="53"/>
      <c r="G2695" s="59"/>
      <c r="Z2695" s="108" t="str">
        <f>IF(LEN(INDEX($1:$1048576,ROW(),4))&gt;0,INDEX($1:$1048576,ROW(),4)," ")</f>
        <v xml:space="preserve"> </v>
      </c>
      <c r="AA2695" s="108">
        <f t="shared" si="292"/>
        <v>207</v>
      </c>
      <c r="AB2695" s="108">
        <f ca="1">COUNTBLANK(OFFSET(INDEX($1:$1048576,2,4),AA2695*WellsInPlate,0,WellsInPlate,1))</f>
        <v>86</v>
      </c>
      <c r="AC2695" s="108">
        <f t="shared" ca="1" si="293"/>
        <v>0</v>
      </c>
      <c r="AE2695" s="108" t="b">
        <f>IF(COUNTBLANK(D2695)=0,A2695)</f>
        <v>0</v>
      </c>
    </row>
    <row r="2696" spans="1:31" ht="12.75" x14ac:dyDescent="0.2">
      <c r="A2696" s="94" t="str">
        <f>IF(D2696="","",CONCATENATE('Address and samples info'!$B$8," #",'Samples 96'!C2696))</f>
        <v/>
      </c>
      <c r="B2696" s="95" t="s">
        <v>39</v>
      </c>
      <c r="C2696" s="150">
        <v>32</v>
      </c>
      <c r="D2696" s="5"/>
      <c r="E2696" s="98">
        <v>0.01</v>
      </c>
      <c r="F2696" s="53"/>
      <c r="G2696" s="59"/>
      <c r="Z2696" s="108" t="str">
        <f>IF(LEN(INDEX($1:$1048576,ROW(),4))&gt;0,INDEX($1:$1048576,ROW(),4)," ")</f>
        <v xml:space="preserve"> </v>
      </c>
      <c r="AA2696" s="108">
        <f t="shared" si="292"/>
        <v>207</v>
      </c>
      <c r="AB2696" s="108">
        <f ca="1">COUNTBLANK(OFFSET(INDEX($1:$1048576,2,4),AA2696*WellsInPlate,0,WellsInPlate,1))</f>
        <v>86</v>
      </c>
      <c r="AC2696" s="108">
        <f t="shared" ca="1" si="293"/>
        <v>0</v>
      </c>
      <c r="AE2696" s="108" t="b">
        <f>IF(COUNTBLANK(D2696)=0,A2696)</f>
        <v>0</v>
      </c>
    </row>
    <row r="2697" spans="1:31" ht="12.75" x14ac:dyDescent="0.2">
      <c r="A2697" s="94" t="str">
        <f>IF(D2697="","",CONCATENATE('Address and samples info'!$B$8," #",'Samples 96'!C2697))</f>
        <v/>
      </c>
      <c r="B2697" s="95" t="s">
        <v>50</v>
      </c>
      <c r="C2697" s="150">
        <v>32</v>
      </c>
      <c r="D2697" s="5"/>
      <c r="E2697" s="98">
        <v>0.01</v>
      </c>
      <c r="F2697" s="53"/>
      <c r="G2697" s="59"/>
      <c r="Z2697" s="108" t="str">
        <f>IF(LEN(INDEX($1:$1048576,ROW(),4))&gt;0,INDEX($1:$1048576,ROW(),4)," ")</f>
        <v xml:space="preserve"> </v>
      </c>
      <c r="AA2697" s="108">
        <f t="shared" si="292"/>
        <v>207</v>
      </c>
      <c r="AB2697" s="108">
        <f ca="1">COUNTBLANK(OFFSET(INDEX($1:$1048576,2,4),AA2697*WellsInPlate,0,WellsInPlate,1))</f>
        <v>86</v>
      </c>
      <c r="AC2697" s="108">
        <f t="shared" ca="1" si="293"/>
        <v>0</v>
      </c>
      <c r="AE2697" s="108" t="b">
        <f>IF(COUNTBLANK(D2697)=0,A2697)</f>
        <v>0</v>
      </c>
    </row>
    <row r="2698" spans="1:31" ht="12.75" x14ac:dyDescent="0.2">
      <c r="A2698" s="94" t="str">
        <f>IF(D2698="","",CONCATENATE('Address and samples info'!$B$8," #",'Samples 96'!C2698))</f>
        <v/>
      </c>
      <c r="B2698" s="95" t="s">
        <v>61</v>
      </c>
      <c r="C2698" s="150">
        <v>32</v>
      </c>
      <c r="D2698" s="5"/>
      <c r="E2698" s="98">
        <v>0.01</v>
      </c>
      <c r="F2698" s="53"/>
      <c r="G2698" s="59"/>
      <c r="Z2698" s="108" t="str">
        <f>IF(LEN(INDEX($1:$1048576,ROW(),4))&gt;0,INDEX($1:$1048576,ROW(),4)," ")</f>
        <v xml:space="preserve"> </v>
      </c>
      <c r="AA2698" s="108">
        <f t="shared" si="292"/>
        <v>207</v>
      </c>
      <c r="AB2698" s="108">
        <f ca="1">COUNTBLANK(OFFSET(INDEX($1:$1048576,2,4),AA2698*WellsInPlate,0,WellsInPlate,1))</f>
        <v>86</v>
      </c>
      <c r="AC2698" s="108">
        <f t="shared" ca="1" si="293"/>
        <v>0</v>
      </c>
      <c r="AE2698" s="108" t="b">
        <f>IF(COUNTBLANK(D2698)=0,A2698)</f>
        <v>0</v>
      </c>
    </row>
    <row r="2699" spans="1:31" ht="12.75" x14ac:dyDescent="0.2">
      <c r="A2699" s="94" t="str">
        <f>IF(D2699="","",CONCATENATE('Address and samples info'!$B$8," #",'Samples 96'!C2699))</f>
        <v/>
      </c>
      <c r="B2699" s="95" t="s">
        <v>72</v>
      </c>
      <c r="C2699" s="150">
        <v>32</v>
      </c>
      <c r="D2699" s="5"/>
      <c r="E2699" s="98">
        <v>0.01</v>
      </c>
      <c r="F2699" s="53"/>
      <c r="G2699" s="59"/>
      <c r="Z2699" s="108" t="str">
        <f>IF(LEN(INDEX($1:$1048576,ROW(),4))&gt;0,INDEX($1:$1048576,ROW(),4)," ")</f>
        <v xml:space="preserve"> </v>
      </c>
      <c r="AA2699" s="108">
        <f t="shared" si="292"/>
        <v>207</v>
      </c>
      <c r="AB2699" s="108">
        <f ca="1">COUNTBLANK(OFFSET(INDEX($1:$1048576,2,4),AA2699*WellsInPlate,0,WellsInPlate,1))</f>
        <v>86</v>
      </c>
      <c r="AC2699" s="108">
        <f t="shared" ca="1" si="293"/>
        <v>0</v>
      </c>
      <c r="AE2699" s="108" t="b">
        <f>IF(COUNTBLANK(D2699)=0,A2699)</f>
        <v>0</v>
      </c>
    </row>
    <row r="2700" spans="1:31" ht="12.75" x14ac:dyDescent="0.2">
      <c r="A2700" s="94" t="str">
        <f>IF(D2700="","",CONCATENATE('Address and samples info'!$B$8," #",'Samples 96'!C2700))</f>
        <v/>
      </c>
      <c r="B2700" s="95" t="s">
        <v>82</v>
      </c>
      <c r="C2700" s="150">
        <v>32</v>
      </c>
      <c r="D2700" s="5"/>
      <c r="E2700" s="98">
        <v>0.01</v>
      </c>
      <c r="F2700" s="53"/>
      <c r="G2700" s="59"/>
      <c r="Z2700" s="108" t="str">
        <f>IF(LEN(INDEX($1:$1048576,ROW(),4))&gt;0,INDEX($1:$1048576,ROW(),4)," ")</f>
        <v xml:space="preserve"> </v>
      </c>
      <c r="AA2700" s="108">
        <f t="shared" si="292"/>
        <v>207</v>
      </c>
      <c r="AB2700" s="108">
        <f ca="1">COUNTBLANK(OFFSET(INDEX($1:$1048576,2,4),AA2700*WellsInPlate,0,WellsInPlate,1))</f>
        <v>86</v>
      </c>
      <c r="AC2700" s="108">
        <f t="shared" ca="1" si="293"/>
        <v>0</v>
      </c>
      <c r="AE2700" s="108" t="b">
        <f>IF(COUNTBLANK(D2700)=0,A2700)</f>
        <v>0</v>
      </c>
    </row>
    <row r="2701" spans="1:31" ht="12.75" x14ac:dyDescent="0.2">
      <c r="A2701" s="94" t="str">
        <f>IF(D2701="","",CONCATENATE('Address and samples info'!$B$8," #",'Samples 96'!C2701))</f>
        <v/>
      </c>
      <c r="B2701" s="95" t="s">
        <v>7</v>
      </c>
      <c r="C2701" s="150">
        <v>32</v>
      </c>
      <c r="D2701" s="5"/>
      <c r="E2701" s="98">
        <v>0.01</v>
      </c>
      <c r="F2701" s="53"/>
      <c r="G2701" s="59"/>
      <c r="Z2701" s="108" t="str">
        <f>IF(LEN(INDEX($1:$1048576,ROW(),4))&gt;0,INDEX($1:$1048576,ROW(),4)," ")</f>
        <v xml:space="preserve"> </v>
      </c>
      <c r="AA2701" s="108">
        <f t="shared" si="292"/>
        <v>207</v>
      </c>
      <c r="AB2701" s="108">
        <f ca="1">COUNTBLANK(OFFSET(INDEX($1:$1048576,2,4),AA2701*WellsInPlate,0,WellsInPlate,1))</f>
        <v>86</v>
      </c>
      <c r="AC2701" s="108">
        <f t="shared" ca="1" si="293"/>
        <v>0</v>
      </c>
      <c r="AE2701" s="108" t="b">
        <f>IF(COUNTBLANK(D2701)=0,A2701)</f>
        <v>0</v>
      </c>
    </row>
    <row r="2702" spans="1:31" ht="12.75" x14ac:dyDescent="0.2">
      <c r="A2702" s="94" t="str">
        <f>IF(D2702="","",CONCATENATE('Address and samples info'!$B$8," #",'Samples 96'!C2702))</f>
        <v/>
      </c>
      <c r="B2702" s="95" t="s">
        <v>18</v>
      </c>
      <c r="C2702" s="150">
        <v>32</v>
      </c>
      <c r="D2702" s="5"/>
      <c r="E2702" s="98">
        <v>0.01</v>
      </c>
      <c r="F2702" s="53"/>
      <c r="G2702" s="59"/>
      <c r="Z2702" s="108" t="str">
        <f>IF(LEN(INDEX($1:$1048576,ROW(),4))&gt;0,INDEX($1:$1048576,ROW(),4)," ")</f>
        <v xml:space="preserve"> </v>
      </c>
      <c r="AA2702" s="108">
        <f t="shared" si="292"/>
        <v>207</v>
      </c>
      <c r="AB2702" s="108">
        <f ca="1">COUNTBLANK(OFFSET(INDEX($1:$1048576,2,4),AA2702*WellsInPlate,0,WellsInPlate,1))</f>
        <v>86</v>
      </c>
      <c r="AC2702" s="108">
        <f t="shared" ca="1" si="293"/>
        <v>0</v>
      </c>
      <c r="AE2702" s="108" t="b">
        <f>IF(COUNTBLANK(D2702)=0,A2702)</f>
        <v>0</v>
      </c>
    </row>
    <row r="2703" spans="1:31" ht="12.75" x14ac:dyDescent="0.2">
      <c r="A2703" s="94" t="str">
        <f>IF(D2703="","",CONCATENATE('Address and samples info'!$B$8," #",'Samples 96'!C2703))</f>
        <v/>
      </c>
      <c r="B2703" s="95" t="s">
        <v>29</v>
      </c>
      <c r="C2703" s="150">
        <v>32</v>
      </c>
      <c r="D2703" s="5"/>
      <c r="E2703" s="98">
        <v>0.01</v>
      </c>
      <c r="F2703" s="53"/>
      <c r="G2703" s="59"/>
      <c r="Z2703" s="108" t="str">
        <f>IF(LEN(INDEX($1:$1048576,ROW(),4))&gt;0,INDEX($1:$1048576,ROW(),4)," ")</f>
        <v xml:space="preserve"> </v>
      </c>
      <c r="AA2703" s="108">
        <f t="shared" si="292"/>
        <v>207</v>
      </c>
      <c r="AB2703" s="108">
        <f ca="1">COUNTBLANK(OFFSET(INDEX($1:$1048576,2,4),AA2703*WellsInPlate,0,WellsInPlate,1))</f>
        <v>86</v>
      </c>
      <c r="AC2703" s="108">
        <f t="shared" ca="1" si="293"/>
        <v>0</v>
      </c>
      <c r="AE2703" s="108" t="b">
        <f>IF(COUNTBLANK(D2703)=0,A2703)</f>
        <v>0</v>
      </c>
    </row>
    <row r="2704" spans="1:31" ht="12.75" x14ac:dyDescent="0.2">
      <c r="A2704" s="94" t="str">
        <f>IF(D2704="","",CONCATENATE('Address and samples info'!$B$8," #",'Samples 96'!C2704))</f>
        <v/>
      </c>
      <c r="B2704" s="95" t="s">
        <v>40</v>
      </c>
      <c r="C2704" s="150">
        <v>32</v>
      </c>
      <c r="D2704" s="5"/>
      <c r="E2704" s="98">
        <v>0.01</v>
      </c>
      <c r="F2704" s="53"/>
      <c r="G2704" s="59"/>
      <c r="Z2704" s="108" t="str">
        <f>IF(LEN(INDEX($1:$1048576,ROW(),4))&gt;0,INDEX($1:$1048576,ROW(),4)," ")</f>
        <v xml:space="preserve"> </v>
      </c>
      <c r="AA2704" s="108">
        <f t="shared" si="292"/>
        <v>207</v>
      </c>
      <c r="AB2704" s="108">
        <f ca="1">COUNTBLANK(OFFSET(INDEX($1:$1048576,2,4),AA2704*WellsInPlate,0,WellsInPlate,1))</f>
        <v>86</v>
      </c>
      <c r="AC2704" s="108">
        <f t="shared" ca="1" si="293"/>
        <v>0</v>
      </c>
      <c r="AE2704" s="108" t="b">
        <f>IF(COUNTBLANK(D2704)=0,A2704)</f>
        <v>0</v>
      </c>
    </row>
    <row r="2705" spans="1:31" ht="12.75" x14ac:dyDescent="0.2">
      <c r="A2705" s="94" t="str">
        <f>IF(D2705="","",CONCATENATE('Address and samples info'!$B$8," #",'Samples 96'!C2705))</f>
        <v/>
      </c>
      <c r="B2705" s="95" t="s">
        <v>51</v>
      </c>
      <c r="C2705" s="150">
        <v>32</v>
      </c>
      <c r="D2705" s="5"/>
      <c r="E2705" s="98">
        <v>0.01</v>
      </c>
      <c r="F2705" s="53"/>
      <c r="G2705" s="59"/>
      <c r="Z2705" s="108" t="str">
        <f>IF(LEN(INDEX($1:$1048576,ROW(),4))&gt;0,INDEX($1:$1048576,ROW(),4)," ")</f>
        <v xml:space="preserve"> </v>
      </c>
      <c r="AA2705" s="108">
        <f t="shared" si="292"/>
        <v>207</v>
      </c>
      <c r="AB2705" s="108">
        <f ca="1">COUNTBLANK(OFFSET(INDEX($1:$1048576,2,4),AA2705*WellsInPlate,0,WellsInPlate,1))</f>
        <v>86</v>
      </c>
      <c r="AC2705" s="108">
        <f t="shared" ca="1" si="293"/>
        <v>0</v>
      </c>
      <c r="AE2705" s="108" t="b">
        <f>IF(COUNTBLANK(D2705)=0,A2705)</f>
        <v>0</v>
      </c>
    </row>
    <row r="2706" spans="1:31" ht="12.75" x14ac:dyDescent="0.2">
      <c r="A2706" s="94" t="str">
        <f>IF(D2706="","",CONCATENATE('Address and samples info'!$B$8," #",'Samples 96'!C2706))</f>
        <v/>
      </c>
      <c r="B2706" s="95" t="s">
        <v>62</v>
      </c>
      <c r="C2706" s="150">
        <v>32</v>
      </c>
      <c r="D2706" s="5"/>
      <c r="E2706" s="98">
        <v>0.01</v>
      </c>
      <c r="F2706" s="53"/>
      <c r="G2706" s="59"/>
      <c r="Z2706" s="108" t="str">
        <f>IF(LEN(INDEX($1:$1048576,ROW(),4))&gt;0,INDEX($1:$1048576,ROW(),4)," ")</f>
        <v xml:space="preserve"> </v>
      </c>
      <c r="AA2706" s="108">
        <f t="shared" si="292"/>
        <v>207</v>
      </c>
      <c r="AB2706" s="108">
        <f ca="1">COUNTBLANK(OFFSET(INDEX($1:$1048576,2,4),AA2706*WellsInPlate,0,WellsInPlate,1))</f>
        <v>86</v>
      </c>
      <c r="AC2706" s="108">
        <f t="shared" ca="1" si="293"/>
        <v>0</v>
      </c>
      <c r="AE2706" s="108" t="b">
        <f>IF(COUNTBLANK(D2706)=0,A2706)</f>
        <v>0</v>
      </c>
    </row>
    <row r="2707" spans="1:31" ht="12.75" x14ac:dyDescent="0.2">
      <c r="A2707" s="94" t="str">
        <f>IF(D2707="","",CONCATENATE('Address and samples info'!$B$8," #",'Samples 96'!C2707))</f>
        <v/>
      </c>
      <c r="B2707" s="95" t="s">
        <v>73</v>
      </c>
      <c r="C2707" s="150">
        <v>32</v>
      </c>
      <c r="D2707" s="5"/>
      <c r="E2707" s="98">
        <v>0.01</v>
      </c>
      <c r="F2707" s="53"/>
      <c r="G2707" s="59"/>
      <c r="Z2707" s="108" t="str">
        <f>IF(LEN(INDEX($1:$1048576,ROW(),4))&gt;0,INDEX($1:$1048576,ROW(),4)," ")</f>
        <v xml:space="preserve"> </v>
      </c>
      <c r="AA2707" s="108">
        <f t="shared" si="292"/>
        <v>207</v>
      </c>
      <c r="AB2707" s="108">
        <f ca="1">COUNTBLANK(OFFSET(INDEX($1:$1048576,2,4),AA2707*WellsInPlate,0,WellsInPlate,1))</f>
        <v>86</v>
      </c>
      <c r="AC2707" s="108">
        <f t="shared" ca="1" si="293"/>
        <v>0</v>
      </c>
      <c r="AE2707" s="108" t="b">
        <f>IF(COUNTBLANK(D2707)=0,A2707)</f>
        <v>0</v>
      </c>
    </row>
    <row r="2708" spans="1:31" ht="12.75" x14ac:dyDescent="0.2">
      <c r="A2708" s="94" t="str">
        <f>IF(D2708="","",CONCATENATE('Address and samples info'!$B$8," #",'Samples 96'!C2708))</f>
        <v/>
      </c>
      <c r="B2708" s="95" t="s">
        <v>83</v>
      </c>
      <c r="C2708" s="150">
        <v>32</v>
      </c>
      <c r="D2708" s="5"/>
      <c r="E2708" s="98">
        <v>0.01</v>
      </c>
      <c r="F2708" s="53"/>
      <c r="G2708" s="59"/>
      <c r="Z2708" s="108" t="str">
        <f>IF(LEN(INDEX($1:$1048576,ROW(),4))&gt;0,INDEX($1:$1048576,ROW(),4)," ")</f>
        <v xml:space="preserve"> </v>
      </c>
      <c r="AA2708" s="108">
        <f t="shared" si="292"/>
        <v>208</v>
      </c>
      <c r="AB2708" s="108">
        <f ca="1">COUNTBLANK(OFFSET(INDEX($1:$1048576,2,4),AA2708*WellsInPlate,0,WellsInPlate,1))</f>
        <v>86</v>
      </c>
      <c r="AC2708" s="108">
        <f t="shared" ca="1" si="293"/>
        <v>0</v>
      </c>
      <c r="AE2708" s="108" t="b">
        <f>IF(COUNTBLANK(D2708)=0,A2708)</f>
        <v>0</v>
      </c>
    </row>
    <row r="2709" spans="1:31" ht="12.75" x14ac:dyDescent="0.2">
      <c r="A2709" s="94" t="str">
        <f>IF(D2709="","",CONCATENATE('Address and samples info'!$B$8," #",'Samples 96'!C2709))</f>
        <v/>
      </c>
      <c r="B2709" s="95" t="s">
        <v>8</v>
      </c>
      <c r="C2709" s="150">
        <v>32</v>
      </c>
      <c r="D2709" s="5"/>
      <c r="E2709" s="98">
        <v>0.01</v>
      </c>
      <c r="F2709" s="53"/>
      <c r="G2709" s="59"/>
      <c r="Z2709" s="108" t="str">
        <f>IF(LEN(INDEX($1:$1048576,ROW(),4))&gt;0,INDEX($1:$1048576,ROW(),4)," ")</f>
        <v xml:space="preserve"> </v>
      </c>
      <c r="AA2709" s="108">
        <f t="shared" si="292"/>
        <v>208</v>
      </c>
      <c r="AB2709" s="108">
        <f ca="1">COUNTBLANK(OFFSET(INDEX($1:$1048576,2,4),AA2709*WellsInPlate,0,WellsInPlate,1))</f>
        <v>86</v>
      </c>
      <c r="AC2709" s="108">
        <f t="shared" ca="1" si="293"/>
        <v>0</v>
      </c>
      <c r="AE2709" s="108" t="b">
        <f>IF(COUNTBLANK(D2709)=0,A2709)</f>
        <v>0</v>
      </c>
    </row>
    <row r="2710" spans="1:31" ht="12.75" x14ac:dyDescent="0.2">
      <c r="A2710" s="94" t="str">
        <f>IF(D2710="","",CONCATENATE('Address and samples info'!$B$8," #",'Samples 96'!C2710))</f>
        <v/>
      </c>
      <c r="B2710" s="95" t="s">
        <v>19</v>
      </c>
      <c r="C2710" s="150">
        <v>32</v>
      </c>
      <c r="D2710" s="5"/>
      <c r="E2710" s="98">
        <v>0.01</v>
      </c>
      <c r="F2710" s="53"/>
      <c r="G2710" s="59"/>
      <c r="Z2710" s="108" t="str">
        <f>IF(LEN(INDEX($1:$1048576,ROW(),4))&gt;0,INDEX($1:$1048576,ROW(),4)," ")</f>
        <v xml:space="preserve"> </v>
      </c>
      <c r="AA2710" s="108">
        <f t="shared" si="292"/>
        <v>208</v>
      </c>
      <c r="AB2710" s="108">
        <f ca="1">COUNTBLANK(OFFSET(INDEX($1:$1048576,2,4),AA2710*WellsInPlate,0,WellsInPlate,1))</f>
        <v>86</v>
      </c>
      <c r="AC2710" s="108">
        <f t="shared" ca="1" si="293"/>
        <v>0</v>
      </c>
      <c r="AE2710" s="108" t="b">
        <f>IF(COUNTBLANK(D2710)=0,A2710)</f>
        <v>0</v>
      </c>
    </row>
    <row r="2711" spans="1:31" ht="12.75" x14ac:dyDescent="0.2">
      <c r="A2711" s="94" t="str">
        <f>IF(D2711="","",CONCATENATE('Address and samples info'!$B$8," #",'Samples 96'!C2711))</f>
        <v/>
      </c>
      <c r="B2711" s="95" t="s">
        <v>30</v>
      </c>
      <c r="C2711" s="150">
        <v>32</v>
      </c>
      <c r="D2711" s="5"/>
      <c r="E2711" s="98">
        <v>0.01</v>
      </c>
      <c r="F2711" s="53"/>
      <c r="G2711" s="59"/>
      <c r="Z2711" s="108" t="str">
        <f>IF(LEN(INDEX($1:$1048576,ROW(),4))&gt;0,INDEX($1:$1048576,ROW(),4)," ")</f>
        <v xml:space="preserve"> </v>
      </c>
      <c r="AA2711" s="108">
        <f t="shared" si="292"/>
        <v>208</v>
      </c>
      <c r="AB2711" s="108">
        <f ca="1">COUNTBLANK(OFFSET(INDEX($1:$1048576,2,4),AA2711*WellsInPlate,0,WellsInPlate,1))</f>
        <v>86</v>
      </c>
      <c r="AC2711" s="108">
        <f t="shared" ca="1" si="293"/>
        <v>0</v>
      </c>
      <c r="AE2711" s="108" t="b">
        <f>IF(COUNTBLANK(D2711)=0,A2711)</f>
        <v>0</v>
      </c>
    </row>
    <row r="2712" spans="1:31" ht="12.75" x14ac:dyDescent="0.2">
      <c r="A2712" s="94" t="str">
        <f>IF(D2712="","",CONCATENATE('Address and samples info'!$B$8," #",'Samples 96'!C2712))</f>
        <v/>
      </c>
      <c r="B2712" s="95" t="s">
        <v>41</v>
      </c>
      <c r="C2712" s="150">
        <v>32</v>
      </c>
      <c r="D2712" s="5"/>
      <c r="E2712" s="98">
        <v>0.01</v>
      </c>
      <c r="F2712" s="53"/>
      <c r="G2712" s="59"/>
      <c r="Z2712" s="108" t="str">
        <f>IF(LEN(INDEX($1:$1048576,ROW(),4))&gt;0,INDEX($1:$1048576,ROW(),4)," ")</f>
        <v xml:space="preserve"> </v>
      </c>
      <c r="AA2712" s="108">
        <f t="shared" si="292"/>
        <v>208</v>
      </c>
      <c r="AB2712" s="108">
        <f ca="1">COUNTBLANK(OFFSET(INDEX($1:$1048576,2,4),AA2712*WellsInPlate,0,WellsInPlate,1))</f>
        <v>86</v>
      </c>
      <c r="AC2712" s="108">
        <f t="shared" ca="1" si="293"/>
        <v>0</v>
      </c>
      <c r="AE2712" s="108" t="b">
        <f>IF(COUNTBLANK(D2712)=0,A2712)</f>
        <v>0</v>
      </c>
    </row>
    <row r="2713" spans="1:31" ht="12.75" x14ac:dyDescent="0.2">
      <c r="A2713" s="94" t="str">
        <f>IF(D2713="","",CONCATENATE('Address and samples info'!$B$8," #",'Samples 96'!C2713))</f>
        <v/>
      </c>
      <c r="B2713" s="95" t="s">
        <v>52</v>
      </c>
      <c r="C2713" s="150">
        <v>32</v>
      </c>
      <c r="D2713" s="5"/>
      <c r="E2713" s="98">
        <v>0.01</v>
      </c>
      <c r="F2713" s="53"/>
      <c r="G2713" s="59"/>
      <c r="Z2713" s="108" t="str">
        <f>IF(LEN(INDEX($1:$1048576,ROW(),4))&gt;0,INDEX($1:$1048576,ROW(),4)," ")</f>
        <v xml:space="preserve"> </v>
      </c>
      <c r="AA2713" s="108">
        <f t="shared" si="292"/>
        <v>208</v>
      </c>
      <c r="AB2713" s="108">
        <f ca="1">COUNTBLANK(OFFSET(INDEX($1:$1048576,2,4),AA2713*WellsInPlate,0,WellsInPlate,1))</f>
        <v>86</v>
      </c>
      <c r="AC2713" s="108">
        <f t="shared" ca="1" si="293"/>
        <v>0</v>
      </c>
      <c r="AE2713" s="108" t="b">
        <f>IF(COUNTBLANK(D2713)=0,A2713)</f>
        <v>0</v>
      </c>
    </row>
    <row r="2714" spans="1:31" ht="12.75" x14ac:dyDescent="0.2">
      <c r="A2714" s="94" t="str">
        <f>IF(D2714="","",CONCATENATE('Address and samples info'!$B$8," #",'Samples 96'!C2714))</f>
        <v/>
      </c>
      <c r="B2714" s="95" t="s">
        <v>63</v>
      </c>
      <c r="C2714" s="150">
        <v>32</v>
      </c>
      <c r="D2714" s="5"/>
      <c r="E2714" s="98">
        <v>0.01</v>
      </c>
      <c r="F2714" s="53"/>
      <c r="G2714" s="59"/>
      <c r="Z2714" s="108" t="str">
        <f>IF(LEN(INDEX($1:$1048576,ROW(),4))&gt;0,INDEX($1:$1048576,ROW(),4)," ")</f>
        <v xml:space="preserve"> </v>
      </c>
      <c r="AA2714" s="108">
        <f t="shared" si="292"/>
        <v>208</v>
      </c>
      <c r="AB2714" s="108">
        <f ca="1">COUNTBLANK(OFFSET(INDEX($1:$1048576,2,4),AA2714*WellsInPlate,0,WellsInPlate,1))</f>
        <v>86</v>
      </c>
      <c r="AC2714" s="108">
        <f t="shared" ca="1" si="293"/>
        <v>0</v>
      </c>
      <c r="AE2714" s="108" t="b">
        <f>IF(COUNTBLANK(D2714)=0,A2714)</f>
        <v>0</v>
      </c>
    </row>
    <row r="2715" spans="1:31" ht="12.75" x14ac:dyDescent="0.2">
      <c r="A2715" s="94" t="str">
        <f>IF(D2715="","",CONCATENATE('Address and samples info'!$B$8," #",'Samples 96'!C2715))</f>
        <v/>
      </c>
      <c r="B2715" s="95" t="s">
        <v>74</v>
      </c>
      <c r="C2715" s="150">
        <v>32</v>
      </c>
      <c r="D2715" s="5"/>
      <c r="E2715" s="98">
        <v>0.01</v>
      </c>
      <c r="F2715" s="53"/>
      <c r="G2715" s="59"/>
      <c r="Z2715" s="108" t="str">
        <f>IF(LEN(INDEX($1:$1048576,ROW(),4))&gt;0,INDEX($1:$1048576,ROW(),4)," ")</f>
        <v xml:space="preserve"> </v>
      </c>
      <c r="AA2715" s="108">
        <f t="shared" si="292"/>
        <v>208</v>
      </c>
      <c r="AB2715" s="108">
        <f ca="1">COUNTBLANK(OFFSET(INDEX($1:$1048576,2,4),AA2715*WellsInPlate,0,WellsInPlate,1))</f>
        <v>86</v>
      </c>
      <c r="AC2715" s="108">
        <f t="shared" ca="1" si="293"/>
        <v>0</v>
      </c>
      <c r="AE2715" s="108" t="b">
        <f>IF(COUNTBLANK(D2715)=0,A2715)</f>
        <v>0</v>
      </c>
    </row>
    <row r="2716" spans="1:31" ht="12.75" x14ac:dyDescent="0.2">
      <c r="A2716" s="94" t="str">
        <f>IF(D2716="","",CONCATENATE('Address and samples info'!$B$8," #",'Samples 96'!C2716))</f>
        <v/>
      </c>
      <c r="B2716" s="95" t="s">
        <v>84</v>
      </c>
      <c r="C2716" s="150">
        <v>32</v>
      </c>
      <c r="D2716" s="5"/>
      <c r="E2716" s="98">
        <v>0.01</v>
      </c>
      <c r="F2716" s="53"/>
      <c r="G2716" s="59"/>
      <c r="Z2716" s="108" t="str">
        <f>IF(LEN(INDEX($1:$1048576,ROW(),4))&gt;0,INDEX($1:$1048576,ROW(),4)," ")</f>
        <v xml:space="preserve"> </v>
      </c>
      <c r="AA2716" s="108">
        <f t="shared" si="292"/>
        <v>208</v>
      </c>
      <c r="AB2716" s="108">
        <f ca="1">COUNTBLANK(OFFSET(INDEX($1:$1048576,2,4),AA2716*WellsInPlate,0,WellsInPlate,1))</f>
        <v>86</v>
      </c>
      <c r="AC2716" s="108">
        <f t="shared" ca="1" si="293"/>
        <v>0</v>
      </c>
      <c r="AE2716" s="108" t="b">
        <f>IF(COUNTBLANK(D2716)=0,A2716)</f>
        <v>0</v>
      </c>
    </row>
    <row r="2717" spans="1:31" ht="12.75" x14ac:dyDescent="0.2">
      <c r="A2717" s="94" t="str">
        <f>IF(D2717="","",CONCATENATE('Address and samples info'!$B$8," #",'Samples 96'!C2717))</f>
        <v/>
      </c>
      <c r="B2717" s="95" t="s">
        <v>9</v>
      </c>
      <c r="C2717" s="150">
        <v>32</v>
      </c>
      <c r="D2717" s="5"/>
      <c r="E2717" s="98">
        <v>0.01</v>
      </c>
      <c r="F2717" s="53"/>
      <c r="G2717" s="59"/>
      <c r="Z2717" s="108" t="str">
        <f>IF(LEN(INDEX($1:$1048576,ROW(),4))&gt;0,INDEX($1:$1048576,ROW(),4)," ")</f>
        <v xml:space="preserve"> </v>
      </c>
      <c r="AA2717" s="108">
        <f t="shared" si="292"/>
        <v>208</v>
      </c>
      <c r="AB2717" s="108">
        <f ca="1">COUNTBLANK(OFFSET(INDEX($1:$1048576,2,4),AA2717*WellsInPlate,0,WellsInPlate,1))</f>
        <v>86</v>
      </c>
      <c r="AC2717" s="108">
        <f t="shared" ca="1" si="293"/>
        <v>0</v>
      </c>
      <c r="AE2717" s="108" t="b">
        <f>IF(COUNTBLANK(D2717)=0,A2717)</f>
        <v>0</v>
      </c>
    </row>
    <row r="2718" spans="1:31" ht="12.75" x14ac:dyDescent="0.2">
      <c r="A2718" s="94" t="str">
        <f>IF(D2718="","",CONCATENATE('Address and samples info'!$B$8," #",'Samples 96'!C2718))</f>
        <v/>
      </c>
      <c r="B2718" s="95" t="s">
        <v>20</v>
      </c>
      <c r="C2718" s="150">
        <v>32</v>
      </c>
      <c r="D2718" s="5"/>
      <c r="E2718" s="98">
        <v>0.01</v>
      </c>
      <c r="F2718" s="53"/>
      <c r="G2718" s="59"/>
      <c r="Z2718" s="108" t="str">
        <f>IF(LEN(INDEX($1:$1048576,ROW(),4))&gt;0,INDEX($1:$1048576,ROW(),4)," ")</f>
        <v xml:space="preserve"> </v>
      </c>
      <c r="AA2718" s="108">
        <f t="shared" si="292"/>
        <v>208</v>
      </c>
      <c r="AB2718" s="108">
        <f ca="1">COUNTBLANK(OFFSET(INDEX($1:$1048576,2,4),AA2718*WellsInPlate,0,WellsInPlate,1))</f>
        <v>86</v>
      </c>
      <c r="AC2718" s="108">
        <f t="shared" ca="1" si="293"/>
        <v>0</v>
      </c>
      <c r="AE2718" s="108" t="b">
        <f>IF(COUNTBLANK(D2718)=0,A2718)</f>
        <v>0</v>
      </c>
    </row>
    <row r="2719" spans="1:31" ht="12.75" x14ac:dyDescent="0.2">
      <c r="A2719" s="94" t="str">
        <f>IF(D2719="","",CONCATENATE('Address and samples info'!$B$8," #",'Samples 96'!C2719))</f>
        <v/>
      </c>
      <c r="B2719" s="95" t="s">
        <v>31</v>
      </c>
      <c r="C2719" s="150">
        <v>32</v>
      </c>
      <c r="D2719" s="5"/>
      <c r="E2719" s="98">
        <v>0.01</v>
      </c>
      <c r="F2719" s="53"/>
      <c r="G2719" s="59"/>
      <c r="Z2719" s="108" t="str">
        <f>IF(LEN(INDEX($1:$1048576,ROW(),4))&gt;0,INDEX($1:$1048576,ROW(),4)," ")</f>
        <v xml:space="preserve"> </v>
      </c>
      <c r="AA2719" s="108">
        <f t="shared" si="292"/>
        <v>208</v>
      </c>
      <c r="AB2719" s="108">
        <f ca="1">COUNTBLANK(OFFSET(INDEX($1:$1048576,2,4),AA2719*WellsInPlate,0,WellsInPlate,1))</f>
        <v>86</v>
      </c>
      <c r="AC2719" s="108">
        <f t="shared" ca="1" si="293"/>
        <v>0</v>
      </c>
      <c r="AE2719" s="108" t="b">
        <f>IF(COUNTBLANK(D2719)=0,A2719)</f>
        <v>0</v>
      </c>
    </row>
    <row r="2720" spans="1:31" ht="12.75" x14ac:dyDescent="0.2">
      <c r="A2720" s="94" t="str">
        <f>IF(D2720="","",CONCATENATE('Address and samples info'!$B$8," #",'Samples 96'!C2720))</f>
        <v/>
      </c>
      <c r="B2720" s="95" t="s">
        <v>42</v>
      </c>
      <c r="C2720" s="150">
        <v>32</v>
      </c>
      <c r="D2720" s="5"/>
      <c r="E2720" s="98">
        <v>0.01</v>
      </c>
      <c r="F2720" s="53"/>
      <c r="G2720" s="59"/>
      <c r="Z2720" s="108" t="str">
        <f>IF(LEN(INDEX($1:$1048576,ROW(),4))&gt;0,INDEX($1:$1048576,ROW(),4)," ")</f>
        <v xml:space="preserve"> </v>
      </c>
      <c r="AA2720" s="108">
        <f t="shared" si="292"/>
        <v>208</v>
      </c>
      <c r="AB2720" s="108">
        <f ca="1">COUNTBLANK(OFFSET(INDEX($1:$1048576,2,4),AA2720*WellsInPlate,0,WellsInPlate,1))</f>
        <v>86</v>
      </c>
      <c r="AC2720" s="108">
        <f t="shared" ca="1" si="293"/>
        <v>0</v>
      </c>
      <c r="AE2720" s="108" t="b">
        <f>IF(COUNTBLANK(D2720)=0,A2720)</f>
        <v>0</v>
      </c>
    </row>
    <row r="2721" spans="1:31" ht="12.75" x14ac:dyDescent="0.2">
      <c r="A2721" s="94" t="str">
        <f>IF(D2721="","",CONCATENATE('Address and samples info'!$B$8," #",'Samples 96'!C2721))</f>
        <v/>
      </c>
      <c r="B2721" s="95" t="s">
        <v>53</v>
      </c>
      <c r="C2721" s="150">
        <v>32</v>
      </c>
      <c r="D2721" s="5"/>
      <c r="E2721" s="98">
        <v>0.01</v>
      </c>
      <c r="F2721" s="53"/>
      <c r="G2721" s="59"/>
      <c r="Z2721" s="108" t="str">
        <f>IF(LEN(INDEX($1:$1048576,ROW(),4))&gt;0,INDEX($1:$1048576,ROW(),4)," ")</f>
        <v xml:space="preserve"> </v>
      </c>
      <c r="AA2721" s="108">
        <f t="shared" si="292"/>
        <v>209</v>
      </c>
      <c r="AB2721" s="108">
        <f ca="1">COUNTBLANK(OFFSET(INDEX($1:$1048576,2,4),AA2721*WellsInPlate,0,WellsInPlate,1))</f>
        <v>86</v>
      </c>
      <c r="AC2721" s="108">
        <f t="shared" ca="1" si="293"/>
        <v>0</v>
      </c>
      <c r="AE2721" s="108" t="b">
        <f>IF(COUNTBLANK(D2721)=0,A2721)</f>
        <v>0</v>
      </c>
    </row>
    <row r="2722" spans="1:31" ht="12.75" x14ac:dyDescent="0.2">
      <c r="A2722" s="94" t="str">
        <f>IF(D2722="","",CONCATENATE('Address and samples info'!$B$8," #",'Samples 96'!C2722))</f>
        <v/>
      </c>
      <c r="B2722" s="95" t="s">
        <v>64</v>
      </c>
      <c r="C2722" s="150">
        <v>32</v>
      </c>
      <c r="D2722" s="5"/>
      <c r="E2722" s="98">
        <v>0.01</v>
      </c>
      <c r="F2722" s="53"/>
      <c r="G2722" s="59"/>
      <c r="Z2722" s="108" t="str">
        <f>IF(LEN(INDEX($1:$1048576,ROW(),4))&gt;0,INDEX($1:$1048576,ROW(),4)," ")</f>
        <v xml:space="preserve"> </v>
      </c>
      <c r="AA2722" s="108">
        <f t="shared" si="292"/>
        <v>209</v>
      </c>
      <c r="AB2722" s="108">
        <f ca="1">COUNTBLANK(OFFSET(INDEX($1:$1048576,2,4),AA2722*WellsInPlate,0,WellsInPlate,1))</f>
        <v>86</v>
      </c>
      <c r="AC2722" s="108">
        <f t="shared" ca="1" si="293"/>
        <v>0</v>
      </c>
      <c r="AE2722" s="108" t="b">
        <f>IF(COUNTBLANK(D2722)=0,A2722)</f>
        <v>0</v>
      </c>
    </row>
    <row r="2723" spans="1:31" ht="12.75" x14ac:dyDescent="0.2">
      <c r="A2723" s="94" t="str">
        <f>IF(D2723="","",CONCATENATE('Address and samples info'!$B$8," #",'Samples 96'!C2723))</f>
        <v/>
      </c>
      <c r="B2723" s="95" t="s">
        <v>75</v>
      </c>
      <c r="C2723" s="150">
        <v>32</v>
      </c>
      <c r="D2723" s="5"/>
      <c r="E2723" s="98">
        <v>0.01</v>
      </c>
      <c r="F2723" s="53"/>
      <c r="G2723" s="59"/>
      <c r="Z2723" s="108" t="str">
        <f>IF(LEN(INDEX($1:$1048576,ROW(),4))&gt;0,INDEX($1:$1048576,ROW(),4)," ")</f>
        <v xml:space="preserve"> </v>
      </c>
      <c r="AA2723" s="108">
        <f t="shared" si="292"/>
        <v>209</v>
      </c>
      <c r="AB2723" s="108">
        <f ca="1">COUNTBLANK(OFFSET(INDEX($1:$1048576,2,4),AA2723*WellsInPlate,0,WellsInPlate,1))</f>
        <v>86</v>
      </c>
      <c r="AC2723" s="108">
        <f t="shared" ca="1" si="293"/>
        <v>0</v>
      </c>
      <c r="AE2723" s="108" t="b">
        <f>IF(COUNTBLANK(D2723)=0,A2723)</f>
        <v>0</v>
      </c>
    </row>
    <row r="2724" spans="1:31" ht="12.75" x14ac:dyDescent="0.2">
      <c r="A2724" s="94" t="str">
        <f>IF(D2724="","",CONCATENATE('Address and samples info'!$B$8," #",'Samples 96'!C2724))</f>
        <v/>
      </c>
      <c r="B2724" s="95" t="s">
        <v>85</v>
      </c>
      <c r="C2724" s="150">
        <v>32</v>
      </c>
      <c r="D2724" s="5"/>
      <c r="E2724" s="98">
        <v>0.01</v>
      </c>
      <c r="F2724" s="53"/>
      <c r="G2724" s="59"/>
      <c r="Z2724" s="108" t="str">
        <f>IF(LEN(INDEX($1:$1048576,ROW(),4))&gt;0,INDEX($1:$1048576,ROW(),4)," ")</f>
        <v xml:space="preserve"> </v>
      </c>
      <c r="AA2724" s="108">
        <f t="shared" si="292"/>
        <v>209</v>
      </c>
      <c r="AB2724" s="108">
        <f ca="1">COUNTBLANK(OFFSET(INDEX($1:$1048576,2,4),AA2724*WellsInPlate,0,WellsInPlate,1))</f>
        <v>86</v>
      </c>
      <c r="AC2724" s="108">
        <f t="shared" ca="1" si="293"/>
        <v>0</v>
      </c>
      <c r="AE2724" s="108" t="b">
        <f>IF(COUNTBLANK(D2724)=0,A2724)</f>
        <v>0</v>
      </c>
    </row>
    <row r="2725" spans="1:31" ht="12.75" x14ac:dyDescent="0.2">
      <c r="A2725" s="94" t="str">
        <f>IF(D2725="","",CONCATENATE('Address and samples info'!$B$8," #",'Samples 96'!C2725))</f>
        <v/>
      </c>
      <c r="B2725" s="95" t="s">
        <v>10</v>
      </c>
      <c r="C2725" s="150">
        <v>32</v>
      </c>
      <c r="D2725" s="5"/>
      <c r="E2725" s="98">
        <v>0.01</v>
      </c>
      <c r="F2725" s="53"/>
      <c r="G2725" s="59"/>
      <c r="Z2725" s="108" t="str">
        <f>IF(LEN(INDEX($1:$1048576,ROW(),4))&gt;0,INDEX($1:$1048576,ROW(),4)," ")</f>
        <v xml:space="preserve"> </v>
      </c>
      <c r="AA2725" s="108">
        <f t="shared" si="292"/>
        <v>209</v>
      </c>
      <c r="AB2725" s="108">
        <f ca="1">COUNTBLANK(OFFSET(INDEX($1:$1048576,2,4),AA2725*WellsInPlate,0,WellsInPlate,1))</f>
        <v>86</v>
      </c>
      <c r="AC2725" s="108">
        <f t="shared" ca="1" si="293"/>
        <v>0</v>
      </c>
      <c r="AE2725" s="108" t="b">
        <f>IF(COUNTBLANK(D2725)=0,A2725)</f>
        <v>0</v>
      </c>
    </row>
    <row r="2726" spans="1:31" ht="12.75" x14ac:dyDescent="0.2">
      <c r="A2726" s="94" t="str">
        <f>IF(D2726="","",CONCATENATE('Address and samples info'!$B$8," #",'Samples 96'!C2726))</f>
        <v/>
      </c>
      <c r="B2726" s="95" t="s">
        <v>21</v>
      </c>
      <c r="C2726" s="150">
        <v>32</v>
      </c>
      <c r="D2726" s="5"/>
      <c r="E2726" s="98">
        <v>0.01</v>
      </c>
      <c r="F2726" s="53"/>
      <c r="G2726" s="59"/>
      <c r="Z2726" s="108" t="str">
        <f>IF(LEN(INDEX($1:$1048576,ROW(),4))&gt;0,INDEX($1:$1048576,ROW(),4)," ")</f>
        <v xml:space="preserve"> </v>
      </c>
      <c r="AA2726" s="108">
        <f t="shared" ref="AA2726:AA2756" si="294">CEILING((ROW()-StartRow+1)/PanelHeight,1)-1</f>
        <v>209</v>
      </c>
      <c r="AB2726" s="108">
        <f ca="1">COUNTBLANK(OFFSET(INDEX($1:$1048576,2,4),AA2726*WellsInPlate,0,WellsInPlate,1))</f>
        <v>86</v>
      </c>
      <c r="AC2726" s="108">
        <f t="shared" ref="AC2726:AC2756" ca="1" si="295">IF(AB2726=WellsInPlate,0,1)</f>
        <v>0</v>
      </c>
      <c r="AE2726" s="108" t="b">
        <f>IF(COUNTBLANK(D2726)=0,A2726)</f>
        <v>0</v>
      </c>
    </row>
    <row r="2727" spans="1:31" ht="12.75" x14ac:dyDescent="0.2">
      <c r="A2727" s="94" t="str">
        <f>IF(D2727="","",CONCATENATE('Address and samples info'!$B$8," #",'Samples 96'!C2727))</f>
        <v/>
      </c>
      <c r="B2727" s="95" t="s">
        <v>32</v>
      </c>
      <c r="C2727" s="150">
        <v>32</v>
      </c>
      <c r="D2727" s="5"/>
      <c r="E2727" s="98">
        <v>0.01</v>
      </c>
      <c r="F2727" s="53"/>
      <c r="G2727" s="59"/>
      <c r="Z2727" s="108" t="str">
        <f>IF(LEN(INDEX($1:$1048576,ROW(),4))&gt;0,INDEX($1:$1048576,ROW(),4)," ")</f>
        <v xml:space="preserve"> </v>
      </c>
      <c r="AA2727" s="108">
        <f t="shared" si="294"/>
        <v>209</v>
      </c>
      <c r="AB2727" s="108">
        <f ca="1">COUNTBLANK(OFFSET(INDEX($1:$1048576,2,4),AA2727*WellsInPlate,0,WellsInPlate,1))</f>
        <v>86</v>
      </c>
      <c r="AC2727" s="108">
        <f t="shared" ca="1" si="295"/>
        <v>0</v>
      </c>
      <c r="AE2727" s="108" t="b">
        <f>IF(COUNTBLANK(D2727)=0,A2727)</f>
        <v>0</v>
      </c>
    </row>
    <row r="2728" spans="1:31" ht="12.75" x14ac:dyDescent="0.2">
      <c r="A2728" s="94" t="str">
        <f>IF(D2728="","",CONCATENATE('Address and samples info'!$B$8," #",'Samples 96'!C2728))</f>
        <v/>
      </c>
      <c r="B2728" s="95" t="s">
        <v>43</v>
      </c>
      <c r="C2728" s="150">
        <v>32</v>
      </c>
      <c r="D2728" s="5"/>
      <c r="E2728" s="98">
        <v>0.01</v>
      </c>
      <c r="F2728" s="53"/>
      <c r="G2728" s="59"/>
      <c r="Z2728" s="108" t="str">
        <f>IF(LEN(INDEX($1:$1048576,ROW(),4))&gt;0,INDEX($1:$1048576,ROW(),4)," ")</f>
        <v xml:space="preserve"> </v>
      </c>
      <c r="AA2728" s="108">
        <f t="shared" si="294"/>
        <v>209</v>
      </c>
      <c r="AB2728" s="108">
        <f ca="1">COUNTBLANK(OFFSET(INDEX($1:$1048576,2,4),AA2728*WellsInPlate,0,WellsInPlate,1))</f>
        <v>86</v>
      </c>
      <c r="AC2728" s="108">
        <f t="shared" ca="1" si="295"/>
        <v>0</v>
      </c>
      <c r="AE2728" s="108" t="b">
        <f>IF(COUNTBLANK(D2728)=0,A2728)</f>
        <v>0</v>
      </c>
    </row>
    <row r="2729" spans="1:31" ht="12.75" x14ac:dyDescent="0.2">
      <c r="A2729" s="94" t="str">
        <f>IF(D2729="","",CONCATENATE('Address and samples info'!$B$8," #",'Samples 96'!C2729))</f>
        <v/>
      </c>
      <c r="B2729" s="95" t="s">
        <v>54</v>
      </c>
      <c r="C2729" s="150">
        <v>32</v>
      </c>
      <c r="D2729" s="5"/>
      <c r="E2729" s="98">
        <v>0.01</v>
      </c>
      <c r="F2729" s="53"/>
      <c r="G2729" s="59"/>
      <c r="Z2729" s="108" t="str">
        <f>IF(LEN(INDEX($1:$1048576,ROW(),4))&gt;0,INDEX($1:$1048576,ROW(),4)," ")</f>
        <v xml:space="preserve"> </v>
      </c>
      <c r="AA2729" s="108">
        <f t="shared" si="294"/>
        <v>209</v>
      </c>
      <c r="AB2729" s="108">
        <f ca="1">COUNTBLANK(OFFSET(INDEX($1:$1048576,2,4),AA2729*WellsInPlate,0,WellsInPlate,1))</f>
        <v>86</v>
      </c>
      <c r="AC2729" s="108">
        <f t="shared" ca="1" si="295"/>
        <v>0</v>
      </c>
      <c r="AE2729" s="108" t="b">
        <f>IF(COUNTBLANK(D2729)=0,A2729)</f>
        <v>0</v>
      </c>
    </row>
    <row r="2730" spans="1:31" ht="12.75" x14ac:dyDescent="0.2">
      <c r="A2730" s="94" t="str">
        <f>IF(D2730="","",CONCATENATE('Address and samples info'!$B$8," #",'Samples 96'!C2730))</f>
        <v/>
      </c>
      <c r="B2730" s="95" t="s">
        <v>65</v>
      </c>
      <c r="C2730" s="150">
        <v>32</v>
      </c>
      <c r="D2730" s="5"/>
      <c r="E2730" s="98">
        <v>0.01</v>
      </c>
      <c r="F2730" s="53"/>
      <c r="G2730" s="59"/>
      <c r="Z2730" s="108" t="str">
        <f>IF(LEN(INDEX($1:$1048576,ROW(),4))&gt;0,INDEX($1:$1048576,ROW(),4)," ")</f>
        <v xml:space="preserve"> </v>
      </c>
      <c r="AA2730" s="108">
        <f t="shared" si="294"/>
        <v>209</v>
      </c>
      <c r="AB2730" s="108">
        <f ca="1">COUNTBLANK(OFFSET(INDEX($1:$1048576,2,4),AA2730*WellsInPlate,0,WellsInPlate,1))</f>
        <v>86</v>
      </c>
      <c r="AC2730" s="108">
        <f t="shared" ca="1" si="295"/>
        <v>0</v>
      </c>
      <c r="AE2730" s="108" t="b">
        <f>IF(COUNTBLANK(D2730)=0,A2730)</f>
        <v>0</v>
      </c>
    </row>
    <row r="2731" spans="1:31" ht="12.75" x14ac:dyDescent="0.2">
      <c r="A2731" s="94" t="str">
        <f>IF(D2731="","",CONCATENATE('Address and samples info'!$B$8," #",'Samples 96'!C2731))</f>
        <v/>
      </c>
      <c r="B2731" s="95" t="s">
        <v>76</v>
      </c>
      <c r="C2731" s="150">
        <v>32</v>
      </c>
      <c r="D2731" s="5"/>
      <c r="E2731" s="98">
        <v>0.01</v>
      </c>
      <c r="F2731" s="53"/>
      <c r="G2731" s="59"/>
      <c r="Z2731" s="108" t="str">
        <f>IF(LEN(INDEX($1:$1048576,ROW(),4))&gt;0,INDEX($1:$1048576,ROW(),4)," ")</f>
        <v xml:space="preserve"> </v>
      </c>
      <c r="AA2731" s="108">
        <f t="shared" si="294"/>
        <v>209</v>
      </c>
      <c r="AB2731" s="108">
        <f ca="1">COUNTBLANK(OFFSET(INDEX($1:$1048576,2,4),AA2731*WellsInPlate,0,WellsInPlate,1))</f>
        <v>86</v>
      </c>
      <c r="AC2731" s="108">
        <f t="shared" ca="1" si="295"/>
        <v>0</v>
      </c>
      <c r="AE2731" s="108" t="b">
        <f>IF(COUNTBLANK(D2731)=0,A2731)</f>
        <v>0</v>
      </c>
    </row>
    <row r="2732" spans="1:31" ht="12.75" x14ac:dyDescent="0.2">
      <c r="A2732" s="94" t="str">
        <f>IF(D2732="","",CONCATENATE('Address and samples info'!$B$8," #",'Samples 96'!C2732))</f>
        <v/>
      </c>
      <c r="B2732" s="95" t="s">
        <v>86</v>
      </c>
      <c r="C2732" s="150">
        <v>32</v>
      </c>
      <c r="D2732" s="5"/>
      <c r="E2732" s="98">
        <v>0.01</v>
      </c>
      <c r="F2732" s="53"/>
      <c r="G2732" s="59"/>
      <c r="Z2732" s="108" t="str">
        <f>IF(LEN(INDEX($1:$1048576,ROW(),4))&gt;0,INDEX($1:$1048576,ROW(),4)," ")</f>
        <v xml:space="preserve"> </v>
      </c>
      <c r="AA2732" s="108">
        <f t="shared" si="294"/>
        <v>209</v>
      </c>
      <c r="AB2732" s="108">
        <f ca="1">COUNTBLANK(OFFSET(INDEX($1:$1048576,2,4),AA2732*WellsInPlate,0,WellsInPlate,1))</f>
        <v>86</v>
      </c>
      <c r="AC2732" s="108">
        <f t="shared" ca="1" si="295"/>
        <v>0</v>
      </c>
      <c r="AE2732" s="108" t="b">
        <f>IF(COUNTBLANK(D2732)=0,A2732)</f>
        <v>0</v>
      </c>
    </row>
    <row r="2733" spans="1:31" ht="12.75" x14ac:dyDescent="0.2">
      <c r="A2733" s="94" t="str">
        <f>IF(D2733="","",CONCATENATE('Address and samples info'!$B$8," #",'Samples 96'!C2733))</f>
        <v/>
      </c>
      <c r="B2733" s="95" t="s">
        <v>11</v>
      </c>
      <c r="C2733" s="150">
        <v>32</v>
      </c>
      <c r="D2733" s="5"/>
      <c r="E2733" s="98">
        <v>0.01</v>
      </c>
      <c r="F2733" s="53"/>
      <c r="G2733" s="59"/>
      <c r="Z2733" s="108" t="str">
        <f>IF(LEN(INDEX($1:$1048576,ROW(),4))&gt;0,INDEX($1:$1048576,ROW(),4)," ")</f>
        <v xml:space="preserve"> </v>
      </c>
      <c r="AA2733" s="108">
        <f t="shared" si="294"/>
        <v>209</v>
      </c>
      <c r="AB2733" s="108">
        <f ca="1">COUNTBLANK(OFFSET(INDEX($1:$1048576,2,4),AA2733*WellsInPlate,0,WellsInPlate,1))</f>
        <v>86</v>
      </c>
      <c r="AC2733" s="108">
        <f t="shared" ca="1" si="295"/>
        <v>0</v>
      </c>
      <c r="AE2733" s="108" t="b">
        <f>IF(COUNTBLANK(D2733)=0,A2733)</f>
        <v>0</v>
      </c>
    </row>
    <row r="2734" spans="1:31" ht="12.75" x14ac:dyDescent="0.2">
      <c r="A2734" s="94" t="str">
        <f>IF(D2734="","",CONCATENATE('Address and samples info'!$B$8," #",'Samples 96'!C2734))</f>
        <v/>
      </c>
      <c r="B2734" s="95" t="s">
        <v>22</v>
      </c>
      <c r="C2734" s="150">
        <v>32</v>
      </c>
      <c r="D2734" s="5"/>
      <c r="E2734" s="98">
        <v>0.01</v>
      </c>
      <c r="F2734" s="53"/>
      <c r="G2734" s="59"/>
      <c r="Z2734" s="108" t="str">
        <f>IF(LEN(INDEX($1:$1048576,ROW(),4))&gt;0,INDEX($1:$1048576,ROW(),4)," ")</f>
        <v xml:space="preserve"> </v>
      </c>
      <c r="AA2734" s="108">
        <f t="shared" si="294"/>
        <v>210</v>
      </c>
      <c r="AB2734" s="108">
        <f ca="1">COUNTBLANK(OFFSET(INDEX($1:$1048576,2,4),AA2734*WellsInPlate,0,WellsInPlate,1))</f>
        <v>86</v>
      </c>
      <c r="AC2734" s="108">
        <f t="shared" ca="1" si="295"/>
        <v>0</v>
      </c>
      <c r="AE2734" s="108" t="b">
        <f>IF(COUNTBLANK(D2734)=0,A2734)</f>
        <v>0</v>
      </c>
    </row>
    <row r="2735" spans="1:31" ht="12.75" x14ac:dyDescent="0.2">
      <c r="A2735" s="94" t="str">
        <f>IF(D2735="","",CONCATENATE('Address and samples info'!$B$8," #",'Samples 96'!C2735))</f>
        <v/>
      </c>
      <c r="B2735" s="95" t="s">
        <v>33</v>
      </c>
      <c r="C2735" s="150">
        <v>32</v>
      </c>
      <c r="D2735" s="5"/>
      <c r="E2735" s="98">
        <v>0.01</v>
      </c>
      <c r="F2735" s="53"/>
      <c r="G2735" s="59"/>
      <c r="Z2735" s="108" t="str">
        <f>IF(LEN(INDEX($1:$1048576,ROW(),4))&gt;0,INDEX($1:$1048576,ROW(),4)," ")</f>
        <v xml:space="preserve"> </v>
      </c>
      <c r="AA2735" s="108">
        <f t="shared" si="294"/>
        <v>210</v>
      </c>
      <c r="AB2735" s="108">
        <f ca="1">COUNTBLANK(OFFSET(INDEX($1:$1048576,2,4),AA2735*WellsInPlate,0,WellsInPlate,1))</f>
        <v>86</v>
      </c>
      <c r="AC2735" s="108">
        <f t="shared" ca="1" si="295"/>
        <v>0</v>
      </c>
      <c r="AE2735" s="108" t="b">
        <f>IF(COUNTBLANK(D2735)=0,A2735)</f>
        <v>0</v>
      </c>
    </row>
    <row r="2736" spans="1:31" ht="12.75" x14ac:dyDescent="0.2">
      <c r="A2736" s="94" t="str">
        <f>IF(D2736="","",CONCATENATE('Address and samples info'!$B$8," #",'Samples 96'!C2736))</f>
        <v/>
      </c>
      <c r="B2736" s="95" t="s">
        <v>44</v>
      </c>
      <c r="C2736" s="150">
        <v>32</v>
      </c>
      <c r="D2736" s="5"/>
      <c r="E2736" s="98">
        <v>0.01</v>
      </c>
      <c r="F2736" s="53"/>
      <c r="G2736" s="59"/>
      <c r="Z2736" s="108" t="str">
        <f>IF(LEN(INDEX($1:$1048576,ROW(),4))&gt;0,INDEX($1:$1048576,ROW(),4)," ")</f>
        <v xml:space="preserve"> </v>
      </c>
      <c r="AA2736" s="108">
        <f t="shared" si="294"/>
        <v>210</v>
      </c>
      <c r="AB2736" s="108">
        <f ca="1">COUNTBLANK(OFFSET(INDEX($1:$1048576,2,4),AA2736*WellsInPlate,0,WellsInPlate,1))</f>
        <v>86</v>
      </c>
      <c r="AC2736" s="108">
        <f t="shared" ca="1" si="295"/>
        <v>0</v>
      </c>
      <c r="AE2736" s="108" t="b">
        <f>IF(COUNTBLANK(D2736)=0,A2736)</f>
        <v>0</v>
      </c>
    </row>
    <row r="2737" spans="1:31" ht="12.75" x14ac:dyDescent="0.2">
      <c r="A2737" s="94" t="str">
        <f>IF(D2737="","",CONCATENATE('Address and samples info'!$B$8," #",'Samples 96'!C2737))</f>
        <v/>
      </c>
      <c r="B2737" s="95" t="s">
        <v>55</v>
      </c>
      <c r="C2737" s="150">
        <v>32</v>
      </c>
      <c r="D2737" s="5"/>
      <c r="E2737" s="98">
        <v>0.01</v>
      </c>
      <c r="F2737" s="53"/>
      <c r="G2737" s="59"/>
      <c r="Z2737" s="108" t="str">
        <f>IF(LEN(INDEX($1:$1048576,ROW(),4))&gt;0,INDEX($1:$1048576,ROW(),4)," ")</f>
        <v xml:space="preserve"> </v>
      </c>
      <c r="AA2737" s="108">
        <f t="shared" si="294"/>
        <v>210</v>
      </c>
      <c r="AB2737" s="108">
        <f ca="1">COUNTBLANK(OFFSET(INDEX($1:$1048576,2,4),AA2737*WellsInPlate,0,WellsInPlate,1))</f>
        <v>86</v>
      </c>
      <c r="AC2737" s="108">
        <f t="shared" ca="1" si="295"/>
        <v>0</v>
      </c>
      <c r="AE2737" s="108" t="b">
        <f>IF(COUNTBLANK(D2737)=0,A2737)</f>
        <v>0</v>
      </c>
    </row>
    <row r="2738" spans="1:31" ht="12.75" x14ac:dyDescent="0.2">
      <c r="A2738" s="94" t="str">
        <f>IF(D2738="","",CONCATENATE('Address and samples info'!$B$8," #",'Samples 96'!C2738))</f>
        <v/>
      </c>
      <c r="B2738" s="95" t="s">
        <v>66</v>
      </c>
      <c r="C2738" s="150">
        <v>32</v>
      </c>
      <c r="D2738" s="5"/>
      <c r="E2738" s="98">
        <v>0.01</v>
      </c>
      <c r="F2738" s="53"/>
      <c r="G2738" s="59"/>
      <c r="Z2738" s="108" t="str">
        <f>IF(LEN(INDEX($1:$1048576,ROW(),4))&gt;0,INDEX($1:$1048576,ROW(),4)," ")</f>
        <v xml:space="preserve"> </v>
      </c>
      <c r="AA2738" s="108">
        <f t="shared" si="294"/>
        <v>210</v>
      </c>
      <c r="AB2738" s="108">
        <f ca="1">COUNTBLANK(OFFSET(INDEX($1:$1048576,2,4),AA2738*WellsInPlate,0,WellsInPlate,1))</f>
        <v>86</v>
      </c>
      <c r="AC2738" s="108">
        <f t="shared" ca="1" si="295"/>
        <v>0</v>
      </c>
      <c r="AE2738" s="108" t="b">
        <f>IF(COUNTBLANK(D2738)=0,A2738)</f>
        <v>0</v>
      </c>
    </row>
    <row r="2739" spans="1:31" ht="12.75" x14ac:dyDescent="0.2">
      <c r="A2739" s="94" t="str">
        <f>IF(D2739="","",CONCATENATE('Address and samples info'!$B$8," #",'Samples 96'!C2739))</f>
        <v/>
      </c>
      <c r="B2739" s="95" t="s">
        <v>77</v>
      </c>
      <c r="C2739" s="150">
        <v>32</v>
      </c>
      <c r="D2739" s="5"/>
      <c r="E2739" s="98">
        <v>0.01</v>
      </c>
      <c r="F2739" s="53"/>
      <c r="G2739" s="59"/>
      <c r="Z2739" s="108" t="str">
        <f>IF(LEN(INDEX($1:$1048576,ROW(),4))&gt;0,INDEX($1:$1048576,ROW(),4)," ")</f>
        <v xml:space="preserve"> </v>
      </c>
      <c r="AA2739" s="108">
        <f t="shared" si="294"/>
        <v>210</v>
      </c>
      <c r="AB2739" s="108">
        <f ca="1">COUNTBLANK(OFFSET(INDEX($1:$1048576,2,4),AA2739*WellsInPlate,0,WellsInPlate,1))</f>
        <v>86</v>
      </c>
      <c r="AC2739" s="108">
        <f t="shared" ca="1" si="295"/>
        <v>0</v>
      </c>
      <c r="AE2739" s="108" t="b">
        <f>IF(COUNTBLANK(D2739)=0,A2739)</f>
        <v>0</v>
      </c>
    </row>
    <row r="2740" spans="1:31" ht="12.75" x14ac:dyDescent="0.2">
      <c r="A2740" s="94" t="str">
        <f>IF(D2740="","",CONCATENATE('Address and samples info'!$B$8," #",'Samples 96'!C2740))</f>
        <v/>
      </c>
      <c r="B2740" s="95" t="s">
        <v>87</v>
      </c>
      <c r="C2740" s="150">
        <v>32</v>
      </c>
      <c r="D2740" s="5"/>
      <c r="E2740" s="98">
        <v>0.01</v>
      </c>
      <c r="F2740" s="53"/>
      <c r="G2740" s="59"/>
      <c r="Z2740" s="108" t="str">
        <f>IF(LEN(INDEX($1:$1048576,ROW(),4))&gt;0,INDEX($1:$1048576,ROW(),4)," ")</f>
        <v xml:space="preserve"> </v>
      </c>
      <c r="AA2740" s="108">
        <f t="shared" si="294"/>
        <v>210</v>
      </c>
      <c r="AB2740" s="108">
        <f ca="1">COUNTBLANK(OFFSET(INDEX($1:$1048576,2,4),AA2740*WellsInPlate,0,WellsInPlate,1))</f>
        <v>86</v>
      </c>
      <c r="AC2740" s="108">
        <f t="shared" ca="1" si="295"/>
        <v>0</v>
      </c>
      <c r="AE2740" s="108" t="b">
        <f>IF(COUNTBLANK(D2740)=0,A2740)</f>
        <v>0</v>
      </c>
    </row>
    <row r="2741" spans="1:31" ht="12.75" x14ac:dyDescent="0.2">
      <c r="A2741" s="94" t="str">
        <f>IF(D2741="","",CONCATENATE('Address and samples info'!$B$8," #",'Samples 96'!C2741))</f>
        <v/>
      </c>
      <c r="B2741" s="95" t="s">
        <v>12</v>
      </c>
      <c r="C2741" s="150">
        <v>32</v>
      </c>
      <c r="D2741" s="5"/>
      <c r="E2741" s="98">
        <v>0.01</v>
      </c>
      <c r="F2741" s="53"/>
      <c r="G2741" s="59"/>
      <c r="Z2741" s="108" t="str">
        <f>IF(LEN(INDEX($1:$1048576,ROW(),4))&gt;0,INDEX($1:$1048576,ROW(),4)," ")</f>
        <v xml:space="preserve"> </v>
      </c>
      <c r="AA2741" s="108">
        <f t="shared" si="294"/>
        <v>210</v>
      </c>
      <c r="AB2741" s="108">
        <f ca="1">COUNTBLANK(OFFSET(INDEX($1:$1048576,2,4),AA2741*WellsInPlate,0,WellsInPlate,1))</f>
        <v>86</v>
      </c>
      <c r="AC2741" s="108">
        <f t="shared" ca="1" si="295"/>
        <v>0</v>
      </c>
      <c r="AE2741" s="108" t="b">
        <f>IF(COUNTBLANK(D2741)=0,A2741)</f>
        <v>0</v>
      </c>
    </row>
    <row r="2742" spans="1:31" ht="12.75" x14ac:dyDescent="0.2">
      <c r="A2742" s="94" t="str">
        <f>IF(D2742="","",CONCATENATE('Address and samples info'!$B$8," #",'Samples 96'!C2742))</f>
        <v/>
      </c>
      <c r="B2742" s="95" t="s">
        <v>23</v>
      </c>
      <c r="C2742" s="150">
        <v>32</v>
      </c>
      <c r="D2742" s="5"/>
      <c r="E2742" s="98">
        <v>0.01</v>
      </c>
      <c r="F2742" s="53"/>
      <c r="G2742" s="59"/>
      <c r="Z2742" s="108" t="str">
        <f>IF(LEN(INDEX($1:$1048576,ROW(),4))&gt;0,INDEX($1:$1048576,ROW(),4)," ")</f>
        <v xml:space="preserve"> </v>
      </c>
      <c r="AA2742" s="108">
        <f t="shared" si="294"/>
        <v>210</v>
      </c>
      <c r="AB2742" s="108">
        <f ca="1">COUNTBLANK(OFFSET(INDEX($1:$1048576,2,4),AA2742*WellsInPlate,0,WellsInPlate,1))</f>
        <v>86</v>
      </c>
      <c r="AC2742" s="108">
        <f t="shared" ca="1" si="295"/>
        <v>0</v>
      </c>
      <c r="AE2742" s="108" t="b">
        <f>IF(COUNTBLANK(D2742)=0,A2742)</f>
        <v>0</v>
      </c>
    </row>
    <row r="2743" spans="1:31" ht="12.75" x14ac:dyDescent="0.2">
      <c r="A2743" s="94" t="str">
        <f>IF(D2743="","",CONCATENATE('Address and samples info'!$B$8," #",'Samples 96'!C2743))</f>
        <v/>
      </c>
      <c r="B2743" s="95" t="s">
        <v>34</v>
      </c>
      <c r="C2743" s="150">
        <v>32</v>
      </c>
      <c r="D2743" s="5"/>
      <c r="E2743" s="98">
        <v>0.01</v>
      </c>
      <c r="F2743" s="53"/>
      <c r="G2743" s="59"/>
      <c r="Z2743" s="108" t="str">
        <f>IF(LEN(INDEX($1:$1048576,ROW(),4))&gt;0,INDEX($1:$1048576,ROW(),4)," ")</f>
        <v xml:space="preserve"> </v>
      </c>
      <c r="AA2743" s="108">
        <f t="shared" si="294"/>
        <v>210</v>
      </c>
      <c r="AB2743" s="108">
        <f ca="1">COUNTBLANK(OFFSET(INDEX($1:$1048576,2,4),AA2743*WellsInPlate,0,WellsInPlate,1))</f>
        <v>86</v>
      </c>
      <c r="AC2743" s="108">
        <f t="shared" ca="1" si="295"/>
        <v>0</v>
      </c>
      <c r="AE2743" s="108" t="b">
        <f>IF(COUNTBLANK(D2743)=0,A2743)</f>
        <v>0</v>
      </c>
    </row>
    <row r="2744" spans="1:31" ht="12.75" x14ac:dyDescent="0.2">
      <c r="A2744" s="94" t="str">
        <f>IF(D2744="","",CONCATENATE('Address and samples info'!$B$8," #",'Samples 96'!C2744))</f>
        <v/>
      </c>
      <c r="B2744" s="95" t="s">
        <v>45</v>
      </c>
      <c r="C2744" s="150">
        <v>32</v>
      </c>
      <c r="D2744" s="5"/>
      <c r="E2744" s="98">
        <v>0.01</v>
      </c>
      <c r="F2744" s="53"/>
      <c r="G2744" s="59"/>
      <c r="Z2744" s="108" t="str">
        <f>IF(LEN(INDEX($1:$1048576,ROW(),4))&gt;0,INDEX($1:$1048576,ROW(),4)," ")</f>
        <v xml:space="preserve"> </v>
      </c>
      <c r="AA2744" s="108">
        <f t="shared" si="294"/>
        <v>210</v>
      </c>
      <c r="AB2744" s="108">
        <f ca="1">COUNTBLANK(OFFSET(INDEX($1:$1048576,2,4),AA2744*WellsInPlate,0,WellsInPlate,1))</f>
        <v>86</v>
      </c>
      <c r="AC2744" s="108">
        <f t="shared" ca="1" si="295"/>
        <v>0</v>
      </c>
      <c r="AE2744" s="108" t="b">
        <f>IF(COUNTBLANK(D2744)=0,A2744)</f>
        <v>0</v>
      </c>
    </row>
    <row r="2745" spans="1:31" ht="12.75" x14ac:dyDescent="0.2">
      <c r="A2745" s="94" t="str">
        <f>IF(D2745="","",CONCATENATE('Address and samples info'!$B$8," #",'Samples 96'!C2745))</f>
        <v/>
      </c>
      <c r="B2745" s="95" t="s">
        <v>56</v>
      </c>
      <c r="C2745" s="150">
        <v>32</v>
      </c>
      <c r="D2745" s="5"/>
      <c r="E2745" s="98">
        <v>0.01</v>
      </c>
      <c r="F2745" s="53"/>
      <c r="G2745" s="59"/>
      <c r="Z2745" s="108" t="str">
        <f>IF(LEN(INDEX($1:$1048576,ROW(),4))&gt;0,INDEX($1:$1048576,ROW(),4)," ")</f>
        <v xml:space="preserve"> </v>
      </c>
      <c r="AA2745" s="108">
        <f t="shared" si="294"/>
        <v>210</v>
      </c>
      <c r="AB2745" s="108">
        <f ca="1">COUNTBLANK(OFFSET(INDEX($1:$1048576,2,4),AA2745*WellsInPlate,0,WellsInPlate,1))</f>
        <v>86</v>
      </c>
      <c r="AC2745" s="108">
        <f t="shared" ca="1" si="295"/>
        <v>0</v>
      </c>
      <c r="AE2745" s="108" t="b">
        <f>IF(COUNTBLANK(D2745)=0,A2745)</f>
        <v>0</v>
      </c>
    </row>
    <row r="2746" spans="1:31" ht="12.75" x14ac:dyDescent="0.2">
      <c r="A2746" s="94" t="str">
        <f>IF(D2746="","",CONCATENATE('Address and samples info'!$B$8," #",'Samples 96'!C2746))</f>
        <v/>
      </c>
      <c r="B2746" s="95" t="s">
        <v>67</v>
      </c>
      <c r="C2746" s="150">
        <v>32</v>
      </c>
      <c r="D2746" s="5"/>
      <c r="E2746" s="98">
        <v>0.01</v>
      </c>
      <c r="F2746" s="53"/>
      <c r="G2746" s="59"/>
      <c r="Z2746" s="108" t="str">
        <f>IF(LEN(INDEX($1:$1048576,ROW(),4))&gt;0,INDEX($1:$1048576,ROW(),4)," ")</f>
        <v xml:space="preserve"> </v>
      </c>
      <c r="AA2746" s="108">
        <f t="shared" si="294"/>
        <v>210</v>
      </c>
      <c r="AB2746" s="108">
        <f ca="1">COUNTBLANK(OFFSET(INDEX($1:$1048576,2,4),AA2746*WellsInPlate,0,WellsInPlate,1))</f>
        <v>86</v>
      </c>
      <c r="AC2746" s="108">
        <f t="shared" ca="1" si="295"/>
        <v>0</v>
      </c>
      <c r="AE2746" s="108" t="b">
        <f>IF(COUNTBLANK(D2746)=0,A2746)</f>
        <v>0</v>
      </c>
    </row>
    <row r="2747" spans="1:31" ht="12.75" x14ac:dyDescent="0.2">
      <c r="A2747" s="94" t="str">
        <f>IF(D2747="","",CONCATENATE('Address and samples info'!$B$8," #",'Samples 96'!C2747))</f>
        <v/>
      </c>
      <c r="B2747" s="95" t="s">
        <v>78</v>
      </c>
      <c r="C2747" s="150">
        <v>32</v>
      </c>
      <c r="D2747" s="5"/>
      <c r="E2747" s="98">
        <v>0.01</v>
      </c>
      <c r="F2747" s="53"/>
      <c r="G2747" s="59"/>
      <c r="Z2747" s="108" t="str">
        <f>IF(LEN(INDEX($1:$1048576,ROW(),4))&gt;0,INDEX($1:$1048576,ROW(),4)," ")</f>
        <v xml:space="preserve"> </v>
      </c>
      <c r="AA2747" s="108">
        <f t="shared" si="294"/>
        <v>211</v>
      </c>
      <c r="AB2747" s="108">
        <f ca="1">COUNTBLANK(OFFSET(INDEX($1:$1048576,2,4),AA2747*WellsInPlate,0,WellsInPlate,1))</f>
        <v>86</v>
      </c>
      <c r="AC2747" s="108">
        <f t="shared" ca="1" si="295"/>
        <v>0</v>
      </c>
      <c r="AE2747" s="108" t="b">
        <f>IF(COUNTBLANK(D2747)=0,A2747)</f>
        <v>0</v>
      </c>
    </row>
    <row r="2748" spans="1:31" ht="12.75" x14ac:dyDescent="0.2">
      <c r="A2748" s="94" t="str">
        <f>IF(D2748="","",CONCATENATE('Address and samples info'!$B$8," #",'Samples 96'!C2748))</f>
        <v/>
      </c>
      <c r="B2748" s="95" t="s">
        <v>88</v>
      </c>
      <c r="C2748" s="150">
        <v>32</v>
      </c>
      <c r="D2748" s="5"/>
      <c r="E2748" s="98">
        <v>0.01</v>
      </c>
      <c r="F2748" s="53"/>
      <c r="G2748" s="59"/>
      <c r="Z2748" s="108" t="str">
        <f>IF(LEN(INDEX($1:$1048576,ROW(),4))&gt;0,INDEX($1:$1048576,ROW(),4)," ")</f>
        <v xml:space="preserve"> </v>
      </c>
      <c r="AA2748" s="108">
        <f t="shared" si="294"/>
        <v>211</v>
      </c>
      <c r="AB2748" s="108">
        <f ca="1">COUNTBLANK(OFFSET(INDEX($1:$1048576,2,4),AA2748*WellsInPlate,0,WellsInPlate,1))</f>
        <v>86</v>
      </c>
      <c r="AC2748" s="108">
        <f t="shared" ca="1" si="295"/>
        <v>0</v>
      </c>
      <c r="AE2748" s="108" t="b">
        <f>IF(COUNTBLANK(D2748)=0,A2748)</f>
        <v>0</v>
      </c>
    </row>
    <row r="2749" spans="1:31" ht="12.75" x14ac:dyDescent="0.2">
      <c r="A2749" s="94" t="str">
        <f>IF(D2749="","",CONCATENATE('Address and samples info'!$B$8," #",'Samples 96'!C2749))</f>
        <v/>
      </c>
      <c r="B2749" s="95" t="s">
        <v>13</v>
      </c>
      <c r="C2749" s="150">
        <v>32</v>
      </c>
      <c r="D2749" s="5"/>
      <c r="E2749" s="98">
        <v>0.01</v>
      </c>
      <c r="F2749" s="53"/>
      <c r="G2749" s="59"/>
      <c r="Z2749" s="108" t="str">
        <f>IF(LEN(INDEX($1:$1048576,ROW(),4))&gt;0,INDEX($1:$1048576,ROW(),4)," ")</f>
        <v xml:space="preserve"> </v>
      </c>
      <c r="AA2749" s="108">
        <f t="shared" si="294"/>
        <v>211</v>
      </c>
      <c r="AB2749" s="108">
        <f ca="1">COUNTBLANK(OFFSET(INDEX($1:$1048576,2,4),AA2749*WellsInPlate,0,WellsInPlate,1))</f>
        <v>86</v>
      </c>
      <c r="AC2749" s="108">
        <f t="shared" ca="1" si="295"/>
        <v>0</v>
      </c>
      <c r="AE2749" s="108" t="b">
        <f>IF(COUNTBLANK(D2749)=0,A2749)</f>
        <v>0</v>
      </c>
    </row>
    <row r="2750" spans="1:31" ht="12.75" x14ac:dyDescent="0.2">
      <c r="A2750" s="94" t="str">
        <f>IF(D2750="","",CONCATENATE('Address and samples info'!$B$8," #",'Samples 96'!C2750))</f>
        <v/>
      </c>
      <c r="B2750" s="95" t="s">
        <v>24</v>
      </c>
      <c r="C2750" s="150">
        <v>32</v>
      </c>
      <c r="D2750" s="5"/>
      <c r="E2750" s="98">
        <v>0.01</v>
      </c>
      <c r="F2750" s="53"/>
      <c r="G2750" s="59"/>
      <c r="Z2750" s="108" t="str">
        <f>IF(LEN(INDEX($1:$1048576,ROW(),4))&gt;0,INDEX($1:$1048576,ROW(),4)," ")</f>
        <v xml:space="preserve"> </v>
      </c>
      <c r="AA2750" s="108">
        <f t="shared" si="294"/>
        <v>211</v>
      </c>
      <c r="AB2750" s="108">
        <f ca="1">COUNTBLANK(OFFSET(INDEX($1:$1048576,2,4),AA2750*WellsInPlate,0,WellsInPlate,1))</f>
        <v>86</v>
      </c>
      <c r="AC2750" s="108">
        <f t="shared" ca="1" si="295"/>
        <v>0</v>
      </c>
      <c r="AE2750" s="108" t="b">
        <f>IF(COUNTBLANK(D2750)=0,A2750)</f>
        <v>0</v>
      </c>
    </row>
    <row r="2751" spans="1:31" ht="12.75" x14ac:dyDescent="0.2">
      <c r="A2751" s="94" t="str">
        <f>IF(D2751="","",CONCATENATE('Address and samples info'!$B$8," #",'Samples 96'!C2751))</f>
        <v/>
      </c>
      <c r="B2751" s="95" t="s">
        <v>35</v>
      </c>
      <c r="C2751" s="150">
        <v>32</v>
      </c>
      <c r="D2751" s="5"/>
      <c r="E2751" s="98">
        <v>0.01</v>
      </c>
      <c r="F2751" s="53"/>
      <c r="G2751" s="59"/>
      <c r="Z2751" s="108" t="str">
        <f>IF(LEN(INDEX($1:$1048576,ROW(),4))&gt;0,INDEX($1:$1048576,ROW(),4)," ")</f>
        <v xml:space="preserve"> </v>
      </c>
      <c r="AA2751" s="108">
        <f t="shared" si="294"/>
        <v>211</v>
      </c>
      <c r="AB2751" s="108">
        <f ca="1">COUNTBLANK(OFFSET(INDEX($1:$1048576,2,4),AA2751*WellsInPlate,0,WellsInPlate,1))</f>
        <v>86</v>
      </c>
      <c r="AC2751" s="108">
        <f t="shared" ca="1" si="295"/>
        <v>0</v>
      </c>
      <c r="AE2751" s="108" t="b">
        <f>IF(COUNTBLANK(D2751)=0,A2751)</f>
        <v>0</v>
      </c>
    </row>
    <row r="2752" spans="1:31" ht="12.75" x14ac:dyDescent="0.2">
      <c r="A2752" s="94" t="str">
        <f>IF(D2752="","",CONCATENATE('Address and samples info'!$B$8," #",'Samples 96'!C2752))</f>
        <v/>
      </c>
      <c r="B2752" s="95" t="s">
        <v>46</v>
      </c>
      <c r="C2752" s="150">
        <v>32</v>
      </c>
      <c r="D2752" s="5"/>
      <c r="E2752" s="98">
        <v>0.01</v>
      </c>
      <c r="F2752" s="53"/>
      <c r="G2752" s="59"/>
      <c r="Z2752" s="108" t="str">
        <f>IF(LEN(INDEX($1:$1048576,ROW(),4))&gt;0,INDEX($1:$1048576,ROW(),4)," ")</f>
        <v xml:space="preserve"> </v>
      </c>
      <c r="AA2752" s="108">
        <f t="shared" si="294"/>
        <v>211</v>
      </c>
      <c r="AB2752" s="108">
        <f ca="1">COUNTBLANK(OFFSET(INDEX($1:$1048576,2,4),AA2752*WellsInPlate,0,WellsInPlate,1))</f>
        <v>86</v>
      </c>
      <c r="AC2752" s="108">
        <f t="shared" ca="1" si="295"/>
        <v>0</v>
      </c>
      <c r="AE2752" s="108" t="b">
        <f>IF(COUNTBLANK(D2752)=0,A2752)</f>
        <v>0</v>
      </c>
    </row>
    <row r="2753" spans="1:31" ht="12.75" x14ac:dyDescent="0.2">
      <c r="A2753" s="94" t="str">
        <f>IF(D2753="","",CONCATENATE('Address and samples info'!$B$8," #",'Samples 96'!C2753))</f>
        <v/>
      </c>
      <c r="B2753" s="95" t="s">
        <v>57</v>
      </c>
      <c r="C2753" s="150">
        <v>32</v>
      </c>
      <c r="D2753" s="5"/>
      <c r="E2753" s="98">
        <v>0.01</v>
      </c>
      <c r="F2753" s="53"/>
      <c r="G2753" s="59"/>
      <c r="Z2753" s="108" t="str">
        <f>IF(LEN(INDEX($1:$1048576,ROW(),4))&gt;0,INDEX($1:$1048576,ROW(),4)," ")</f>
        <v xml:space="preserve"> </v>
      </c>
      <c r="AA2753" s="108">
        <f t="shared" si="294"/>
        <v>211</v>
      </c>
      <c r="AB2753" s="108">
        <f ca="1">COUNTBLANK(OFFSET(INDEX($1:$1048576,2,4),AA2753*WellsInPlate,0,WellsInPlate,1))</f>
        <v>86</v>
      </c>
      <c r="AC2753" s="108">
        <f t="shared" ca="1" si="295"/>
        <v>0</v>
      </c>
      <c r="AE2753" s="108" t="b">
        <f>IF(COUNTBLANK(D2753)=0,A2753)</f>
        <v>0</v>
      </c>
    </row>
    <row r="2754" spans="1:31" ht="12.75" x14ac:dyDescent="0.2">
      <c r="A2754" s="94" t="str">
        <f>IF(D2754="","",CONCATENATE('Address and samples info'!$B$8," #",'Samples 96'!C2754))</f>
        <v/>
      </c>
      <c r="B2754" s="95" t="s">
        <v>68</v>
      </c>
      <c r="C2754" s="150">
        <v>32</v>
      </c>
      <c r="D2754" s="5"/>
      <c r="E2754" s="98">
        <v>0.01</v>
      </c>
      <c r="F2754" s="53"/>
      <c r="G2754" s="59"/>
      <c r="Z2754" s="108" t="str">
        <f>IF(LEN(INDEX($1:$1048576,ROW(),4))&gt;0,INDEX($1:$1048576,ROW(),4)," ")</f>
        <v xml:space="preserve"> </v>
      </c>
      <c r="AA2754" s="108">
        <f t="shared" si="294"/>
        <v>211</v>
      </c>
      <c r="AB2754" s="108">
        <f ca="1">COUNTBLANK(OFFSET(INDEX($1:$1048576,2,4),AA2754*WellsInPlate,0,WellsInPlate,1))</f>
        <v>86</v>
      </c>
      <c r="AC2754" s="108">
        <f t="shared" ca="1" si="295"/>
        <v>0</v>
      </c>
      <c r="AE2754" s="108" t="b">
        <f>IF(COUNTBLANK(D2754)=0,A2754)</f>
        <v>0</v>
      </c>
    </row>
    <row r="2755" spans="1:31" ht="12.75" x14ac:dyDescent="0.2">
      <c r="A2755" s="94" t="str">
        <f>IF(D2755="","",CONCATENATE('Address and samples info'!$B$8," #",'Samples 96'!C2755))</f>
        <v/>
      </c>
      <c r="B2755" s="95" t="s">
        <v>3</v>
      </c>
      <c r="C2755" s="150">
        <v>33</v>
      </c>
      <c r="D2755" s="5"/>
      <c r="E2755" s="98">
        <v>0.01</v>
      </c>
      <c r="F2755" s="53"/>
      <c r="G2755" s="59"/>
      <c r="Z2755" s="108" t="str">
        <f>IF(LEN(INDEX($1:$1048576,ROW(),4))&gt;0,INDEX($1:$1048576,ROW(),4)," ")</f>
        <v xml:space="preserve"> </v>
      </c>
      <c r="AA2755" s="108">
        <f t="shared" si="294"/>
        <v>211</v>
      </c>
      <c r="AB2755" s="108">
        <f ca="1">COUNTBLANK(OFFSET(INDEX($1:$1048576,2,4),AA2755*WellsInPlate,0,WellsInPlate,1))</f>
        <v>86</v>
      </c>
      <c r="AC2755" s="108">
        <f t="shared" ca="1" si="295"/>
        <v>0</v>
      </c>
      <c r="AE2755" s="108" t="b">
        <f>IF(COUNTBLANK(D2755)=0,A2755)</f>
        <v>0</v>
      </c>
    </row>
    <row r="2756" spans="1:31" ht="12.75" x14ac:dyDescent="0.2">
      <c r="A2756" s="94" t="str">
        <f>IF(D2756="","",CONCATENATE('Address and samples info'!$B$8," #",'Samples 96'!C2756))</f>
        <v/>
      </c>
      <c r="B2756" s="95" t="s">
        <v>14</v>
      </c>
      <c r="C2756" s="150">
        <v>33</v>
      </c>
      <c r="D2756" s="5"/>
      <c r="E2756" s="98">
        <v>0.01</v>
      </c>
      <c r="F2756" s="53"/>
      <c r="G2756" s="59"/>
      <c r="Z2756" s="108" t="str">
        <f>IF(LEN(INDEX($1:$1048576,ROW(),4))&gt;0,INDEX($1:$1048576,ROW(),4)," ")</f>
        <v xml:space="preserve"> </v>
      </c>
      <c r="AA2756" s="108">
        <f t="shared" si="294"/>
        <v>211</v>
      </c>
      <c r="AB2756" s="108">
        <f ca="1">COUNTBLANK(OFFSET(INDEX($1:$1048576,2,4),AA2756*WellsInPlate,0,WellsInPlate,1))</f>
        <v>86</v>
      </c>
      <c r="AC2756" s="108">
        <f t="shared" ca="1" si="295"/>
        <v>0</v>
      </c>
      <c r="AE2756" s="108" t="b">
        <f>IF(COUNTBLANK(D2756)=0,A2756)</f>
        <v>0</v>
      </c>
    </row>
    <row r="2757" spans="1:31" ht="12.75" x14ac:dyDescent="0.2">
      <c r="A2757" s="94" t="str">
        <f>IF(D2757="","",CONCATENATE('Address and samples info'!$B$8," #",'Samples 96'!C2757))</f>
        <v/>
      </c>
      <c r="B2757" s="95" t="s">
        <v>25</v>
      </c>
      <c r="C2757" s="150">
        <v>33</v>
      </c>
      <c r="D2757" s="5"/>
      <c r="E2757" s="98">
        <v>0.01</v>
      </c>
      <c r="F2757" s="53"/>
      <c r="G2757" s="59"/>
      <c r="Z2757" s="108" t="str">
        <f>IF(LEN(INDEX($1:$1048576,ROW(),4))&gt;0,INDEX($1:$1048576,ROW(),4)," ")</f>
        <v xml:space="preserve"> </v>
      </c>
      <c r="AA2757" s="108">
        <f t="shared" ref="AA2757" si="296">CEILING((ROW()-StartRow+1)/PanelHeight,1)-1</f>
        <v>211</v>
      </c>
      <c r="AB2757" s="108">
        <f ca="1">COUNTBLANK(OFFSET(INDEX($1:$1048576,2,4),AA2757*WellsInPlate,0,WellsInPlate,1))</f>
        <v>86</v>
      </c>
      <c r="AC2757" s="108">
        <f t="shared" ref="AC2757" ca="1" si="297">IF(AB2757=WellsInPlate,0,1)</f>
        <v>0</v>
      </c>
      <c r="AE2757" s="108" t="b">
        <f>IF(COUNTBLANK(D2757)=0,A2757)</f>
        <v>0</v>
      </c>
    </row>
    <row r="2758" spans="1:31" ht="12.75" x14ac:dyDescent="0.2">
      <c r="A2758" s="94" t="str">
        <f>IF(D2758="","",CONCATENATE('Address and samples info'!$B$8," #",'Samples 96'!C2758))</f>
        <v/>
      </c>
      <c r="B2758" s="95" t="s">
        <v>36</v>
      </c>
      <c r="C2758" s="150">
        <v>33</v>
      </c>
      <c r="D2758" s="5"/>
      <c r="E2758" s="98">
        <v>0.01</v>
      </c>
      <c r="F2758" s="53"/>
      <c r="G2758" s="59"/>
      <c r="Z2758" s="108" t="str">
        <f>IF(LEN(INDEX($1:$1048576,ROW(),4))&gt;0,INDEX($1:$1048576,ROW(),4)," ")</f>
        <v xml:space="preserve"> </v>
      </c>
      <c r="AA2758" s="108">
        <f t="shared" ref="AA2758:AA2789" si="298">CEILING((ROW()-StartRow+1)/PanelHeight,1)-1</f>
        <v>211</v>
      </c>
      <c r="AB2758" s="108">
        <f ca="1">COUNTBLANK(OFFSET(INDEX($1:$1048576,2,4),AA2758*WellsInPlate,0,WellsInPlate,1))</f>
        <v>86</v>
      </c>
      <c r="AC2758" s="108">
        <f t="shared" ref="AC2758:AC2789" ca="1" si="299">IF(AB2758=WellsInPlate,0,1)</f>
        <v>0</v>
      </c>
      <c r="AE2758" s="108" t="b">
        <f>IF(COUNTBLANK(D2758)=0,A2758)</f>
        <v>0</v>
      </c>
    </row>
    <row r="2759" spans="1:31" ht="12.75" x14ac:dyDescent="0.2">
      <c r="A2759" s="94" t="str">
        <f>IF(D2759="","",CONCATENATE('Address and samples info'!$B$8," #",'Samples 96'!C2759))</f>
        <v/>
      </c>
      <c r="B2759" s="95" t="s">
        <v>47</v>
      </c>
      <c r="C2759" s="150">
        <v>33</v>
      </c>
      <c r="D2759" s="5"/>
      <c r="E2759" s="98">
        <v>0.01</v>
      </c>
      <c r="F2759" s="53"/>
      <c r="G2759" s="59"/>
      <c r="Z2759" s="108" t="str">
        <f>IF(LEN(INDEX($1:$1048576,ROW(),4))&gt;0,INDEX($1:$1048576,ROW(),4)," ")</f>
        <v xml:space="preserve"> </v>
      </c>
      <c r="AA2759" s="108">
        <f t="shared" si="298"/>
        <v>211</v>
      </c>
      <c r="AB2759" s="108">
        <f ca="1">COUNTBLANK(OFFSET(INDEX($1:$1048576,2,4),AA2759*WellsInPlate,0,WellsInPlate,1))</f>
        <v>86</v>
      </c>
      <c r="AC2759" s="108">
        <f t="shared" ca="1" si="299"/>
        <v>0</v>
      </c>
      <c r="AE2759" s="108" t="b">
        <f>IF(COUNTBLANK(D2759)=0,A2759)</f>
        <v>0</v>
      </c>
    </row>
    <row r="2760" spans="1:31" ht="12.75" x14ac:dyDescent="0.2">
      <c r="A2760" s="94" t="str">
        <f>IF(D2760="","",CONCATENATE('Address and samples info'!$B$8," #",'Samples 96'!C2760))</f>
        <v/>
      </c>
      <c r="B2760" s="95" t="s">
        <v>58</v>
      </c>
      <c r="C2760" s="150">
        <v>33</v>
      </c>
      <c r="D2760" s="5"/>
      <c r="E2760" s="98">
        <v>0.01</v>
      </c>
      <c r="F2760" s="53"/>
      <c r="G2760" s="59"/>
      <c r="Z2760" s="108" t="str">
        <f>IF(LEN(INDEX($1:$1048576,ROW(),4))&gt;0,INDEX($1:$1048576,ROW(),4)," ")</f>
        <v xml:space="preserve"> </v>
      </c>
      <c r="AA2760" s="108">
        <f t="shared" si="298"/>
        <v>212</v>
      </c>
      <c r="AB2760" s="108">
        <f ca="1">COUNTBLANK(OFFSET(INDEX($1:$1048576,2,4),AA2760*WellsInPlate,0,WellsInPlate,1))</f>
        <v>86</v>
      </c>
      <c r="AC2760" s="108">
        <f t="shared" ca="1" si="299"/>
        <v>0</v>
      </c>
      <c r="AE2760" s="108" t="b">
        <f>IF(COUNTBLANK(D2760)=0,A2760)</f>
        <v>0</v>
      </c>
    </row>
    <row r="2761" spans="1:31" ht="12.75" x14ac:dyDescent="0.2">
      <c r="A2761" s="94" t="str">
        <f>IF(D2761="","",CONCATENATE('Address and samples info'!$B$8," #",'Samples 96'!C2761))</f>
        <v/>
      </c>
      <c r="B2761" s="95" t="s">
        <v>69</v>
      </c>
      <c r="C2761" s="150">
        <v>33</v>
      </c>
      <c r="D2761" s="5"/>
      <c r="E2761" s="98">
        <v>0.01</v>
      </c>
      <c r="F2761" s="53"/>
      <c r="G2761" s="59"/>
      <c r="Z2761" s="108" t="str">
        <f>IF(LEN(INDEX($1:$1048576,ROW(),4))&gt;0,INDEX($1:$1048576,ROW(),4)," ")</f>
        <v xml:space="preserve"> </v>
      </c>
      <c r="AA2761" s="108">
        <f t="shared" si="298"/>
        <v>212</v>
      </c>
      <c r="AB2761" s="108">
        <f ca="1">COUNTBLANK(OFFSET(INDEX($1:$1048576,2,4),AA2761*WellsInPlate,0,WellsInPlate,1))</f>
        <v>86</v>
      </c>
      <c r="AC2761" s="108">
        <f t="shared" ca="1" si="299"/>
        <v>0</v>
      </c>
      <c r="AE2761" s="108" t="b">
        <f>IF(COUNTBLANK(D2761)=0,A2761)</f>
        <v>0</v>
      </c>
    </row>
    <row r="2762" spans="1:31" ht="12.75" x14ac:dyDescent="0.2">
      <c r="A2762" s="94" t="str">
        <f>IF(D2762="","",CONCATENATE('Address and samples info'!$B$8," #",'Samples 96'!C2762))</f>
        <v/>
      </c>
      <c r="B2762" s="95" t="s">
        <v>79</v>
      </c>
      <c r="C2762" s="150">
        <v>33</v>
      </c>
      <c r="D2762" s="5"/>
      <c r="E2762" s="98">
        <v>0.01</v>
      </c>
      <c r="F2762" s="53"/>
      <c r="G2762" s="59"/>
      <c r="Z2762" s="108" t="str">
        <f>IF(LEN(INDEX($1:$1048576,ROW(),4))&gt;0,INDEX($1:$1048576,ROW(),4)," ")</f>
        <v xml:space="preserve"> </v>
      </c>
      <c r="AA2762" s="108">
        <f t="shared" si="298"/>
        <v>212</v>
      </c>
      <c r="AB2762" s="108">
        <f ca="1">COUNTBLANK(OFFSET(INDEX($1:$1048576,2,4),AA2762*WellsInPlate,0,WellsInPlate,1))</f>
        <v>86</v>
      </c>
      <c r="AC2762" s="108">
        <f t="shared" ca="1" si="299"/>
        <v>0</v>
      </c>
      <c r="AE2762" s="108" t="b">
        <f>IF(COUNTBLANK(D2762)=0,A2762)</f>
        <v>0</v>
      </c>
    </row>
    <row r="2763" spans="1:31" ht="12.75" x14ac:dyDescent="0.2">
      <c r="A2763" s="94" t="str">
        <f>IF(D2763="","",CONCATENATE('Address and samples info'!$B$8," #",'Samples 96'!C2763))</f>
        <v/>
      </c>
      <c r="B2763" s="95" t="s">
        <v>4</v>
      </c>
      <c r="C2763" s="150">
        <v>33</v>
      </c>
      <c r="D2763" s="5"/>
      <c r="E2763" s="98">
        <v>0.01</v>
      </c>
      <c r="F2763" s="53"/>
      <c r="G2763" s="59"/>
      <c r="Z2763" s="108" t="str">
        <f>IF(LEN(INDEX($1:$1048576,ROW(),4))&gt;0,INDEX($1:$1048576,ROW(),4)," ")</f>
        <v xml:space="preserve"> </v>
      </c>
      <c r="AA2763" s="108">
        <f t="shared" si="298"/>
        <v>212</v>
      </c>
      <c r="AB2763" s="108">
        <f ca="1">COUNTBLANK(OFFSET(INDEX($1:$1048576,2,4),AA2763*WellsInPlate,0,WellsInPlate,1))</f>
        <v>86</v>
      </c>
      <c r="AC2763" s="108">
        <f t="shared" ca="1" si="299"/>
        <v>0</v>
      </c>
      <c r="AE2763" s="108" t="b">
        <f>IF(COUNTBLANK(D2763)=0,A2763)</f>
        <v>0</v>
      </c>
    </row>
    <row r="2764" spans="1:31" ht="12.75" x14ac:dyDescent="0.2">
      <c r="A2764" s="94" t="str">
        <f>IF(D2764="","",CONCATENATE('Address and samples info'!$B$8," #",'Samples 96'!C2764))</f>
        <v/>
      </c>
      <c r="B2764" s="95" t="s">
        <v>15</v>
      </c>
      <c r="C2764" s="150">
        <v>33</v>
      </c>
      <c r="D2764" s="5"/>
      <c r="E2764" s="98">
        <v>0.01</v>
      </c>
      <c r="F2764" s="53"/>
      <c r="G2764" s="59"/>
      <c r="Z2764" s="108" t="str">
        <f>IF(LEN(INDEX($1:$1048576,ROW(),4))&gt;0,INDEX($1:$1048576,ROW(),4)," ")</f>
        <v xml:space="preserve"> </v>
      </c>
      <c r="AA2764" s="108">
        <f t="shared" si="298"/>
        <v>212</v>
      </c>
      <c r="AB2764" s="108">
        <f ca="1">COUNTBLANK(OFFSET(INDEX($1:$1048576,2,4),AA2764*WellsInPlate,0,WellsInPlate,1))</f>
        <v>86</v>
      </c>
      <c r="AC2764" s="108">
        <f t="shared" ca="1" si="299"/>
        <v>0</v>
      </c>
      <c r="AE2764" s="108" t="b">
        <f>IF(COUNTBLANK(D2764)=0,A2764)</f>
        <v>0</v>
      </c>
    </row>
    <row r="2765" spans="1:31" ht="12.75" x14ac:dyDescent="0.2">
      <c r="A2765" s="94" t="str">
        <f>IF(D2765="","",CONCATENATE('Address and samples info'!$B$8," #",'Samples 96'!C2765))</f>
        <v/>
      </c>
      <c r="B2765" s="95" t="s">
        <v>26</v>
      </c>
      <c r="C2765" s="150">
        <v>33</v>
      </c>
      <c r="D2765" s="5"/>
      <c r="E2765" s="98">
        <v>0.01</v>
      </c>
      <c r="F2765" s="53"/>
      <c r="G2765" s="59"/>
      <c r="Z2765" s="108" t="str">
        <f>IF(LEN(INDEX($1:$1048576,ROW(),4))&gt;0,INDEX($1:$1048576,ROW(),4)," ")</f>
        <v xml:space="preserve"> </v>
      </c>
      <c r="AA2765" s="108">
        <f t="shared" si="298"/>
        <v>212</v>
      </c>
      <c r="AB2765" s="108">
        <f ca="1">COUNTBLANK(OFFSET(INDEX($1:$1048576,2,4),AA2765*WellsInPlate,0,WellsInPlate,1))</f>
        <v>86</v>
      </c>
      <c r="AC2765" s="108">
        <f t="shared" ca="1" si="299"/>
        <v>0</v>
      </c>
      <c r="AE2765" s="108" t="b">
        <f>IF(COUNTBLANK(D2765)=0,A2765)</f>
        <v>0</v>
      </c>
    </row>
    <row r="2766" spans="1:31" ht="12.75" x14ac:dyDescent="0.2">
      <c r="A2766" s="94" t="str">
        <f>IF(D2766="","",CONCATENATE('Address and samples info'!$B$8," #",'Samples 96'!C2766))</f>
        <v/>
      </c>
      <c r="B2766" s="95" t="s">
        <v>37</v>
      </c>
      <c r="C2766" s="150">
        <v>33</v>
      </c>
      <c r="D2766" s="5"/>
      <c r="E2766" s="98">
        <v>0.01</v>
      </c>
      <c r="F2766" s="53"/>
      <c r="G2766" s="59"/>
      <c r="Z2766" s="108" t="str">
        <f>IF(LEN(INDEX($1:$1048576,ROW(),4))&gt;0,INDEX($1:$1048576,ROW(),4)," ")</f>
        <v xml:space="preserve"> </v>
      </c>
      <c r="AA2766" s="108">
        <f t="shared" si="298"/>
        <v>212</v>
      </c>
      <c r="AB2766" s="108">
        <f ca="1">COUNTBLANK(OFFSET(INDEX($1:$1048576,2,4),AA2766*WellsInPlate,0,WellsInPlate,1))</f>
        <v>86</v>
      </c>
      <c r="AC2766" s="108">
        <f t="shared" ca="1" si="299"/>
        <v>0</v>
      </c>
      <c r="AE2766" s="108" t="b">
        <f>IF(COUNTBLANK(D2766)=0,A2766)</f>
        <v>0</v>
      </c>
    </row>
    <row r="2767" spans="1:31" ht="12.75" x14ac:dyDescent="0.2">
      <c r="A2767" s="94" t="str">
        <f>IF(D2767="","",CONCATENATE('Address and samples info'!$B$8," #",'Samples 96'!C2767))</f>
        <v/>
      </c>
      <c r="B2767" s="95" t="s">
        <v>48</v>
      </c>
      <c r="C2767" s="150">
        <v>33</v>
      </c>
      <c r="D2767" s="5"/>
      <c r="E2767" s="98">
        <v>0.01</v>
      </c>
      <c r="F2767" s="53"/>
      <c r="G2767" s="59"/>
      <c r="Z2767" s="108" t="str">
        <f>IF(LEN(INDEX($1:$1048576,ROW(),4))&gt;0,INDEX($1:$1048576,ROW(),4)," ")</f>
        <v xml:space="preserve"> </v>
      </c>
      <c r="AA2767" s="108">
        <f t="shared" si="298"/>
        <v>212</v>
      </c>
      <c r="AB2767" s="108">
        <f ca="1">COUNTBLANK(OFFSET(INDEX($1:$1048576,2,4),AA2767*WellsInPlate,0,WellsInPlate,1))</f>
        <v>86</v>
      </c>
      <c r="AC2767" s="108">
        <f t="shared" ca="1" si="299"/>
        <v>0</v>
      </c>
      <c r="AE2767" s="108" t="b">
        <f>IF(COUNTBLANK(D2767)=0,A2767)</f>
        <v>0</v>
      </c>
    </row>
    <row r="2768" spans="1:31" ht="12.75" x14ac:dyDescent="0.2">
      <c r="A2768" s="94" t="str">
        <f>IF(D2768="","",CONCATENATE('Address and samples info'!$B$8," #",'Samples 96'!C2768))</f>
        <v/>
      </c>
      <c r="B2768" s="95" t="s">
        <v>59</v>
      </c>
      <c r="C2768" s="150">
        <v>33</v>
      </c>
      <c r="D2768" s="5"/>
      <c r="E2768" s="98">
        <v>0.01</v>
      </c>
      <c r="F2768" s="53"/>
      <c r="G2768" s="59"/>
      <c r="Z2768" s="108" t="str">
        <f>IF(LEN(INDEX($1:$1048576,ROW(),4))&gt;0,INDEX($1:$1048576,ROW(),4)," ")</f>
        <v xml:space="preserve"> </v>
      </c>
      <c r="AA2768" s="108">
        <f t="shared" si="298"/>
        <v>212</v>
      </c>
      <c r="AB2768" s="108">
        <f ca="1">COUNTBLANK(OFFSET(INDEX($1:$1048576,2,4),AA2768*WellsInPlate,0,WellsInPlate,1))</f>
        <v>86</v>
      </c>
      <c r="AC2768" s="108">
        <f t="shared" ca="1" si="299"/>
        <v>0</v>
      </c>
      <c r="AE2768" s="108" t="b">
        <f>IF(COUNTBLANK(D2768)=0,A2768)</f>
        <v>0</v>
      </c>
    </row>
    <row r="2769" spans="1:31" ht="12.75" x14ac:dyDescent="0.2">
      <c r="A2769" s="94" t="str">
        <f>IF(D2769="","",CONCATENATE('Address and samples info'!$B$8," #",'Samples 96'!C2769))</f>
        <v/>
      </c>
      <c r="B2769" s="95" t="s">
        <v>70</v>
      </c>
      <c r="C2769" s="150">
        <v>33</v>
      </c>
      <c r="D2769" s="5"/>
      <c r="E2769" s="98">
        <v>0.01</v>
      </c>
      <c r="F2769" s="53"/>
      <c r="G2769" s="59"/>
      <c r="Z2769" s="108" t="str">
        <f>IF(LEN(INDEX($1:$1048576,ROW(),4))&gt;0,INDEX($1:$1048576,ROW(),4)," ")</f>
        <v xml:space="preserve"> </v>
      </c>
      <c r="AA2769" s="108">
        <f t="shared" si="298"/>
        <v>212</v>
      </c>
      <c r="AB2769" s="108">
        <f ca="1">COUNTBLANK(OFFSET(INDEX($1:$1048576,2,4),AA2769*WellsInPlate,0,WellsInPlate,1))</f>
        <v>86</v>
      </c>
      <c r="AC2769" s="108">
        <f t="shared" ca="1" si="299"/>
        <v>0</v>
      </c>
      <c r="AE2769" s="108" t="b">
        <f>IF(COUNTBLANK(D2769)=0,A2769)</f>
        <v>0</v>
      </c>
    </row>
    <row r="2770" spans="1:31" ht="12.75" x14ac:dyDescent="0.2">
      <c r="A2770" s="94" t="str">
        <f>IF(D2770="","",CONCATENATE('Address and samples info'!$B$8," #",'Samples 96'!C2770))</f>
        <v/>
      </c>
      <c r="B2770" s="95" t="s">
        <v>80</v>
      </c>
      <c r="C2770" s="150">
        <v>33</v>
      </c>
      <c r="D2770" s="5"/>
      <c r="E2770" s="98">
        <v>0.01</v>
      </c>
      <c r="F2770" s="53"/>
      <c r="G2770" s="59"/>
      <c r="Z2770" s="108" t="str">
        <f>IF(LEN(INDEX($1:$1048576,ROW(),4))&gt;0,INDEX($1:$1048576,ROW(),4)," ")</f>
        <v xml:space="preserve"> </v>
      </c>
      <c r="AA2770" s="108">
        <f t="shared" si="298"/>
        <v>212</v>
      </c>
      <c r="AB2770" s="108">
        <f ca="1">COUNTBLANK(OFFSET(INDEX($1:$1048576,2,4),AA2770*WellsInPlate,0,WellsInPlate,1))</f>
        <v>86</v>
      </c>
      <c r="AC2770" s="108">
        <f t="shared" ca="1" si="299"/>
        <v>0</v>
      </c>
      <c r="AE2770" s="108" t="b">
        <f>IF(COUNTBLANK(D2770)=0,A2770)</f>
        <v>0</v>
      </c>
    </row>
    <row r="2771" spans="1:31" ht="12.75" x14ac:dyDescent="0.2">
      <c r="A2771" s="94" t="str">
        <f>IF(D2771="","",CONCATENATE('Address and samples info'!$B$8," #",'Samples 96'!C2771))</f>
        <v/>
      </c>
      <c r="B2771" s="95" t="s">
        <v>5</v>
      </c>
      <c r="C2771" s="150">
        <v>33</v>
      </c>
      <c r="D2771" s="5"/>
      <c r="E2771" s="98">
        <v>0.01</v>
      </c>
      <c r="F2771" s="53"/>
      <c r="G2771" s="59"/>
      <c r="Z2771" s="108" t="str">
        <f>IF(LEN(INDEX($1:$1048576,ROW(),4))&gt;0,INDEX($1:$1048576,ROW(),4)," ")</f>
        <v xml:space="preserve"> </v>
      </c>
      <c r="AA2771" s="108">
        <f t="shared" si="298"/>
        <v>212</v>
      </c>
      <c r="AB2771" s="108">
        <f ca="1">COUNTBLANK(OFFSET(INDEX($1:$1048576,2,4),AA2771*WellsInPlate,0,WellsInPlate,1))</f>
        <v>86</v>
      </c>
      <c r="AC2771" s="108">
        <f t="shared" ca="1" si="299"/>
        <v>0</v>
      </c>
      <c r="AE2771" s="108" t="b">
        <f>IF(COUNTBLANK(D2771)=0,A2771)</f>
        <v>0</v>
      </c>
    </row>
    <row r="2772" spans="1:31" ht="12.75" x14ac:dyDescent="0.2">
      <c r="A2772" s="94" t="str">
        <f>IF(D2772="","",CONCATENATE('Address and samples info'!$B$8," #",'Samples 96'!C2772))</f>
        <v/>
      </c>
      <c r="B2772" s="95" t="s">
        <v>16</v>
      </c>
      <c r="C2772" s="150">
        <v>33</v>
      </c>
      <c r="D2772" s="5"/>
      <c r="E2772" s="98">
        <v>0.01</v>
      </c>
      <c r="F2772" s="53"/>
      <c r="G2772" s="59"/>
      <c r="Z2772" s="108" t="str">
        <f>IF(LEN(INDEX($1:$1048576,ROW(),4))&gt;0,INDEX($1:$1048576,ROW(),4)," ")</f>
        <v xml:space="preserve"> </v>
      </c>
      <c r="AA2772" s="108">
        <f t="shared" si="298"/>
        <v>212</v>
      </c>
      <c r="AB2772" s="108">
        <f ca="1">COUNTBLANK(OFFSET(INDEX($1:$1048576,2,4),AA2772*WellsInPlate,0,WellsInPlate,1))</f>
        <v>86</v>
      </c>
      <c r="AC2772" s="108">
        <f t="shared" ca="1" si="299"/>
        <v>0</v>
      </c>
      <c r="AE2772" s="108" t="b">
        <f>IF(COUNTBLANK(D2772)=0,A2772)</f>
        <v>0</v>
      </c>
    </row>
    <row r="2773" spans="1:31" ht="12.75" x14ac:dyDescent="0.2">
      <c r="A2773" s="94" t="str">
        <f>IF(D2773="","",CONCATENATE('Address and samples info'!$B$8," #",'Samples 96'!C2773))</f>
        <v/>
      </c>
      <c r="B2773" s="95" t="s">
        <v>27</v>
      </c>
      <c r="C2773" s="150">
        <v>33</v>
      </c>
      <c r="D2773" s="5"/>
      <c r="E2773" s="98">
        <v>0.01</v>
      </c>
      <c r="F2773" s="53"/>
      <c r="G2773" s="59"/>
      <c r="Z2773" s="108" t="str">
        <f>IF(LEN(INDEX($1:$1048576,ROW(),4))&gt;0,INDEX($1:$1048576,ROW(),4)," ")</f>
        <v xml:space="preserve"> </v>
      </c>
      <c r="AA2773" s="108">
        <f t="shared" si="298"/>
        <v>213</v>
      </c>
      <c r="AB2773" s="108">
        <f ca="1">COUNTBLANK(OFFSET(INDEX($1:$1048576,2,4),AA2773*WellsInPlate,0,WellsInPlate,1))</f>
        <v>86</v>
      </c>
      <c r="AC2773" s="108">
        <f t="shared" ca="1" si="299"/>
        <v>0</v>
      </c>
      <c r="AE2773" s="108" t="b">
        <f>IF(COUNTBLANK(D2773)=0,A2773)</f>
        <v>0</v>
      </c>
    </row>
    <row r="2774" spans="1:31" ht="12.75" x14ac:dyDescent="0.2">
      <c r="A2774" s="94" t="str">
        <f>IF(D2774="","",CONCATENATE('Address and samples info'!$B$8," #",'Samples 96'!C2774))</f>
        <v/>
      </c>
      <c r="B2774" s="95" t="s">
        <v>38</v>
      </c>
      <c r="C2774" s="150">
        <v>33</v>
      </c>
      <c r="D2774" s="5"/>
      <c r="E2774" s="98">
        <v>0.01</v>
      </c>
      <c r="F2774" s="53"/>
      <c r="G2774" s="59"/>
      <c r="Z2774" s="108" t="str">
        <f>IF(LEN(INDEX($1:$1048576,ROW(),4))&gt;0,INDEX($1:$1048576,ROW(),4)," ")</f>
        <v xml:space="preserve"> </v>
      </c>
      <c r="AA2774" s="108">
        <f t="shared" si="298"/>
        <v>213</v>
      </c>
      <c r="AB2774" s="108">
        <f ca="1">COUNTBLANK(OFFSET(INDEX($1:$1048576,2,4),AA2774*WellsInPlate,0,WellsInPlate,1))</f>
        <v>86</v>
      </c>
      <c r="AC2774" s="108">
        <f t="shared" ca="1" si="299"/>
        <v>0</v>
      </c>
      <c r="AE2774" s="108" t="b">
        <f>IF(COUNTBLANK(D2774)=0,A2774)</f>
        <v>0</v>
      </c>
    </row>
    <row r="2775" spans="1:31" ht="12.75" x14ac:dyDescent="0.2">
      <c r="A2775" s="94" t="str">
        <f>IF(D2775="","",CONCATENATE('Address and samples info'!$B$8," #",'Samples 96'!C2775))</f>
        <v/>
      </c>
      <c r="B2775" s="95" t="s">
        <v>49</v>
      </c>
      <c r="C2775" s="150">
        <v>33</v>
      </c>
      <c r="D2775" s="5"/>
      <c r="E2775" s="98">
        <v>0.01</v>
      </c>
      <c r="F2775" s="53"/>
      <c r="G2775" s="59"/>
      <c r="Z2775" s="108" t="str">
        <f>IF(LEN(INDEX($1:$1048576,ROW(),4))&gt;0,INDEX($1:$1048576,ROW(),4)," ")</f>
        <v xml:space="preserve"> </v>
      </c>
      <c r="AA2775" s="108">
        <f t="shared" si="298"/>
        <v>213</v>
      </c>
      <c r="AB2775" s="108">
        <f ca="1">COUNTBLANK(OFFSET(INDEX($1:$1048576,2,4),AA2775*WellsInPlate,0,WellsInPlate,1))</f>
        <v>86</v>
      </c>
      <c r="AC2775" s="108">
        <f t="shared" ca="1" si="299"/>
        <v>0</v>
      </c>
      <c r="AE2775" s="108" t="b">
        <f>IF(COUNTBLANK(D2775)=0,A2775)</f>
        <v>0</v>
      </c>
    </row>
    <row r="2776" spans="1:31" ht="12.75" x14ac:dyDescent="0.2">
      <c r="A2776" s="94" t="str">
        <f>IF(D2776="","",CONCATENATE('Address and samples info'!$B$8," #",'Samples 96'!C2776))</f>
        <v/>
      </c>
      <c r="B2776" s="95" t="s">
        <v>60</v>
      </c>
      <c r="C2776" s="150">
        <v>33</v>
      </c>
      <c r="D2776" s="5"/>
      <c r="E2776" s="98">
        <v>0.01</v>
      </c>
      <c r="F2776" s="53"/>
      <c r="G2776" s="59"/>
      <c r="Z2776" s="108" t="str">
        <f>IF(LEN(INDEX($1:$1048576,ROW(),4))&gt;0,INDEX($1:$1048576,ROW(),4)," ")</f>
        <v xml:space="preserve"> </v>
      </c>
      <c r="AA2776" s="108">
        <f t="shared" si="298"/>
        <v>213</v>
      </c>
      <c r="AB2776" s="108">
        <f ca="1">COUNTBLANK(OFFSET(INDEX($1:$1048576,2,4),AA2776*WellsInPlate,0,WellsInPlate,1))</f>
        <v>86</v>
      </c>
      <c r="AC2776" s="108">
        <f t="shared" ca="1" si="299"/>
        <v>0</v>
      </c>
      <c r="AE2776" s="108" t="b">
        <f>IF(COUNTBLANK(D2776)=0,A2776)</f>
        <v>0</v>
      </c>
    </row>
    <row r="2777" spans="1:31" ht="12.75" x14ac:dyDescent="0.2">
      <c r="A2777" s="94" t="str">
        <f>IF(D2777="","",CONCATENATE('Address and samples info'!$B$8," #",'Samples 96'!C2777))</f>
        <v/>
      </c>
      <c r="B2777" s="95" t="s">
        <v>71</v>
      </c>
      <c r="C2777" s="150">
        <v>33</v>
      </c>
      <c r="D2777" s="5"/>
      <c r="E2777" s="98">
        <v>0.01</v>
      </c>
      <c r="F2777" s="53"/>
      <c r="G2777" s="59"/>
      <c r="Z2777" s="108" t="str">
        <f>IF(LEN(INDEX($1:$1048576,ROW(),4))&gt;0,INDEX($1:$1048576,ROW(),4)," ")</f>
        <v xml:space="preserve"> </v>
      </c>
      <c r="AA2777" s="108">
        <f t="shared" si="298"/>
        <v>213</v>
      </c>
      <c r="AB2777" s="108">
        <f ca="1">COUNTBLANK(OFFSET(INDEX($1:$1048576,2,4),AA2777*WellsInPlate,0,WellsInPlate,1))</f>
        <v>86</v>
      </c>
      <c r="AC2777" s="108">
        <f t="shared" ca="1" si="299"/>
        <v>0</v>
      </c>
      <c r="AE2777" s="108" t="b">
        <f>IF(COUNTBLANK(D2777)=0,A2777)</f>
        <v>0</v>
      </c>
    </row>
    <row r="2778" spans="1:31" ht="12.75" x14ac:dyDescent="0.2">
      <c r="A2778" s="94" t="str">
        <f>IF(D2778="","",CONCATENATE('Address and samples info'!$B$8," #",'Samples 96'!C2778))</f>
        <v/>
      </c>
      <c r="B2778" s="95" t="s">
        <v>81</v>
      </c>
      <c r="C2778" s="150">
        <v>33</v>
      </c>
      <c r="D2778" s="5"/>
      <c r="E2778" s="98">
        <v>0.01</v>
      </c>
      <c r="F2778" s="53"/>
      <c r="G2778" s="59"/>
      <c r="Z2778" s="108" t="str">
        <f>IF(LEN(INDEX($1:$1048576,ROW(),4))&gt;0,INDEX($1:$1048576,ROW(),4)," ")</f>
        <v xml:space="preserve"> </v>
      </c>
      <c r="AA2778" s="108">
        <f t="shared" si="298"/>
        <v>213</v>
      </c>
      <c r="AB2778" s="108">
        <f ca="1">COUNTBLANK(OFFSET(INDEX($1:$1048576,2,4),AA2778*WellsInPlate,0,WellsInPlate,1))</f>
        <v>86</v>
      </c>
      <c r="AC2778" s="108">
        <f t="shared" ca="1" si="299"/>
        <v>0</v>
      </c>
      <c r="AE2778" s="108" t="b">
        <f>IF(COUNTBLANK(D2778)=0,A2778)</f>
        <v>0</v>
      </c>
    </row>
    <row r="2779" spans="1:31" ht="12.75" x14ac:dyDescent="0.2">
      <c r="A2779" s="94" t="str">
        <f>IF(D2779="","",CONCATENATE('Address and samples info'!$B$8," #",'Samples 96'!C2779))</f>
        <v/>
      </c>
      <c r="B2779" s="95" t="s">
        <v>6</v>
      </c>
      <c r="C2779" s="150">
        <v>33</v>
      </c>
      <c r="D2779" s="5"/>
      <c r="E2779" s="98">
        <v>0.01</v>
      </c>
      <c r="F2779" s="53"/>
      <c r="G2779" s="59"/>
      <c r="Z2779" s="108" t="str">
        <f>IF(LEN(INDEX($1:$1048576,ROW(),4))&gt;0,INDEX($1:$1048576,ROW(),4)," ")</f>
        <v xml:space="preserve"> </v>
      </c>
      <c r="AA2779" s="108">
        <f t="shared" si="298"/>
        <v>213</v>
      </c>
      <c r="AB2779" s="108">
        <f ca="1">COUNTBLANK(OFFSET(INDEX($1:$1048576,2,4),AA2779*WellsInPlate,0,WellsInPlate,1))</f>
        <v>86</v>
      </c>
      <c r="AC2779" s="108">
        <f t="shared" ca="1" si="299"/>
        <v>0</v>
      </c>
      <c r="AE2779" s="108" t="b">
        <f>IF(COUNTBLANK(D2779)=0,A2779)</f>
        <v>0</v>
      </c>
    </row>
    <row r="2780" spans="1:31" ht="12.75" x14ac:dyDescent="0.2">
      <c r="A2780" s="94" t="str">
        <f>IF(D2780="","",CONCATENATE('Address and samples info'!$B$8," #",'Samples 96'!C2780))</f>
        <v/>
      </c>
      <c r="B2780" s="95" t="s">
        <v>17</v>
      </c>
      <c r="C2780" s="150">
        <v>33</v>
      </c>
      <c r="D2780" s="5"/>
      <c r="E2780" s="98">
        <v>0.01</v>
      </c>
      <c r="F2780" s="53"/>
      <c r="G2780" s="59"/>
      <c r="Z2780" s="108" t="str">
        <f>IF(LEN(INDEX($1:$1048576,ROW(),4))&gt;0,INDEX($1:$1048576,ROW(),4)," ")</f>
        <v xml:space="preserve"> </v>
      </c>
      <c r="AA2780" s="108">
        <f t="shared" si="298"/>
        <v>213</v>
      </c>
      <c r="AB2780" s="108">
        <f ca="1">COUNTBLANK(OFFSET(INDEX($1:$1048576,2,4),AA2780*WellsInPlate,0,WellsInPlate,1))</f>
        <v>86</v>
      </c>
      <c r="AC2780" s="108">
        <f t="shared" ca="1" si="299"/>
        <v>0</v>
      </c>
      <c r="AE2780" s="108" t="b">
        <f>IF(COUNTBLANK(D2780)=0,A2780)</f>
        <v>0</v>
      </c>
    </row>
    <row r="2781" spans="1:31" ht="12.75" x14ac:dyDescent="0.2">
      <c r="A2781" s="94" t="str">
        <f>IF(D2781="","",CONCATENATE('Address and samples info'!$B$8," #",'Samples 96'!C2781))</f>
        <v/>
      </c>
      <c r="B2781" s="95" t="s">
        <v>28</v>
      </c>
      <c r="C2781" s="150">
        <v>33</v>
      </c>
      <c r="D2781" s="5"/>
      <c r="E2781" s="98">
        <v>0.01</v>
      </c>
      <c r="F2781" s="53"/>
      <c r="G2781" s="59"/>
      <c r="Z2781" s="108" t="str">
        <f>IF(LEN(INDEX($1:$1048576,ROW(),4))&gt;0,INDEX($1:$1048576,ROW(),4)," ")</f>
        <v xml:space="preserve"> </v>
      </c>
      <c r="AA2781" s="108">
        <f t="shared" si="298"/>
        <v>213</v>
      </c>
      <c r="AB2781" s="108">
        <f ca="1">COUNTBLANK(OFFSET(INDEX($1:$1048576,2,4),AA2781*WellsInPlate,0,WellsInPlate,1))</f>
        <v>86</v>
      </c>
      <c r="AC2781" s="108">
        <f t="shared" ca="1" si="299"/>
        <v>0</v>
      </c>
      <c r="AE2781" s="108" t="b">
        <f>IF(COUNTBLANK(D2781)=0,A2781)</f>
        <v>0</v>
      </c>
    </row>
    <row r="2782" spans="1:31" ht="12.75" x14ac:dyDescent="0.2">
      <c r="A2782" s="94" t="str">
        <f>IF(D2782="","",CONCATENATE('Address and samples info'!$B$8," #",'Samples 96'!C2782))</f>
        <v/>
      </c>
      <c r="B2782" s="95" t="s">
        <v>39</v>
      </c>
      <c r="C2782" s="150">
        <v>33</v>
      </c>
      <c r="D2782" s="5"/>
      <c r="E2782" s="98">
        <v>0.01</v>
      </c>
      <c r="F2782" s="53"/>
      <c r="G2782" s="59"/>
      <c r="Z2782" s="108" t="str">
        <f>IF(LEN(INDEX($1:$1048576,ROW(),4))&gt;0,INDEX($1:$1048576,ROW(),4)," ")</f>
        <v xml:space="preserve"> </v>
      </c>
      <c r="AA2782" s="108">
        <f t="shared" si="298"/>
        <v>213</v>
      </c>
      <c r="AB2782" s="108">
        <f ca="1">COUNTBLANK(OFFSET(INDEX($1:$1048576,2,4),AA2782*WellsInPlate,0,WellsInPlate,1))</f>
        <v>86</v>
      </c>
      <c r="AC2782" s="108">
        <f t="shared" ca="1" si="299"/>
        <v>0</v>
      </c>
      <c r="AE2782" s="108" t="b">
        <f>IF(COUNTBLANK(D2782)=0,A2782)</f>
        <v>0</v>
      </c>
    </row>
    <row r="2783" spans="1:31" ht="12.75" x14ac:dyDescent="0.2">
      <c r="A2783" s="94" t="str">
        <f>IF(D2783="","",CONCATENATE('Address and samples info'!$B$8," #",'Samples 96'!C2783))</f>
        <v/>
      </c>
      <c r="B2783" s="95" t="s">
        <v>50</v>
      </c>
      <c r="C2783" s="150">
        <v>33</v>
      </c>
      <c r="D2783" s="5"/>
      <c r="E2783" s="98">
        <v>0.01</v>
      </c>
      <c r="F2783" s="53"/>
      <c r="G2783" s="59"/>
      <c r="Z2783" s="108" t="str">
        <f>IF(LEN(INDEX($1:$1048576,ROW(),4))&gt;0,INDEX($1:$1048576,ROW(),4)," ")</f>
        <v xml:space="preserve"> </v>
      </c>
      <c r="AA2783" s="108">
        <f t="shared" si="298"/>
        <v>213</v>
      </c>
      <c r="AB2783" s="108">
        <f ca="1">COUNTBLANK(OFFSET(INDEX($1:$1048576,2,4),AA2783*WellsInPlate,0,WellsInPlate,1))</f>
        <v>86</v>
      </c>
      <c r="AC2783" s="108">
        <f t="shared" ca="1" si="299"/>
        <v>0</v>
      </c>
      <c r="AE2783" s="108" t="b">
        <f>IF(COUNTBLANK(D2783)=0,A2783)</f>
        <v>0</v>
      </c>
    </row>
    <row r="2784" spans="1:31" ht="12.75" x14ac:dyDescent="0.2">
      <c r="A2784" s="94" t="str">
        <f>IF(D2784="","",CONCATENATE('Address and samples info'!$B$8," #",'Samples 96'!C2784))</f>
        <v/>
      </c>
      <c r="B2784" s="95" t="s">
        <v>61</v>
      </c>
      <c r="C2784" s="150">
        <v>33</v>
      </c>
      <c r="D2784" s="5"/>
      <c r="E2784" s="98">
        <v>0.01</v>
      </c>
      <c r="F2784" s="53"/>
      <c r="G2784" s="59"/>
      <c r="Z2784" s="108" t="str">
        <f>IF(LEN(INDEX($1:$1048576,ROW(),4))&gt;0,INDEX($1:$1048576,ROW(),4)," ")</f>
        <v xml:space="preserve"> </v>
      </c>
      <c r="AA2784" s="108">
        <f t="shared" si="298"/>
        <v>213</v>
      </c>
      <c r="AB2784" s="108">
        <f ca="1">COUNTBLANK(OFFSET(INDEX($1:$1048576,2,4),AA2784*WellsInPlate,0,WellsInPlate,1))</f>
        <v>86</v>
      </c>
      <c r="AC2784" s="108">
        <f t="shared" ca="1" si="299"/>
        <v>0</v>
      </c>
      <c r="AE2784" s="108" t="b">
        <f>IF(COUNTBLANK(D2784)=0,A2784)</f>
        <v>0</v>
      </c>
    </row>
    <row r="2785" spans="1:31" ht="12.75" x14ac:dyDescent="0.2">
      <c r="A2785" s="94" t="str">
        <f>IF(D2785="","",CONCATENATE('Address and samples info'!$B$8," #",'Samples 96'!C2785))</f>
        <v/>
      </c>
      <c r="B2785" s="95" t="s">
        <v>72</v>
      </c>
      <c r="C2785" s="150">
        <v>33</v>
      </c>
      <c r="D2785" s="5"/>
      <c r="E2785" s="98">
        <v>0.01</v>
      </c>
      <c r="F2785" s="53"/>
      <c r="G2785" s="59"/>
      <c r="Z2785" s="108" t="str">
        <f>IF(LEN(INDEX($1:$1048576,ROW(),4))&gt;0,INDEX($1:$1048576,ROW(),4)," ")</f>
        <v xml:space="preserve"> </v>
      </c>
      <c r="AA2785" s="108">
        <f t="shared" si="298"/>
        <v>213</v>
      </c>
      <c r="AB2785" s="108">
        <f ca="1">COUNTBLANK(OFFSET(INDEX($1:$1048576,2,4),AA2785*WellsInPlate,0,WellsInPlate,1))</f>
        <v>86</v>
      </c>
      <c r="AC2785" s="108">
        <f t="shared" ca="1" si="299"/>
        <v>0</v>
      </c>
      <c r="AE2785" s="108" t="b">
        <f>IF(COUNTBLANK(D2785)=0,A2785)</f>
        <v>0</v>
      </c>
    </row>
    <row r="2786" spans="1:31" ht="12.75" x14ac:dyDescent="0.2">
      <c r="A2786" s="94" t="str">
        <f>IF(D2786="","",CONCATENATE('Address and samples info'!$B$8," #",'Samples 96'!C2786))</f>
        <v/>
      </c>
      <c r="B2786" s="95" t="s">
        <v>82</v>
      </c>
      <c r="C2786" s="150">
        <v>33</v>
      </c>
      <c r="D2786" s="5"/>
      <c r="E2786" s="98">
        <v>0.01</v>
      </c>
      <c r="F2786" s="53"/>
      <c r="G2786" s="59"/>
      <c r="Z2786" s="108" t="str">
        <f>IF(LEN(INDEX($1:$1048576,ROW(),4))&gt;0,INDEX($1:$1048576,ROW(),4)," ")</f>
        <v xml:space="preserve"> </v>
      </c>
      <c r="AA2786" s="108">
        <f t="shared" si="298"/>
        <v>214</v>
      </c>
      <c r="AB2786" s="108">
        <f ca="1">COUNTBLANK(OFFSET(INDEX($1:$1048576,2,4),AA2786*WellsInPlate,0,WellsInPlate,1))</f>
        <v>86</v>
      </c>
      <c r="AC2786" s="108">
        <f t="shared" ca="1" si="299"/>
        <v>0</v>
      </c>
      <c r="AE2786" s="108" t="b">
        <f>IF(COUNTBLANK(D2786)=0,A2786)</f>
        <v>0</v>
      </c>
    </row>
    <row r="2787" spans="1:31" ht="12.75" x14ac:dyDescent="0.2">
      <c r="A2787" s="94" t="str">
        <f>IF(D2787="","",CONCATENATE('Address and samples info'!$B$8," #",'Samples 96'!C2787))</f>
        <v/>
      </c>
      <c r="B2787" s="95" t="s">
        <v>7</v>
      </c>
      <c r="C2787" s="150">
        <v>33</v>
      </c>
      <c r="D2787" s="5"/>
      <c r="E2787" s="98">
        <v>0.01</v>
      </c>
      <c r="F2787" s="53"/>
      <c r="G2787" s="59"/>
      <c r="Z2787" s="108" t="str">
        <f>IF(LEN(INDEX($1:$1048576,ROW(),4))&gt;0,INDEX($1:$1048576,ROW(),4)," ")</f>
        <v xml:space="preserve"> </v>
      </c>
      <c r="AA2787" s="108">
        <f t="shared" si="298"/>
        <v>214</v>
      </c>
      <c r="AB2787" s="108">
        <f ca="1">COUNTBLANK(OFFSET(INDEX($1:$1048576,2,4),AA2787*WellsInPlate,0,WellsInPlate,1))</f>
        <v>86</v>
      </c>
      <c r="AC2787" s="108">
        <f t="shared" ca="1" si="299"/>
        <v>0</v>
      </c>
      <c r="AE2787" s="108" t="b">
        <f>IF(COUNTBLANK(D2787)=0,A2787)</f>
        <v>0</v>
      </c>
    </row>
    <row r="2788" spans="1:31" ht="12.75" x14ac:dyDescent="0.2">
      <c r="A2788" s="94" t="str">
        <f>IF(D2788="","",CONCATENATE('Address and samples info'!$B$8," #",'Samples 96'!C2788))</f>
        <v/>
      </c>
      <c r="B2788" s="95" t="s">
        <v>18</v>
      </c>
      <c r="C2788" s="150">
        <v>33</v>
      </c>
      <c r="D2788" s="5"/>
      <c r="E2788" s="98">
        <v>0.01</v>
      </c>
      <c r="F2788" s="53"/>
      <c r="G2788" s="59"/>
      <c r="Z2788" s="108" t="str">
        <f>IF(LEN(INDEX($1:$1048576,ROW(),4))&gt;0,INDEX($1:$1048576,ROW(),4)," ")</f>
        <v xml:space="preserve"> </v>
      </c>
      <c r="AA2788" s="108">
        <f t="shared" si="298"/>
        <v>214</v>
      </c>
      <c r="AB2788" s="108">
        <f ca="1">COUNTBLANK(OFFSET(INDEX($1:$1048576,2,4),AA2788*WellsInPlate,0,WellsInPlate,1))</f>
        <v>86</v>
      </c>
      <c r="AC2788" s="108">
        <f t="shared" ca="1" si="299"/>
        <v>0</v>
      </c>
      <c r="AE2788" s="108" t="b">
        <f>IF(COUNTBLANK(D2788)=0,A2788)</f>
        <v>0</v>
      </c>
    </row>
    <row r="2789" spans="1:31" ht="12.75" x14ac:dyDescent="0.2">
      <c r="A2789" s="94" t="str">
        <f>IF(D2789="","",CONCATENATE('Address and samples info'!$B$8," #",'Samples 96'!C2789))</f>
        <v/>
      </c>
      <c r="B2789" s="95" t="s">
        <v>29</v>
      </c>
      <c r="C2789" s="150">
        <v>33</v>
      </c>
      <c r="D2789" s="5"/>
      <c r="E2789" s="98">
        <v>0.01</v>
      </c>
      <c r="F2789" s="53"/>
      <c r="G2789" s="59"/>
      <c r="Z2789" s="108" t="str">
        <f>IF(LEN(INDEX($1:$1048576,ROW(),4))&gt;0,INDEX($1:$1048576,ROW(),4)," ")</f>
        <v xml:space="preserve"> </v>
      </c>
      <c r="AA2789" s="108">
        <f t="shared" si="298"/>
        <v>214</v>
      </c>
      <c r="AB2789" s="108">
        <f ca="1">COUNTBLANK(OFFSET(INDEX($1:$1048576,2,4),AA2789*WellsInPlate,0,WellsInPlate,1))</f>
        <v>86</v>
      </c>
      <c r="AC2789" s="108">
        <f t="shared" ca="1" si="299"/>
        <v>0</v>
      </c>
      <c r="AE2789" s="108" t="b">
        <f>IF(COUNTBLANK(D2789)=0,A2789)</f>
        <v>0</v>
      </c>
    </row>
    <row r="2790" spans="1:31" ht="12.75" x14ac:dyDescent="0.2">
      <c r="A2790" s="94" t="str">
        <f>IF(D2790="","",CONCATENATE('Address and samples info'!$B$8," #",'Samples 96'!C2790))</f>
        <v/>
      </c>
      <c r="B2790" s="95" t="s">
        <v>40</v>
      </c>
      <c r="C2790" s="150">
        <v>33</v>
      </c>
      <c r="D2790" s="5"/>
      <c r="E2790" s="98">
        <v>0.01</v>
      </c>
      <c r="F2790" s="53"/>
      <c r="G2790" s="59"/>
      <c r="Z2790" s="108" t="str">
        <f>IF(LEN(INDEX($1:$1048576,ROW(),4))&gt;0,INDEX($1:$1048576,ROW(),4)," ")</f>
        <v xml:space="preserve"> </v>
      </c>
      <c r="AA2790" s="108">
        <f t="shared" ref="AA2790:AA2820" si="300">CEILING((ROW()-StartRow+1)/PanelHeight,1)-1</f>
        <v>214</v>
      </c>
      <c r="AB2790" s="108">
        <f ca="1">COUNTBLANK(OFFSET(INDEX($1:$1048576,2,4),AA2790*WellsInPlate,0,WellsInPlate,1))</f>
        <v>86</v>
      </c>
      <c r="AC2790" s="108">
        <f t="shared" ref="AC2790:AC2820" ca="1" si="301">IF(AB2790=WellsInPlate,0,1)</f>
        <v>0</v>
      </c>
      <c r="AE2790" s="108" t="b">
        <f>IF(COUNTBLANK(D2790)=0,A2790)</f>
        <v>0</v>
      </c>
    </row>
    <row r="2791" spans="1:31" ht="12.75" x14ac:dyDescent="0.2">
      <c r="A2791" s="94" t="str">
        <f>IF(D2791="","",CONCATENATE('Address and samples info'!$B$8," #",'Samples 96'!C2791))</f>
        <v/>
      </c>
      <c r="B2791" s="95" t="s">
        <v>51</v>
      </c>
      <c r="C2791" s="150">
        <v>33</v>
      </c>
      <c r="D2791" s="5"/>
      <c r="E2791" s="98">
        <v>0.01</v>
      </c>
      <c r="F2791" s="53"/>
      <c r="G2791" s="59"/>
      <c r="Z2791" s="108" t="str">
        <f>IF(LEN(INDEX($1:$1048576,ROW(),4))&gt;0,INDEX($1:$1048576,ROW(),4)," ")</f>
        <v xml:space="preserve"> </v>
      </c>
      <c r="AA2791" s="108">
        <f t="shared" si="300"/>
        <v>214</v>
      </c>
      <c r="AB2791" s="108">
        <f ca="1">COUNTBLANK(OFFSET(INDEX($1:$1048576,2,4),AA2791*WellsInPlate,0,WellsInPlate,1))</f>
        <v>86</v>
      </c>
      <c r="AC2791" s="108">
        <f t="shared" ca="1" si="301"/>
        <v>0</v>
      </c>
      <c r="AE2791" s="108" t="b">
        <f>IF(COUNTBLANK(D2791)=0,A2791)</f>
        <v>0</v>
      </c>
    </row>
    <row r="2792" spans="1:31" ht="12.75" x14ac:dyDescent="0.2">
      <c r="A2792" s="94" t="str">
        <f>IF(D2792="","",CONCATENATE('Address and samples info'!$B$8," #",'Samples 96'!C2792))</f>
        <v/>
      </c>
      <c r="B2792" s="95" t="s">
        <v>62</v>
      </c>
      <c r="C2792" s="150">
        <v>33</v>
      </c>
      <c r="D2792" s="5"/>
      <c r="E2792" s="98">
        <v>0.01</v>
      </c>
      <c r="F2792" s="53"/>
      <c r="G2792" s="59"/>
      <c r="Z2792" s="108" t="str">
        <f>IF(LEN(INDEX($1:$1048576,ROW(),4))&gt;0,INDEX($1:$1048576,ROW(),4)," ")</f>
        <v xml:space="preserve"> </v>
      </c>
      <c r="AA2792" s="108">
        <f t="shared" si="300"/>
        <v>214</v>
      </c>
      <c r="AB2792" s="108">
        <f ca="1">COUNTBLANK(OFFSET(INDEX($1:$1048576,2,4),AA2792*WellsInPlate,0,WellsInPlate,1))</f>
        <v>86</v>
      </c>
      <c r="AC2792" s="108">
        <f t="shared" ca="1" si="301"/>
        <v>0</v>
      </c>
      <c r="AE2792" s="108" t="b">
        <f>IF(COUNTBLANK(D2792)=0,A2792)</f>
        <v>0</v>
      </c>
    </row>
    <row r="2793" spans="1:31" ht="12.75" x14ac:dyDescent="0.2">
      <c r="A2793" s="94" t="str">
        <f>IF(D2793="","",CONCATENATE('Address and samples info'!$B$8," #",'Samples 96'!C2793))</f>
        <v/>
      </c>
      <c r="B2793" s="95" t="s">
        <v>73</v>
      </c>
      <c r="C2793" s="150">
        <v>33</v>
      </c>
      <c r="D2793" s="5"/>
      <c r="E2793" s="98">
        <v>0.01</v>
      </c>
      <c r="F2793" s="53"/>
      <c r="G2793" s="59"/>
      <c r="Z2793" s="108" t="str">
        <f>IF(LEN(INDEX($1:$1048576,ROW(),4))&gt;0,INDEX($1:$1048576,ROW(),4)," ")</f>
        <v xml:space="preserve"> </v>
      </c>
      <c r="AA2793" s="108">
        <f t="shared" si="300"/>
        <v>214</v>
      </c>
      <c r="AB2793" s="108">
        <f ca="1">COUNTBLANK(OFFSET(INDEX($1:$1048576,2,4),AA2793*WellsInPlate,0,WellsInPlate,1))</f>
        <v>86</v>
      </c>
      <c r="AC2793" s="108">
        <f t="shared" ca="1" si="301"/>
        <v>0</v>
      </c>
      <c r="AE2793" s="108" t="b">
        <f>IF(COUNTBLANK(D2793)=0,A2793)</f>
        <v>0</v>
      </c>
    </row>
    <row r="2794" spans="1:31" ht="12.75" x14ac:dyDescent="0.2">
      <c r="A2794" s="94" t="str">
        <f>IF(D2794="","",CONCATENATE('Address and samples info'!$B$8," #",'Samples 96'!C2794))</f>
        <v/>
      </c>
      <c r="B2794" s="95" t="s">
        <v>83</v>
      </c>
      <c r="C2794" s="150">
        <v>33</v>
      </c>
      <c r="D2794" s="5"/>
      <c r="E2794" s="98">
        <v>0.01</v>
      </c>
      <c r="F2794" s="53"/>
      <c r="G2794" s="59"/>
      <c r="Z2794" s="108" t="str">
        <f>IF(LEN(INDEX($1:$1048576,ROW(),4))&gt;0,INDEX($1:$1048576,ROW(),4)," ")</f>
        <v xml:space="preserve"> </v>
      </c>
      <c r="AA2794" s="108">
        <f t="shared" si="300"/>
        <v>214</v>
      </c>
      <c r="AB2794" s="108">
        <f ca="1">COUNTBLANK(OFFSET(INDEX($1:$1048576,2,4),AA2794*WellsInPlate,0,WellsInPlate,1))</f>
        <v>86</v>
      </c>
      <c r="AC2794" s="108">
        <f t="shared" ca="1" si="301"/>
        <v>0</v>
      </c>
      <c r="AE2794" s="108" t="b">
        <f>IF(COUNTBLANK(D2794)=0,A2794)</f>
        <v>0</v>
      </c>
    </row>
    <row r="2795" spans="1:31" ht="12.75" x14ac:dyDescent="0.2">
      <c r="A2795" s="94" t="str">
        <f>IF(D2795="","",CONCATENATE('Address and samples info'!$B$8," #",'Samples 96'!C2795))</f>
        <v/>
      </c>
      <c r="B2795" s="95" t="s">
        <v>8</v>
      </c>
      <c r="C2795" s="150">
        <v>33</v>
      </c>
      <c r="D2795" s="5"/>
      <c r="E2795" s="98">
        <v>0.01</v>
      </c>
      <c r="F2795" s="53"/>
      <c r="G2795" s="59"/>
      <c r="Z2795" s="108" t="str">
        <f>IF(LEN(INDEX($1:$1048576,ROW(),4))&gt;0,INDEX($1:$1048576,ROW(),4)," ")</f>
        <v xml:space="preserve"> </v>
      </c>
      <c r="AA2795" s="108">
        <f t="shared" si="300"/>
        <v>214</v>
      </c>
      <c r="AB2795" s="108">
        <f ca="1">COUNTBLANK(OFFSET(INDEX($1:$1048576,2,4),AA2795*WellsInPlate,0,WellsInPlate,1))</f>
        <v>86</v>
      </c>
      <c r="AC2795" s="108">
        <f t="shared" ca="1" si="301"/>
        <v>0</v>
      </c>
      <c r="AE2795" s="108" t="b">
        <f>IF(COUNTBLANK(D2795)=0,A2795)</f>
        <v>0</v>
      </c>
    </row>
    <row r="2796" spans="1:31" ht="12.75" x14ac:dyDescent="0.2">
      <c r="A2796" s="94" t="str">
        <f>IF(D2796="","",CONCATENATE('Address and samples info'!$B$8," #",'Samples 96'!C2796))</f>
        <v/>
      </c>
      <c r="B2796" s="95" t="s">
        <v>19</v>
      </c>
      <c r="C2796" s="150">
        <v>33</v>
      </c>
      <c r="D2796" s="5"/>
      <c r="E2796" s="98">
        <v>0.01</v>
      </c>
      <c r="F2796" s="53"/>
      <c r="G2796" s="59"/>
      <c r="Z2796" s="108" t="str">
        <f>IF(LEN(INDEX($1:$1048576,ROW(),4))&gt;0,INDEX($1:$1048576,ROW(),4)," ")</f>
        <v xml:space="preserve"> </v>
      </c>
      <c r="AA2796" s="108">
        <f t="shared" si="300"/>
        <v>214</v>
      </c>
      <c r="AB2796" s="108">
        <f ca="1">COUNTBLANK(OFFSET(INDEX($1:$1048576,2,4),AA2796*WellsInPlate,0,WellsInPlate,1))</f>
        <v>86</v>
      </c>
      <c r="AC2796" s="108">
        <f t="shared" ca="1" si="301"/>
        <v>0</v>
      </c>
      <c r="AE2796" s="108" t="b">
        <f>IF(COUNTBLANK(D2796)=0,A2796)</f>
        <v>0</v>
      </c>
    </row>
    <row r="2797" spans="1:31" ht="12.75" x14ac:dyDescent="0.2">
      <c r="A2797" s="94" t="str">
        <f>IF(D2797="","",CONCATENATE('Address and samples info'!$B$8," #",'Samples 96'!C2797))</f>
        <v/>
      </c>
      <c r="B2797" s="95" t="s">
        <v>30</v>
      </c>
      <c r="C2797" s="150">
        <v>33</v>
      </c>
      <c r="D2797" s="5"/>
      <c r="E2797" s="98">
        <v>0.01</v>
      </c>
      <c r="F2797" s="53"/>
      <c r="G2797" s="59"/>
      <c r="Z2797" s="108" t="str">
        <f>IF(LEN(INDEX($1:$1048576,ROW(),4))&gt;0,INDEX($1:$1048576,ROW(),4)," ")</f>
        <v xml:space="preserve"> </v>
      </c>
      <c r="AA2797" s="108">
        <f t="shared" si="300"/>
        <v>214</v>
      </c>
      <c r="AB2797" s="108">
        <f ca="1">COUNTBLANK(OFFSET(INDEX($1:$1048576,2,4),AA2797*WellsInPlate,0,WellsInPlate,1))</f>
        <v>86</v>
      </c>
      <c r="AC2797" s="108">
        <f t="shared" ca="1" si="301"/>
        <v>0</v>
      </c>
      <c r="AE2797" s="108" t="b">
        <f>IF(COUNTBLANK(D2797)=0,A2797)</f>
        <v>0</v>
      </c>
    </row>
    <row r="2798" spans="1:31" ht="12.75" x14ac:dyDescent="0.2">
      <c r="A2798" s="94" t="str">
        <f>IF(D2798="","",CONCATENATE('Address and samples info'!$B$8," #",'Samples 96'!C2798))</f>
        <v/>
      </c>
      <c r="B2798" s="95" t="s">
        <v>41</v>
      </c>
      <c r="C2798" s="150">
        <v>33</v>
      </c>
      <c r="D2798" s="5"/>
      <c r="E2798" s="98">
        <v>0.01</v>
      </c>
      <c r="F2798" s="53"/>
      <c r="G2798" s="59"/>
      <c r="Z2798" s="108" t="str">
        <f>IF(LEN(INDEX($1:$1048576,ROW(),4))&gt;0,INDEX($1:$1048576,ROW(),4)," ")</f>
        <v xml:space="preserve"> </v>
      </c>
      <c r="AA2798" s="108">
        <f t="shared" si="300"/>
        <v>214</v>
      </c>
      <c r="AB2798" s="108">
        <f ca="1">COUNTBLANK(OFFSET(INDEX($1:$1048576,2,4),AA2798*WellsInPlate,0,WellsInPlate,1))</f>
        <v>86</v>
      </c>
      <c r="AC2798" s="108">
        <f t="shared" ca="1" si="301"/>
        <v>0</v>
      </c>
      <c r="AE2798" s="108" t="b">
        <f>IF(COUNTBLANK(D2798)=0,A2798)</f>
        <v>0</v>
      </c>
    </row>
    <row r="2799" spans="1:31" ht="12.75" x14ac:dyDescent="0.2">
      <c r="A2799" s="94" t="str">
        <f>IF(D2799="","",CONCATENATE('Address and samples info'!$B$8," #",'Samples 96'!C2799))</f>
        <v/>
      </c>
      <c r="B2799" s="95" t="s">
        <v>52</v>
      </c>
      <c r="C2799" s="150">
        <v>33</v>
      </c>
      <c r="D2799" s="5"/>
      <c r="E2799" s="98">
        <v>0.01</v>
      </c>
      <c r="F2799" s="53"/>
      <c r="G2799" s="59"/>
      <c r="Z2799" s="108" t="str">
        <f>IF(LEN(INDEX($1:$1048576,ROW(),4))&gt;0,INDEX($1:$1048576,ROW(),4)," ")</f>
        <v xml:space="preserve"> </v>
      </c>
      <c r="AA2799" s="108">
        <f t="shared" si="300"/>
        <v>215</v>
      </c>
      <c r="AB2799" s="108">
        <f ca="1">COUNTBLANK(OFFSET(INDEX($1:$1048576,2,4),AA2799*WellsInPlate,0,WellsInPlate,1))</f>
        <v>86</v>
      </c>
      <c r="AC2799" s="108">
        <f t="shared" ca="1" si="301"/>
        <v>0</v>
      </c>
      <c r="AE2799" s="108" t="b">
        <f>IF(COUNTBLANK(D2799)=0,A2799)</f>
        <v>0</v>
      </c>
    </row>
    <row r="2800" spans="1:31" ht="12.75" x14ac:dyDescent="0.2">
      <c r="A2800" s="94" t="str">
        <f>IF(D2800="","",CONCATENATE('Address and samples info'!$B$8," #",'Samples 96'!C2800))</f>
        <v/>
      </c>
      <c r="B2800" s="95" t="s">
        <v>63</v>
      </c>
      <c r="C2800" s="150">
        <v>33</v>
      </c>
      <c r="D2800" s="5"/>
      <c r="E2800" s="98">
        <v>0.01</v>
      </c>
      <c r="F2800" s="53"/>
      <c r="G2800" s="59"/>
      <c r="Z2800" s="108" t="str">
        <f>IF(LEN(INDEX($1:$1048576,ROW(),4))&gt;0,INDEX($1:$1048576,ROW(),4)," ")</f>
        <v xml:space="preserve"> </v>
      </c>
      <c r="AA2800" s="108">
        <f t="shared" si="300"/>
        <v>215</v>
      </c>
      <c r="AB2800" s="108">
        <f ca="1">COUNTBLANK(OFFSET(INDEX($1:$1048576,2,4),AA2800*WellsInPlate,0,WellsInPlate,1))</f>
        <v>86</v>
      </c>
      <c r="AC2800" s="108">
        <f t="shared" ca="1" si="301"/>
        <v>0</v>
      </c>
      <c r="AE2800" s="108" t="b">
        <f>IF(COUNTBLANK(D2800)=0,A2800)</f>
        <v>0</v>
      </c>
    </row>
    <row r="2801" spans="1:31" ht="12.75" x14ac:dyDescent="0.2">
      <c r="A2801" s="94" t="str">
        <f>IF(D2801="","",CONCATENATE('Address and samples info'!$B$8," #",'Samples 96'!C2801))</f>
        <v/>
      </c>
      <c r="B2801" s="95" t="s">
        <v>74</v>
      </c>
      <c r="C2801" s="150">
        <v>33</v>
      </c>
      <c r="D2801" s="5"/>
      <c r="E2801" s="98">
        <v>0.01</v>
      </c>
      <c r="F2801" s="53"/>
      <c r="G2801" s="59"/>
      <c r="Z2801" s="108" t="str">
        <f>IF(LEN(INDEX($1:$1048576,ROW(),4))&gt;0,INDEX($1:$1048576,ROW(),4)," ")</f>
        <v xml:space="preserve"> </v>
      </c>
      <c r="AA2801" s="108">
        <f t="shared" si="300"/>
        <v>215</v>
      </c>
      <c r="AB2801" s="108">
        <f ca="1">COUNTBLANK(OFFSET(INDEX($1:$1048576,2,4),AA2801*WellsInPlate,0,WellsInPlate,1))</f>
        <v>86</v>
      </c>
      <c r="AC2801" s="108">
        <f t="shared" ca="1" si="301"/>
        <v>0</v>
      </c>
      <c r="AE2801" s="108" t="b">
        <f>IF(COUNTBLANK(D2801)=0,A2801)</f>
        <v>0</v>
      </c>
    </row>
    <row r="2802" spans="1:31" ht="12.75" x14ac:dyDescent="0.2">
      <c r="A2802" s="94" t="str">
        <f>IF(D2802="","",CONCATENATE('Address and samples info'!$B$8," #",'Samples 96'!C2802))</f>
        <v/>
      </c>
      <c r="B2802" s="95" t="s">
        <v>84</v>
      </c>
      <c r="C2802" s="150">
        <v>33</v>
      </c>
      <c r="D2802" s="5"/>
      <c r="E2802" s="98">
        <v>0.01</v>
      </c>
      <c r="F2802" s="53"/>
      <c r="G2802" s="59"/>
      <c r="Z2802" s="108" t="str">
        <f>IF(LEN(INDEX($1:$1048576,ROW(),4))&gt;0,INDEX($1:$1048576,ROW(),4)," ")</f>
        <v xml:space="preserve"> </v>
      </c>
      <c r="AA2802" s="108">
        <f t="shared" si="300"/>
        <v>215</v>
      </c>
      <c r="AB2802" s="108">
        <f ca="1">COUNTBLANK(OFFSET(INDEX($1:$1048576,2,4),AA2802*WellsInPlate,0,WellsInPlate,1))</f>
        <v>86</v>
      </c>
      <c r="AC2802" s="108">
        <f t="shared" ca="1" si="301"/>
        <v>0</v>
      </c>
      <c r="AE2802" s="108" t="b">
        <f>IF(COUNTBLANK(D2802)=0,A2802)</f>
        <v>0</v>
      </c>
    </row>
    <row r="2803" spans="1:31" ht="12.75" x14ac:dyDescent="0.2">
      <c r="A2803" s="94" t="str">
        <f>IF(D2803="","",CONCATENATE('Address and samples info'!$B$8," #",'Samples 96'!C2803))</f>
        <v/>
      </c>
      <c r="B2803" s="95" t="s">
        <v>9</v>
      </c>
      <c r="C2803" s="150">
        <v>33</v>
      </c>
      <c r="D2803" s="5"/>
      <c r="E2803" s="98">
        <v>0.01</v>
      </c>
      <c r="F2803" s="53"/>
      <c r="G2803" s="59"/>
      <c r="Z2803" s="108" t="str">
        <f>IF(LEN(INDEX($1:$1048576,ROW(),4))&gt;0,INDEX($1:$1048576,ROW(),4)," ")</f>
        <v xml:space="preserve"> </v>
      </c>
      <c r="AA2803" s="108">
        <f t="shared" si="300"/>
        <v>215</v>
      </c>
      <c r="AB2803" s="108">
        <f ca="1">COUNTBLANK(OFFSET(INDEX($1:$1048576,2,4),AA2803*WellsInPlate,0,WellsInPlate,1))</f>
        <v>86</v>
      </c>
      <c r="AC2803" s="108">
        <f t="shared" ca="1" si="301"/>
        <v>0</v>
      </c>
      <c r="AE2803" s="108" t="b">
        <f>IF(COUNTBLANK(D2803)=0,A2803)</f>
        <v>0</v>
      </c>
    </row>
    <row r="2804" spans="1:31" ht="12.75" x14ac:dyDescent="0.2">
      <c r="A2804" s="94" t="str">
        <f>IF(D2804="","",CONCATENATE('Address and samples info'!$B$8," #",'Samples 96'!C2804))</f>
        <v/>
      </c>
      <c r="B2804" s="95" t="s">
        <v>20</v>
      </c>
      <c r="C2804" s="150">
        <v>33</v>
      </c>
      <c r="D2804" s="5"/>
      <c r="E2804" s="98">
        <v>0.01</v>
      </c>
      <c r="F2804" s="53"/>
      <c r="G2804" s="59"/>
      <c r="Z2804" s="108" t="str">
        <f>IF(LEN(INDEX($1:$1048576,ROW(),4))&gt;0,INDEX($1:$1048576,ROW(),4)," ")</f>
        <v xml:space="preserve"> </v>
      </c>
      <c r="AA2804" s="108">
        <f t="shared" si="300"/>
        <v>215</v>
      </c>
      <c r="AB2804" s="108">
        <f ca="1">COUNTBLANK(OFFSET(INDEX($1:$1048576,2,4),AA2804*WellsInPlate,0,WellsInPlate,1))</f>
        <v>86</v>
      </c>
      <c r="AC2804" s="108">
        <f t="shared" ca="1" si="301"/>
        <v>0</v>
      </c>
      <c r="AE2804" s="108" t="b">
        <f>IF(COUNTBLANK(D2804)=0,A2804)</f>
        <v>0</v>
      </c>
    </row>
    <row r="2805" spans="1:31" ht="12.75" x14ac:dyDescent="0.2">
      <c r="A2805" s="94" t="str">
        <f>IF(D2805="","",CONCATENATE('Address and samples info'!$B$8," #",'Samples 96'!C2805))</f>
        <v/>
      </c>
      <c r="B2805" s="95" t="s">
        <v>31</v>
      </c>
      <c r="C2805" s="150">
        <v>33</v>
      </c>
      <c r="D2805" s="5"/>
      <c r="E2805" s="98">
        <v>0.01</v>
      </c>
      <c r="F2805" s="53"/>
      <c r="G2805" s="59"/>
      <c r="Z2805" s="108" t="str">
        <f>IF(LEN(INDEX($1:$1048576,ROW(),4))&gt;0,INDEX($1:$1048576,ROW(),4)," ")</f>
        <v xml:space="preserve"> </v>
      </c>
      <c r="AA2805" s="108">
        <f t="shared" si="300"/>
        <v>215</v>
      </c>
      <c r="AB2805" s="108">
        <f ca="1">COUNTBLANK(OFFSET(INDEX($1:$1048576,2,4),AA2805*WellsInPlate,0,WellsInPlate,1))</f>
        <v>86</v>
      </c>
      <c r="AC2805" s="108">
        <f t="shared" ca="1" si="301"/>
        <v>0</v>
      </c>
      <c r="AE2805" s="108" t="b">
        <f>IF(COUNTBLANK(D2805)=0,A2805)</f>
        <v>0</v>
      </c>
    </row>
    <row r="2806" spans="1:31" ht="12.75" x14ac:dyDescent="0.2">
      <c r="A2806" s="94" t="str">
        <f>IF(D2806="","",CONCATENATE('Address and samples info'!$B$8," #",'Samples 96'!C2806))</f>
        <v/>
      </c>
      <c r="B2806" s="95" t="s">
        <v>42</v>
      </c>
      <c r="C2806" s="150">
        <v>33</v>
      </c>
      <c r="D2806" s="5"/>
      <c r="E2806" s="98">
        <v>0.01</v>
      </c>
      <c r="F2806" s="53"/>
      <c r="G2806" s="59"/>
      <c r="Z2806" s="108" t="str">
        <f>IF(LEN(INDEX($1:$1048576,ROW(),4))&gt;0,INDEX($1:$1048576,ROW(),4)," ")</f>
        <v xml:space="preserve"> </v>
      </c>
      <c r="AA2806" s="108">
        <f t="shared" si="300"/>
        <v>215</v>
      </c>
      <c r="AB2806" s="108">
        <f ca="1">COUNTBLANK(OFFSET(INDEX($1:$1048576,2,4),AA2806*WellsInPlate,0,WellsInPlate,1))</f>
        <v>86</v>
      </c>
      <c r="AC2806" s="108">
        <f t="shared" ca="1" si="301"/>
        <v>0</v>
      </c>
      <c r="AE2806" s="108" t="b">
        <f>IF(COUNTBLANK(D2806)=0,A2806)</f>
        <v>0</v>
      </c>
    </row>
    <row r="2807" spans="1:31" ht="12.75" x14ac:dyDescent="0.2">
      <c r="A2807" s="94" t="str">
        <f>IF(D2807="","",CONCATENATE('Address and samples info'!$B$8," #",'Samples 96'!C2807))</f>
        <v/>
      </c>
      <c r="B2807" s="95" t="s">
        <v>53</v>
      </c>
      <c r="C2807" s="150">
        <v>33</v>
      </c>
      <c r="D2807" s="5"/>
      <c r="E2807" s="98">
        <v>0.01</v>
      </c>
      <c r="F2807" s="53"/>
      <c r="G2807" s="59"/>
      <c r="Z2807" s="108" t="str">
        <f>IF(LEN(INDEX($1:$1048576,ROW(),4))&gt;0,INDEX($1:$1048576,ROW(),4)," ")</f>
        <v xml:space="preserve"> </v>
      </c>
      <c r="AA2807" s="108">
        <f t="shared" si="300"/>
        <v>215</v>
      </c>
      <c r="AB2807" s="108">
        <f ca="1">COUNTBLANK(OFFSET(INDEX($1:$1048576,2,4),AA2807*WellsInPlate,0,WellsInPlate,1))</f>
        <v>86</v>
      </c>
      <c r="AC2807" s="108">
        <f t="shared" ca="1" si="301"/>
        <v>0</v>
      </c>
      <c r="AE2807" s="108" t="b">
        <f>IF(COUNTBLANK(D2807)=0,A2807)</f>
        <v>0</v>
      </c>
    </row>
    <row r="2808" spans="1:31" ht="12.75" x14ac:dyDescent="0.2">
      <c r="A2808" s="94" t="str">
        <f>IF(D2808="","",CONCATENATE('Address and samples info'!$B$8," #",'Samples 96'!C2808))</f>
        <v/>
      </c>
      <c r="B2808" s="95" t="s">
        <v>64</v>
      </c>
      <c r="C2808" s="150">
        <v>33</v>
      </c>
      <c r="D2808" s="5"/>
      <c r="E2808" s="98">
        <v>0.01</v>
      </c>
      <c r="F2808" s="53"/>
      <c r="G2808" s="59"/>
      <c r="Z2808" s="108" t="str">
        <f>IF(LEN(INDEX($1:$1048576,ROW(),4))&gt;0,INDEX($1:$1048576,ROW(),4)," ")</f>
        <v xml:space="preserve"> </v>
      </c>
      <c r="AA2808" s="108">
        <f t="shared" si="300"/>
        <v>215</v>
      </c>
      <c r="AB2808" s="108">
        <f ca="1">COUNTBLANK(OFFSET(INDEX($1:$1048576,2,4),AA2808*WellsInPlate,0,WellsInPlate,1))</f>
        <v>86</v>
      </c>
      <c r="AC2808" s="108">
        <f t="shared" ca="1" si="301"/>
        <v>0</v>
      </c>
      <c r="AE2808" s="108" t="b">
        <f>IF(COUNTBLANK(D2808)=0,A2808)</f>
        <v>0</v>
      </c>
    </row>
    <row r="2809" spans="1:31" ht="12.75" x14ac:dyDescent="0.2">
      <c r="A2809" s="94" t="str">
        <f>IF(D2809="","",CONCATENATE('Address and samples info'!$B$8," #",'Samples 96'!C2809))</f>
        <v/>
      </c>
      <c r="B2809" s="95" t="s">
        <v>75</v>
      </c>
      <c r="C2809" s="150">
        <v>33</v>
      </c>
      <c r="D2809" s="5"/>
      <c r="E2809" s="98">
        <v>0.01</v>
      </c>
      <c r="F2809" s="53"/>
      <c r="G2809" s="59"/>
      <c r="Z2809" s="108" t="str">
        <f>IF(LEN(INDEX($1:$1048576,ROW(),4))&gt;0,INDEX($1:$1048576,ROW(),4)," ")</f>
        <v xml:space="preserve"> </v>
      </c>
      <c r="AA2809" s="108">
        <f t="shared" si="300"/>
        <v>215</v>
      </c>
      <c r="AB2809" s="108">
        <f ca="1">COUNTBLANK(OFFSET(INDEX($1:$1048576,2,4),AA2809*WellsInPlate,0,WellsInPlate,1))</f>
        <v>86</v>
      </c>
      <c r="AC2809" s="108">
        <f t="shared" ca="1" si="301"/>
        <v>0</v>
      </c>
      <c r="AE2809" s="108" t="b">
        <f>IF(COUNTBLANK(D2809)=0,A2809)</f>
        <v>0</v>
      </c>
    </row>
    <row r="2810" spans="1:31" ht="12.75" x14ac:dyDescent="0.2">
      <c r="A2810" s="94" t="str">
        <f>IF(D2810="","",CONCATENATE('Address and samples info'!$B$8," #",'Samples 96'!C2810))</f>
        <v/>
      </c>
      <c r="B2810" s="95" t="s">
        <v>85</v>
      </c>
      <c r="C2810" s="150">
        <v>33</v>
      </c>
      <c r="D2810" s="5"/>
      <c r="E2810" s="98">
        <v>0.01</v>
      </c>
      <c r="F2810" s="53"/>
      <c r="G2810" s="59"/>
      <c r="Z2810" s="108" t="str">
        <f>IF(LEN(INDEX($1:$1048576,ROW(),4))&gt;0,INDEX($1:$1048576,ROW(),4)," ")</f>
        <v xml:space="preserve"> </v>
      </c>
      <c r="AA2810" s="108">
        <f t="shared" si="300"/>
        <v>215</v>
      </c>
      <c r="AB2810" s="108">
        <f ca="1">COUNTBLANK(OFFSET(INDEX($1:$1048576,2,4),AA2810*WellsInPlate,0,WellsInPlate,1))</f>
        <v>86</v>
      </c>
      <c r="AC2810" s="108">
        <f t="shared" ca="1" si="301"/>
        <v>0</v>
      </c>
      <c r="AE2810" s="108" t="b">
        <f>IF(COUNTBLANK(D2810)=0,A2810)</f>
        <v>0</v>
      </c>
    </row>
    <row r="2811" spans="1:31" ht="12.75" x14ac:dyDescent="0.2">
      <c r="A2811" s="94" t="str">
        <f>IF(D2811="","",CONCATENATE('Address and samples info'!$B$8," #",'Samples 96'!C2811))</f>
        <v/>
      </c>
      <c r="B2811" s="95" t="s">
        <v>10</v>
      </c>
      <c r="C2811" s="150">
        <v>33</v>
      </c>
      <c r="D2811" s="5"/>
      <c r="E2811" s="98">
        <v>0.01</v>
      </c>
      <c r="F2811" s="53"/>
      <c r="G2811" s="59"/>
      <c r="Z2811" s="108" t="str">
        <f>IF(LEN(INDEX($1:$1048576,ROW(),4))&gt;0,INDEX($1:$1048576,ROW(),4)," ")</f>
        <v xml:space="preserve"> </v>
      </c>
      <c r="AA2811" s="108">
        <f t="shared" si="300"/>
        <v>215</v>
      </c>
      <c r="AB2811" s="108">
        <f ca="1">COUNTBLANK(OFFSET(INDEX($1:$1048576,2,4),AA2811*WellsInPlate,0,WellsInPlate,1))</f>
        <v>86</v>
      </c>
      <c r="AC2811" s="108">
        <f t="shared" ca="1" si="301"/>
        <v>0</v>
      </c>
      <c r="AE2811" s="108" t="b">
        <f>IF(COUNTBLANK(D2811)=0,A2811)</f>
        <v>0</v>
      </c>
    </row>
    <row r="2812" spans="1:31" ht="12.75" x14ac:dyDescent="0.2">
      <c r="A2812" s="94" t="str">
        <f>IF(D2812="","",CONCATENATE('Address and samples info'!$B$8," #",'Samples 96'!C2812))</f>
        <v/>
      </c>
      <c r="B2812" s="95" t="s">
        <v>21</v>
      </c>
      <c r="C2812" s="150">
        <v>33</v>
      </c>
      <c r="D2812" s="5"/>
      <c r="E2812" s="98">
        <v>0.01</v>
      </c>
      <c r="F2812" s="53"/>
      <c r="G2812" s="59"/>
      <c r="Z2812" s="108" t="str">
        <f>IF(LEN(INDEX($1:$1048576,ROW(),4))&gt;0,INDEX($1:$1048576,ROW(),4)," ")</f>
        <v xml:space="preserve"> </v>
      </c>
      <c r="AA2812" s="108">
        <f t="shared" si="300"/>
        <v>216</v>
      </c>
      <c r="AB2812" s="108">
        <f ca="1">COUNTBLANK(OFFSET(INDEX($1:$1048576,2,4),AA2812*WellsInPlate,0,WellsInPlate,1))</f>
        <v>86</v>
      </c>
      <c r="AC2812" s="108">
        <f t="shared" ca="1" si="301"/>
        <v>0</v>
      </c>
      <c r="AE2812" s="108" t="b">
        <f>IF(COUNTBLANK(D2812)=0,A2812)</f>
        <v>0</v>
      </c>
    </row>
    <row r="2813" spans="1:31" ht="12.75" x14ac:dyDescent="0.2">
      <c r="A2813" s="94" t="str">
        <f>IF(D2813="","",CONCATENATE('Address and samples info'!$B$8," #",'Samples 96'!C2813))</f>
        <v/>
      </c>
      <c r="B2813" s="95" t="s">
        <v>32</v>
      </c>
      <c r="C2813" s="150">
        <v>33</v>
      </c>
      <c r="D2813" s="5"/>
      <c r="E2813" s="98">
        <v>0.01</v>
      </c>
      <c r="F2813" s="53"/>
      <c r="G2813" s="59"/>
      <c r="Z2813" s="108" t="str">
        <f>IF(LEN(INDEX($1:$1048576,ROW(),4))&gt;0,INDEX($1:$1048576,ROW(),4)," ")</f>
        <v xml:space="preserve"> </v>
      </c>
      <c r="AA2813" s="108">
        <f t="shared" si="300"/>
        <v>216</v>
      </c>
      <c r="AB2813" s="108">
        <f ca="1">COUNTBLANK(OFFSET(INDEX($1:$1048576,2,4),AA2813*WellsInPlate,0,WellsInPlate,1))</f>
        <v>86</v>
      </c>
      <c r="AC2813" s="108">
        <f t="shared" ca="1" si="301"/>
        <v>0</v>
      </c>
      <c r="AE2813" s="108" t="b">
        <f>IF(COUNTBLANK(D2813)=0,A2813)</f>
        <v>0</v>
      </c>
    </row>
    <row r="2814" spans="1:31" ht="12.75" x14ac:dyDescent="0.2">
      <c r="A2814" s="94" t="str">
        <f>IF(D2814="","",CONCATENATE('Address and samples info'!$B$8," #",'Samples 96'!C2814))</f>
        <v/>
      </c>
      <c r="B2814" s="95" t="s">
        <v>43</v>
      </c>
      <c r="C2814" s="150">
        <v>33</v>
      </c>
      <c r="D2814" s="5"/>
      <c r="E2814" s="98">
        <v>0.01</v>
      </c>
      <c r="F2814" s="53"/>
      <c r="G2814" s="59"/>
      <c r="Z2814" s="108" t="str">
        <f>IF(LEN(INDEX($1:$1048576,ROW(),4))&gt;0,INDEX($1:$1048576,ROW(),4)," ")</f>
        <v xml:space="preserve"> </v>
      </c>
      <c r="AA2814" s="108">
        <f t="shared" si="300"/>
        <v>216</v>
      </c>
      <c r="AB2814" s="108">
        <f ca="1">COUNTBLANK(OFFSET(INDEX($1:$1048576,2,4),AA2814*WellsInPlate,0,WellsInPlate,1))</f>
        <v>86</v>
      </c>
      <c r="AC2814" s="108">
        <f t="shared" ca="1" si="301"/>
        <v>0</v>
      </c>
      <c r="AE2814" s="108" t="b">
        <f>IF(COUNTBLANK(D2814)=0,A2814)</f>
        <v>0</v>
      </c>
    </row>
    <row r="2815" spans="1:31" ht="12.75" x14ac:dyDescent="0.2">
      <c r="A2815" s="94" t="str">
        <f>IF(D2815="","",CONCATENATE('Address and samples info'!$B$8," #",'Samples 96'!C2815))</f>
        <v/>
      </c>
      <c r="B2815" s="95" t="s">
        <v>54</v>
      </c>
      <c r="C2815" s="150">
        <v>33</v>
      </c>
      <c r="D2815" s="5"/>
      <c r="E2815" s="98">
        <v>0.01</v>
      </c>
      <c r="F2815" s="53"/>
      <c r="G2815" s="59"/>
      <c r="Z2815" s="108" t="str">
        <f>IF(LEN(INDEX($1:$1048576,ROW(),4))&gt;0,INDEX($1:$1048576,ROW(),4)," ")</f>
        <v xml:space="preserve"> </v>
      </c>
      <c r="AA2815" s="108">
        <f t="shared" si="300"/>
        <v>216</v>
      </c>
      <c r="AB2815" s="108">
        <f ca="1">COUNTBLANK(OFFSET(INDEX($1:$1048576,2,4),AA2815*WellsInPlate,0,WellsInPlate,1))</f>
        <v>86</v>
      </c>
      <c r="AC2815" s="108">
        <f t="shared" ca="1" si="301"/>
        <v>0</v>
      </c>
      <c r="AE2815" s="108" t="b">
        <f>IF(COUNTBLANK(D2815)=0,A2815)</f>
        <v>0</v>
      </c>
    </row>
    <row r="2816" spans="1:31" ht="12.75" x14ac:dyDescent="0.2">
      <c r="A2816" s="94" t="str">
        <f>IF(D2816="","",CONCATENATE('Address and samples info'!$B$8," #",'Samples 96'!C2816))</f>
        <v/>
      </c>
      <c r="B2816" s="95" t="s">
        <v>65</v>
      </c>
      <c r="C2816" s="150">
        <v>33</v>
      </c>
      <c r="D2816" s="5"/>
      <c r="E2816" s="98">
        <v>0.01</v>
      </c>
      <c r="F2816" s="53"/>
      <c r="G2816" s="59"/>
      <c r="Z2816" s="108" t="str">
        <f>IF(LEN(INDEX($1:$1048576,ROW(),4))&gt;0,INDEX($1:$1048576,ROW(),4)," ")</f>
        <v xml:space="preserve"> </v>
      </c>
      <c r="AA2816" s="108">
        <f t="shared" si="300"/>
        <v>216</v>
      </c>
      <c r="AB2816" s="108">
        <f ca="1">COUNTBLANK(OFFSET(INDEX($1:$1048576,2,4),AA2816*WellsInPlate,0,WellsInPlate,1))</f>
        <v>86</v>
      </c>
      <c r="AC2816" s="108">
        <f t="shared" ca="1" si="301"/>
        <v>0</v>
      </c>
      <c r="AE2816" s="108" t="b">
        <f>IF(COUNTBLANK(D2816)=0,A2816)</f>
        <v>0</v>
      </c>
    </row>
    <row r="2817" spans="1:31" ht="12.75" x14ac:dyDescent="0.2">
      <c r="A2817" s="94" t="str">
        <f>IF(D2817="","",CONCATENATE('Address and samples info'!$B$8," #",'Samples 96'!C2817))</f>
        <v/>
      </c>
      <c r="B2817" s="95" t="s">
        <v>76</v>
      </c>
      <c r="C2817" s="150">
        <v>33</v>
      </c>
      <c r="D2817" s="5"/>
      <c r="E2817" s="98">
        <v>0.01</v>
      </c>
      <c r="F2817" s="53"/>
      <c r="G2817" s="59"/>
      <c r="Z2817" s="108" t="str">
        <f>IF(LEN(INDEX($1:$1048576,ROW(),4))&gt;0,INDEX($1:$1048576,ROW(),4)," ")</f>
        <v xml:space="preserve"> </v>
      </c>
      <c r="AA2817" s="108">
        <f t="shared" si="300"/>
        <v>216</v>
      </c>
      <c r="AB2817" s="108">
        <f ca="1">COUNTBLANK(OFFSET(INDEX($1:$1048576,2,4),AA2817*WellsInPlate,0,WellsInPlate,1))</f>
        <v>86</v>
      </c>
      <c r="AC2817" s="108">
        <f t="shared" ca="1" si="301"/>
        <v>0</v>
      </c>
      <c r="AE2817" s="108" t="b">
        <f>IF(COUNTBLANK(D2817)=0,A2817)</f>
        <v>0</v>
      </c>
    </row>
    <row r="2818" spans="1:31" ht="12.75" x14ac:dyDescent="0.2">
      <c r="A2818" s="94" t="str">
        <f>IF(D2818="","",CONCATENATE('Address and samples info'!$B$8," #",'Samples 96'!C2818))</f>
        <v/>
      </c>
      <c r="B2818" s="95" t="s">
        <v>86</v>
      </c>
      <c r="C2818" s="150">
        <v>33</v>
      </c>
      <c r="D2818" s="5"/>
      <c r="E2818" s="98">
        <v>0.01</v>
      </c>
      <c r="F2818" s="53"/>
      <c r="G2818" s="59"/>
      <c r="Z2818" s="108" t="str">
        <f>IF(LEN(INDEX($1:$1048576,ROW(),4))&gt;0,INDEX($1:$1048576,ROW(),4)," ")</f>
        <v xml:space="preserve"> </v>
      </c>
      <c r="AA2818" s="108">
        <f t="shared" si="300"/>
        <v>216</v>
      </c>
      <c r="AB2818" s="108">
        <f ca="1">COUNTBLANK(OFFSET(INDEX($1:$1048576,2,4),AA2818*WellsInPlate,0,WellsInPlate,1))</f>
        <v>86</v>
      </c>
      <c r="AC2818" s="108">
        <f t="shared" ca="1" si="301"/>
        <v>0</v>
      </c>
      <c r="AE2818" s="108" t="b">
        <f>IF(COUNTBLANK(D2818)=0,A2818)</f>
        <v>0</v>
      </c>
    </row>
    <row r="2819" spans="1:31" ht="12.75" x14ac:dyDescent="0.2">
      <c r="A2819" s="94" t="str">
        <f>IF(D2819="","",CONCATENATE('Address and samples info'!$B$8," #",'Samples 96'!C2819))</f>
        <v/>
      </c>
      <c r="B2819" s="95" t="s">
        <v>11</v>
      </c>
      <c r="C2819" s="150">
        <v>33</v>
      </c>
      <c r="D2819" s="5"/>
      <c r="E2819" s="98">
        <v>0.01</v>
      </c>
      <c r="F2819" s="53"/>
      <c r="G2819" s="59"/>
      <c r="Z2819" s="108" t="str">
        <f>IF(LEN(INDEX($1:$1048576,ROW(),4))&gt;0,INDEX($1:$1048576,ROW(),4)," ")</f>
        <v xml:space="preserve"> </v>
      </c>
      <c r="AA2819" s="108">
        <f t="shared" si="300"/>
        <v>216</v>
      </c>
      <c r="AB2819" s="108">
        <f ca="1">COUNTBLANK(OFFSET(INDEX($1:$1048576,2,4),AA2819*WellsInPlate,0,WellsInPlate,1))</f>
        <v>86</v>
      </c>
      <c r="AC2819" s="108">
        <f t="shared" ca="1" si="301"/>
        <v>0</v>
      </c>
      <c r="AE2819" s="108" t="b">
        <f>IF(COUNTBLANK(D2819)=0,A2819)</f>
        <v>0</v>
      </c>
    </row>
    <row r="2820" spans="1:31" ht="12.75" x14ac:dyDescent="0.2">
      <c r="A2820" s="94" t="str">
        <f>IF(D2820="","",CONCATENATE('Address and samples info'!$B$8," #",'Samples 96'!C2820))</f>
        <v/>
      </c>
      <c r="B2820" s="95" t="s">
        <v>22</v>
      </c>
      <c r="C2820" s="150">
        <v>33</v>
      </c>
      <c r="D2820" s="5"/>
      <c r="E2820" s="98">
        <v>0.01</v>
      </c>
      <c r="F2820" s="53"/>
      <c r="G2820" s="59"/>
      <c r="Z2820" s="108" t="str">
        <f>IF(LEN(INDEX($1:$1048576,ROW(),4))&gt;0,INDEX($1:$1048576,ROW(),4)," ")</f>
        <v xml:space="preserve"> </v>
      </c>
      <c r="AA2820" s="108">
        <f t="shared" si="300"/>
        <v>216</v>
      </c>
      <c r="AB2820" s="108">
        <f ca="1">COUNTBLANK(OFFSET(INDEX($1:$1048576,2,4),AA2820*WellsInPlate,0,WellsInPlate,1))</f>
        <v>86</v>
      </c>
      <c r="AC2820" s="108">
        <f t="shared" ca="1" si="301"/>
        <v>0</v>
      </c>
      <c r="AE2820" s="108" t="b">
        <f>IF(COUNTBLANK(D2820)=0,A2820)</f>
        <v>0</v>
      </c>
    </row>
    <row r="2821" spans="1:31" ht="12.75" x14ac:dyDescent="0.2">
      <c r="A2821" s="94" t="str">
        <f>IF(D2821="","",CONCATENATE('Address and samples info'!$B$8," #",'Samples 96'!C2821))</f>
        <v/>
      </c>
      <c r="B2821" s="95" t="s">
        <v>33</v>
      </c>
      <c r="C2821" s="150">
        <v>33</v>
      </c>
      <c r="D2821" s="5"/>
      <c r="E2821" s="98">
        <v>0.01</v>
      </c>
      <c r="F2821" s="53"/>
      <c r="G2821" s="59"/>
      <c r="Z2821" s="108" t="str">
        <f>IF(LEN(INDEX($1:$1048576,ROW(),4))&gt;0,INDEX($1:$1048576,ROW(),4)," ")</f>
        <v xml:space="preserve"> </v>
      </c>
      <c r="AA2821" s="108">
        <f t="shared" ref="AA2821" si="302">CEILING((ROW()-StartRow+1)/PanelHeight,1)-1</f>
        <v>216</v>
      </c>
      <c r="AB2821" s="108">
        <f ca="1">COUNTBLANK(OFFSET(INDEX($1:$1048576,2,4),AA2821*WellsInPlate,0,WellsInPlate,1))</f>
        <v>86</v>
      </c>
      <c r="AC2821" s="108">
        <f t="shared" ref="AC2821" ca="1" si="303">IF(AB2821=WellsInPlate,0,1)</f>
        <v>0</v>
      </c>
      <c r="AE2821" s="108" t="b">
        <f>IF(COUNTBLANK(D2821)=0,A2821)</f>
        <v>0</v>
      </c>
    </row>
    <row r="2822" spans="1:31" ht="12.75" x14ac:dyDescent="0.2">
      <c r="A2822" s="94" t="str">
        <f>IF(D2822="","",CONCATENATE('Address and samples info'!$B$8," #",'Samples 96'!C2822))</f>
        <v/>
      </c>
      <c r="B2822" s="95" t="s">
        <v>44</v>
      </c>
      <c r="C2822" s="150">
        <v>33</v>
      </c>
      <c r="D2822" s="5"/>
      <c r="E2822" s="98">
        <v>0.01</v>
      </c>
      <c r="F2822" s="53"/>
      <c r="G2822" s="59"/>
      <c r="Z2822" s="108" t="str">
        <f>IF(LEN(INDEX($1:$1048576,ROW(),4))&gt;0,INDEX($1:$1048576,ROW(),4)," ")</f>
        <v xml:space="preserve"> </v>
      </c>
      <c r="AA2822" s="108">
        <f t="shared" ref="AA2822:AA2853" si="304">CEILING((ROW()-StartRow+1)/PanelHeight,1)-1</f>
        <v>216</v>
      </c>
      <c r="AB2822" s="108">
        <f ca="1">COUNTBLANK(OFFSET(INDEX($1:$1048576,2,4),AA2822*WellsInPlate,0,WellsInPlate,1))</f>
        <v>86</v>
      </c>
      <c r="AC2822" s="108">
        <f t="shared" ref="AC2822:AC2853" ca="1" si="305">IF(AB2822=WellsInPlate,0,1)</f>
        <v>0</v>
      </c>
      <c r="AE2822" s="108" t="b">
        <f>IF(COUNTBLANK(D2822)=0,A2822)</f>
        <v>0</v>
      </c>
    </row>
    <row r="2823" spans="1:31" ht="12.75" x14ac:dyDescent="0.2">
      <c r="A2823" s="94" t="str">
        <f>IF(D2823="","",CONCATENATE('Address and samples info'!$B$8," #",'Samples 96'!C2823))</f>
        <v/>
      </c>
      <c r="B2823" s="95" t="s">
        <v>55</v>
      </c>
      <c r="C2823" s="150">
        <v>33</v>
      </c>
      <c r="D2823" s="5"/>
      <c r="E2823" s="98">
        <v>0.01</v>
      </c>
      <c r="F2823" s="53"/>
      <c r="G2823" s="59"/>
      <c r="Z2823" s="108" t="str">
        <f>IF(LEN(INDEX($1:$1048576,ROW(),4))&gt;0,INDEX($1:$1048576,ROW(),4)," ")</f>
        <v xml:space="preserve"> </v>
      </c>
      <c r="AA2823" s="108">
        <f t="shared" si="304"/>
        <v>216</v>
      </c>
      <c r="AB2823" s="108">
        <f ca="1">COUNTBLANK(OFFSET(INDEX($1:$1048576,2,4),AA2823*WellsInPlate,0,WellsInPlate,1))</f>
        <v>86</v>
      </c>
      <c r="AC2823" s="108">
        <f t="shared" ca="1" si="305"/>
        <v>0</v>
      </c>
      <c r="AE2823" s="108" t="b">
        <f>IF(COUNTBLANK(D2823)=0,A2823)</f>
        <v>0</v>
      </c>
    </row>
    <row r="2824" spans="1:31" ht="12.75" x14ac:dyDescent="0.2">
      <c r="A2824" s="94" t="str">
        <f>IF(D2824="","",CONCATENATE('Address and samples info'!$B$8," #",'Samples 96'!C2824))</f>
        <v/>
      </c>
      <c r="B2824" s="95" t="s">
        <v>66</v>
      </c>
      <c r="C2824" s="150">
        <v>33</v>
      </c>
      <c r="D2824" s="5"/>
      <c r="E2824" s="98">
        <v>0.01</v>
      </c>
      <c r="F2824" s="53"/>
      <c r="G2824" s="59"/>
      <c r="Z2824" s="108" t="str">
        <f>IF(LEN(INDEX($1:$1048576,ROW(),4))&gt;0,INDEX($1:$1048576,ROW(),4)," ")</f>
        <v xml:space="preserve"> </v>
      </c>
      <c r="AA2824" s="108">
        <f t="shared" si="304"/>
        <v>216</v>
      </c>
      <c r="AB2824" s="108">
        <f ca="1">COUNTBLANK(OFFSET(INDEX($1:$1048576,2,4),AA2824*WellsInPlate,0,WellsInPlate,1))</f>
        <v>86</v>
      </c>
      <c r="AC2824" s="108">
        <f t="shared" ca="1" si="305"/>
        <v>0</v>
      </c>
      <c r="AE2824" s="108" t="b">
        <f>IF(COUNTBLANK(D2824)=0,A2824)</f>
        <v>0</v>
      </c>
    </row>
    <row r="2825" spans="1:31" ht="12.75" x14ac:dyDescent="0.2">
      <c r="A2825" s="94" t="str">
        <f>IF(D2825="","",CONCATENATE('Address and samples info'!$B$8," #",'Samples 96'!C2825))</f>
        <v/>
      </c>
      <c r="B2825" s="95" t="s">
        <v>77</v>
      </c>
      <c r="C2825" s="150">
        <v>33</v>
      </c>
      <c r="D2825" s="5"/>
      <c r="E2825" s="98">
        <v>0.01</v>
      </c>
      <c r="F2825" s="53"/>
      <c r="G2825" s="59"/>
      <c r="Z2825" s="108" t="str">
        <f>IF(LEN(INDEX($1:$1048576,ROW(),4))&gt;0,INDEX($1:$1048576,ROW(),4)," ")</f>
        <v xml:space="preserve"> </v>
      </c>
      <c r="AA2825" s="108">
        <f t="shared" si="304"/>
        <v>217</v>
      </c>
      <c r="AB2825" s="108">
        <f ca="1">COUNTBLANK(OFFSET(INDEX($1:$1048576,2,4),AA2825*WellsInPlate,0,WellsInPlate,1))</f>
        <v>86</v>
      </c>
      <c r="AC2825" s="108">
        <f t="shared" ca="1" si="305"/>
        <v>0</v>
      </c>
      <c r="AE2825" s="108" t="b">
        <f>IF(COUNTBLANK(D2825)=0,A2825)</f>
        <v>0</v>
      </c>
    </row>
    <row r="2826" spans="1:31" ht="12.75" x14ac:dyDescent="0.2">
      <c r="A2826" s="94" t="str">
        <f>IF(D2826="","",CONCATENATE('Address and samples info'!$B$8," #",'Samples 96'!C2826))</f>
        <v/>
      </c>
      <c r="B2826" s="95" t="s">
        <v>87</v>
      </c>
      <c r="C2826" s="150">
        <v>33</v>
      </c>
      <c r="D2826" s="5"/>
      <c r="E2826" s="98">
        <v>0.01</v>
      </c>
      <c r="F2826" s="53"/>
      <c r="G2826" s="59"/>
      <c r="Z2826" s="108" t="str">
        <f>IF(LEN(INDEX($1:$1048576,ROW(),4))&gt;0,INDEX($1:$1048576,ROW(),4)," ")</f>
        <v xml:space="preserve"> </v>
      </c>
      <c r="AA2826" s="108">
        <f t="shared" si="304"/>
        <v>217</v>
      </c>
      <c r="AB2826" s="108">
        <f ca="1">COUNTBLANK(OFFSET(INDEX($1:$1048576,2,4),AA2826*WellsInPlate,0,WellsInPlate,1))</f>
        <v>86</v>
      </c>
      <c r="AC2826" s="108">
        <f t="shared" ca="1" si="305"/>
        <v>0</v>
      </c>
      <c r="AE2826" s="108" t="b">
        <f>IF(COUNTBLANK(D2826)=0,A2826)</f>
        <v>0</v>
      </c>
    </row>
    <row r="2827" spans="1:31" ht="12.75" x14ac:dyDescent="0.2">
      <c r="A2827" s="94" t="str">
        <f>IF(D2827="","",CONCATENATE('Address and samples info'!$B$8," #",'Samples 96'!C2827))</f>
        <v/>
      </c>
      <c r="B2827" s="95" t="s">
        <v>12</v>
      </c>
      <c r="C2827" s="150">
        <v>33</v>
      </c>
      <c r="D2827" s="5"/>
      <c r="E2827" s="98">
        <v>0.01</v>
      </c>
      <c r="F2827" s="53"/>
      <c r="G2827" s="59"/>
      <c r="Z2827" s="108" t="str">
        <f>IF(LEN(INDEX($1:$1048576,ROW(),4))&gt;0,INDEX($1:$1048576,ROW(),4)," ")</f>
        <v xml:space="preserve"> </v>
      </c>
      <c r="AA2827" s="108">
        <f t="shared" si="304"/>
        <v>217</v>
      </c>
      <c r="AB2827" s="108">
        <f ca="1">COUNTBLANK(OFFSET(INDEX($1:$1048576,2,4),AA2827*WellsInPlate,0,WellsInPlate,1))</f>
        <v>86</v>
      </c>
      <c r="AC2827" s="108">
        <f t="shared" ca="1" si="305"/>
        <v>0</v>
      </c>
      <c r="AE2827" s="108" t="b">
        <f>IF(COUNTBLANK(D2827)=0,A2827)</f>
        <v>0</v>
      </c>
    </row>
    <row r="2828" spans="1:31" ht="12.75" x14ac:dyDescent="0.2">
      <c r="A2828" s="94" t="str">
        <f>IF(D2828="","",CONCATENATE('Address and samples info'!$B$8," #",'Samples 96'!C2828))</f>
        <v/>
      </c>
      <c r="B2828" s="95" t="s">
        <v>23</v>
      </c>
      <c r="C2828" s="150">
        <v>33</v>
      </c>
      <c r="D2828" s="5"/>
      <c r="E2828" s="98">
        <v>0.01</v>
      </c>
      <c r="F2828" s="53"/>
      <c r="G2828" s="59"/>
      <c r="Z2828" s="108" t="str">
        <f>IF(LEN(INDEX($1:$1048576,ROW(),4))&gt;0,INDEX($1:$1048576,ROW(),4)," ")</f>
        <v xml:space="preserve"> </v>
      </c>
      <c r="AA2828" s="108">
        <f t="shared" si="304"/>
        <v>217</v>
      </c>
      <c r="AB2828" s="108">
        <f ca="1">COUNTBLANK(OFFSET(INDEX($1:$1048576,2,4),AA2828*WellsInPlate,0,WellsInPlate,1))</f>
        <v>86</v>
      </c>
      <c r="AC2828" s="108">
        <f t="shared" ca="1" si="305"/>
        <v>0</v>
      </c>
      <c r="AE2828" s="108" t="b">
        <f>IF(COUNTBLANK(D2828)=0,A2828)</f>
        <v>0</v>
      </c>
    </row>
    <row r="2829" spans="1:31" ht="12.75" x14ac:dyDescent="0.2">
      <c r="A2829" s="94" t="str">
        <f>IF(D2829="","",CONCATENATE('Address and samples info'!$B$8," #",'Samples 96'!C2829))</f>
        <v/>
      </c>
      <c r="B2829" s="95" t="s">
        <v>34</v>
      </c>
      <c r="C2829" s="150">
        <v>33</v>
      </c>
      <c r="D2829" s="5"/>
      <c r="E2829" s="98">
        <v>0.01</v>
      </c>
      <c r="F2829" s="53"/>
      <c r="G2829" s="59"/>
      <c r="Z2829" s="108" t="str">
        <f>IF(LEN(INDEX($1:$1048576,ROW(),4))&gt;0,INDEX($1:$1048576,ROW(),4)," ")</f>
        <v xml:space="preserve"> </v>
      </c>
      <c r="AA2829" s="108">
        <f t="shared" si="304"/>
        <v>217</v>
      </c>
      <c r="AB2829" s="108">
        <f ca="1">COUNTBLANK(OFFSET(INDEX($1:$1048576,2,4),AA2829*WellsInPlate,0,WellsInPlate,1))</f>
        <v>86</v>
      </c>
      <c r="AC2829" s="108">
        <f t="shared" ca="1" si="305"/>
        <v>0</v>
      </c>
      <c r="AE2829" s="108" t="b">
        <f>IF(COUNTBLANK(D2829)=0,A2829)</f>
        <v>0</v>
      </c>
    </row>
    <row r="2830" spans="1:31" ht="12.75" x14ac:dyDescent="0.2">
      <c r="A2830" s="94" t="str">
        <f>IF(D2830="","",CONCATENATE('Address and samples info'!$B$8," #",'Samples 96'!C2830))</f>
        <v/>
      </c>
      <c r="B2830" s="95" t="s">
        <v>45</v>
      </c>
      <c r="C2830" s="150">
        <v>33</v>
      </c>
      <c r="D2830" s="5"/>
      <c r="E2830" s="98">
        <v>0.01</v>
      </c>
      <c r="F2830" s="53"/>
      <c r="G2830" s="59"/>
      <c r="Z2830" s="108" t="str">
        <f>IF(LEN(INDEX($1:$1048576,ROW(),4))&gt;0,INDEX($1:$1048576,ROW(),4)," ")</f>
        <v xml:space="preserve"> </v>
      </c>
      <c r="AA2830" s="108">
        <f t="shared" si="304"/>
        <v>217</v>
      </c>
      <c r="AB2830" s="108">
        <f ca="1">COUNTBLANK(OFFSET(INDEX($1:$1048576,2,4),AA2830*WellsInPlate,0,WellsInPlate,1))</f>
        <v>86</v>
      </c>
      <c r="AC2830" s="108">
        <f t="shared" ca="1" si="305"/>
        <v>0</v>
      </c>
      <c r="AE2830" s="108" t="b">
        <f>IF(COUNTBLANK(D2830)=0,A2830)</f>
        <v>0</v>
      </c>
    </row>
    <row r="2831" spans="1:31" ht="12.75" x14ac:dyDescent="0.2">
      <c r="A2831" s="94" t="str">
        <f>IF(D2831="","",CONCATENATE('Address and samples info'!$B$8," #",'Samples 96'!C2831))</f>
        <v/>
      </c>
      <c r="B2831" s="95" t="s">
        <v>56</v>
      </c>
      <c r="C2831" s="150">
        <v>33</v>
      </c>
      <c r="D2831" s="5"/>
      <c r="E2831" s="98">
        <v>0.01</v>
      </c>
      <c r="F2831" s="53"/>
      <c r="G2831" s="59"/>
      <c r="Z2831" s="108" t="str">
        <f>IF(LEN(INDEX($1:$1048576,ROW(),4))&gt;0,INDEX($1:$1048576,ROW(),4)," ")</f>
        <v xml:space="preserve"> </v>
      </c>
      <c r="AA2831" s="108">
        <f t="shared" si="304"/>
        <v>217</v>
      </c>
      <c r="AB2831" s="108">
        <f ca="1">COUNTBLANK(OFFSET(INDEX($1:$1048576,2,4),AA2831*WellsInPlate,0,WellsInPlate,1))</f>
        <v>86</v>
      </c>
      <c r="AC2831" s="108">
        <f t="shared" ca="1" si="305"/>
        <v>0</v>
      </c>
      <c r="AE2831" s="108" t="b">
        <f>IF(COUNTBLANK(D2831)=0,A2831)</f>
        <v>0</v>
      </c>
    </row>
    <row r="2832" spans="1:31" ht="12.75" x14ac:dyDescent="0.2">
      <c r="A2832" s="94" t="str">
        <f>IF(D2832="","",CONCATENATE('Address and samples info'!$B$8," #",'Samples 96'!C2832))</f>
        <v/>
      </c>
      <c r="B2832" s="95" t="s">
        <v>67</v>
      </c>
      <c r="C2832" s="150">
        <v>33</v>
      </c>
      <c r="D2832" s="5"/>
      <c r="E2832" s="98">
        <v>0.01</v>
      </c>
      <c r="F2832" s="53"/>
      <c r="G2832" s="59"/>
      <c r="Z2832" s="108" t="str">
        <f>IF(LEN(INDEX($1:$1048576,ROW(),4))&gt;0,INDEX($1:$1048576,ROW(),4)," ")</f>
        <v xml:space="preserve"> </v>
      </c>
      <c r="AA2832" s="108">
        <f t="shared" si="304"/>
        <v>217</v>
      </c>
      <c r="AB2832" s="108">
        <f ca="1">COUNTBLANK(OFFSET(INDEX($1:$1048576,2,4),AA2832*WellsInPlate,0,WellsInPlate,1))</f>
        <v>86</v>
      </c>
      <c r="AC2832" s="108">
        <f t="shared" ca="1" si="305"/>
        <v>0</v>
      </c>
      <c r="AE2832" s="108" t="b">
        <f>IF(COUNTBLANK(D2832)=0,A2832)</f>
        <v>0</v>
      </c>
    </row>
    <row r="2833" spans="1:31" ht="12.75" x14ac:dyDescent="0.2">
      <c r="A2833" s="94" t="str">
        <f>IF(D2833="","",CONCATENATE('Address and samples info'!$B$8," #",'Samples 96'!C2833))</f>
        <v/>
      </c>
      <c r="B2833" s="95" t="s">
        <v>78</v>
      </c>
      <c r="C2833" s="150">
        <v>33</v>
      </c>
      <c r="D2833" s="5"/>
      <c r="E2833" s="98">
        <v>0.01</v>
      </c>
      <c r="F2833" s="53"/>
      <c r="G2833" s="59"/>
      <c r="Z2833" s="108" t="str">
        <f>IF(LEN(INDEX($1:$1048576,ROW(),4))&gt;0,INDEX($1:$1048576,ROW(),4)," ")</f>
        <v xml:space="preserve"> </v>
      </c>
      <c r="AA2833" s="108">
        <f t="shared" si="304"/>
        <v>217</v>
      </c>
      <c r="AB2833" s="108">
        <f ca="1">COUNTBLANK(OFFSET(INDEX($1:$1048576,2,4),AA2833*WellsInPlate,0,WellsInPlate,1))</f>
        <v>86</v>
      </c>
      <c r="AC2833" s="108">
        <f t="shared" ca="1" si="305"/>
        <v>0</v>
      </c>
      <c r="AE2833" s="108" t="b">
        <f>IF(COUNTBLANK(D2833)=0,A2833)</f>
        <v>0</v>
      </c>
    </row>
    <row r="2834" spans="1:31" ht="12.75" x14ac:dyDescent="0.2">
      <c r="A2834" s="94" t="str">
        <f>IF(D2834="","",CONCATENATE('Address and samples info'!$B$8," #",'Samples 96'!C2834))</f>
        <v/>
      </c>
      <c r="B2834" s="95" t="s">
        <v>88</v>
      </c>
      <c r="C2834" s="150">
        <v>33</v>
      </c>
      <c r="D2834" s="5"/>
      <c r="E2834" s="98">
        <v>0.01</v>
      </c>
      <c r="F2834" s="53"/>
      <c r="G2834" s="59"/>
      <c r="Z2834" s="108" t="str">
        <f>IF(LEN(INDEX($1:$1048576,ROW(),4))&gt;0,INDEX($1:$1048576,ROW(),4)," ")</f>
        <v xml:space="preserve"> </v>
      </c>
      <c r="AA2834" s="108">
        <f t="shared" si="304"/>
        <v>217</v>
      </c>
      <c r="AB2834" s="108">
        <f ca="1">COUNTBLANK(OFFSET(INDEX($1:$1048576,2,4),AA2834*WellsInPlate,0,WellsInPlate,1))</f>
        <v>86</v>
      </c>
      <c r="AC2834" s="108">
        <f t="shared" ca="1" si="305"/>
        <v>0</v>
      </c>
      <c r="AE2834" s="108" t="b">
        <f>IF(COUNTBLANK(D2834)=0,A2834)</f>
        <v>0</v>
      </c>
    </row>
    <row r="2835" spans="1:31" ht="12.75" x14ac:dyDescent="0.2">
      <c r="A2835" s="94" t="str">
        <f>IF(D2835="","",CONCATENATE('Address and samples info'!$B$8," #",'Samples 96'!C2835))</f>
        <v/>
      </c>
      <c r="B2835" s="95" t="s">
        <v>13</v>
      </c>
      <c r="C2835" s="150">
        <v>33</v>
      </c>
      <c r="D2835" s="5"/>
      <c r="E2835" s="98">
        <v>0.01</v>
      </c>
      <c r="F2835" s="53"/>
      <c r="G2835" s="59"/>
      <c r="Z2835" s="108" t="str">
        <f>IF(LEN(INDEX($1:$1048576,ROW(),4))&gt;0,INDEX($1:$1048576,ROW(),4)," ")</f>
        <v xml:space="preserve"> </v>
      </c>
      <c r="AA2835" s="108">
        <f t="shared" si="304"/>
        <v>217</v>
      </c>
      <c r="AB2835" s="108">
        <f ca="1">COUNTBLANK(OFFSET(INDEX($1:$1048576,2,4),AA2835*WellsInPlate,0,WellsInPlate,1))</f>
        <v>86</v>
      </c>
      <c r="AC2835" s="108">
        <f t="shared" ca="1" si="305"/>
        <v>0</v>
      </c>
      <c r="AE2835" s="108" t="b">
        <f>IF(COUNTBLANK(D2835)=0,A2835)</f>
        <v>0</v>
      </c>
    </row>
    <row r="2836" spans="1:31" ht="12.75" x14ac:dyDescent="0.2">
      <c r="A2836" s="94" t="str">
        <f>IF(D2836="","",CONCATENATE('Address and samples info'!$B$8," #",'Samples 96'!C2836))</f>
        <v/>
      </c>
      <c r="B2836" s="95" t="s">
        <v>24</v>
      </c>
      <c r="C2836" s="150">
        <v>33</v>
      </c>
      <c r="D2836" s="5"/>
      <c r="E2836" s="98">
        <v>0.01</v>
      </c>
      <c r="F2836" s="53"/>
      <c r="G2836" s="59"/>
      <c r="Z2836" s="108" t="str">
        <f>IF(LEN(INDEX($1:$1048576,ROW(),4))&gt;0,INDEX($1:$1048576,ROW(),4)," ")</f>
        <v xml:space="preserve"> </v>
      </c>
      <c r="AA2836" s="108">
        <f t="shared" si="304"/>
        <v>217</v>
      </c>
      <c r="AB2836" s="108">
        <f ca="1">COUNTBLANK(OFFSET(INDEX($1:$1048576,2,4),AA2836*WellsInPlate,0,WellsInPlate,1))</f>
        <v>86</v>
      </c>
      <c r="AC2836" s="108">
        <f t="shared" ca="1" si="305"/>
        <v>0</v>
      </c>
      <c r="AE2836" s="108" t="b">
        <f>IF(COUNTBLANK(D2836)=0,A2836)</f>
        <v>0</v>
      </c>
    </row>
    <row r="2837" spans="1:31" ht="12.75" x14ac:dyDescent="0.2">
      <c r="A2837" s="94" t="str">
        <f>IF(D2837="","",CONCATENATE('Address and samples info'!$B$8," #",'Samples 96'!C2837))</f>
        <v/>
      </c>
      <c r="B2837" s="95" t="s">
        <v>35</v>
      </c>
      <c r="C2837" s="150">
        <v>33</v>
      </c>
      <c r="D2837" s="5"/>
      <c r="E2837" s="98">
        <v>0.01</v>
      </c>
      <c r="F2837" s="53"/>
      <c r="G2837" s="59"/>
      <c r="Z2837" s="108" t="str">
        <f>IF(LEN(INDEX($1:$1048576,ROW(),4))&gt;0,INDEX($1:$1048576,ROW(),4)," ")</f>
        <v xml:space="preserve"> </v>
      </c>
      <c r="AA2837" s="108">
        <f t="shared" si="304"/>
        <v>217</v>
      </c>
      <c r="AB2837" s="108">
        <f ca="1">COUNTBLANK(OFFSET(INDEX($1:$1048576,2,4),AA2837*WellsInPlate,0,WellsInPlate,1))</f>
        <v>86</v>
      </c>
      <c r="AC2837" s="108">
        <f t="shared" ca="1" si="305"/>
        <v>0</v>
      </c>
      <c r="AE2837" s="108" t="b">
        <f>IF(COUNTBLANK(D2837)=0,A2837)</f>
        <v>0</v>
      </c>
    </row>
    <row r="2838" spans="1:31" ht="12.75" x14ac:dyDescent="0.2">
      <c r="A2838" s="94" t="str">
        <f>IF(D2838="","",CONCATENATE('Address and samples info'!$B$8," #",'Samples 96'!C2838))</f>
        <v/>
      </c>
      <c r="B2838" s="95" t="s">
        <v>46</v>
      </c>
      <c r="C2838" s="150">
        <v>33</v>
      </c>
      <c r="D2838" s="5"/>
      <c r="E2838" s="98">
        <v>0.01</v>
      </c>
      <c r="F2838" s="53"/>
      <c r="G2838" s="59"/>
      <c r="Z2838" s="108" t="str">
        <f>IF(LEN(INDEX($1:$1048576,ROW(),4))&gt;0,INDEX($1:$1048576,ROW(),4)," ")</f>
        <v xml:space="preserve"> </v>
      </c>
      <c r="AA2838" s="108">
        <f t="shared" si="304"/>
        <v>218</v>
      </c>
      <c r="AB2838" s="108">
        <f ca="1">COUNTBLANK(OFFSET(INDEX($1:$1048576,2,4),AA2838*WellsInPlate,0,WellsInPlate,1))</f>
        <v>86</v>
      </c>
      <c r="AC2838" s="108">
        <f t="shared" ca="1" si="305"/>
        <v>0</v>
      </c>
      <c r="AE2838" s="108" t="b">
        <f>IF(COUNTBLANK(D2838)=0,A2838)</f>
        <v>0</v>
      </c>
    </row>
    <row r="2839" spans="1:31" ht="12.75" x14ac:dyDescent="0.2">
      <c r="A2839" s="94" t="str">
        <f>IF(D2839="","",CONCATENATE('Address and samples info'!$B$8," #",'Samples 96'!C2839))</f>
        <v/>
      </c>
      <c r="B2839" s="95" t="s">
        <v>57</v>
      </c>
      <c r="C2839" s="150">
        <v>33</v>
      </c>
      <c r="D2839" s="5"/>
      <c r="E2839" s="98">
        <v>0.01</v>
      </c>
      <c r="F2839" s="53"/>
      <c r="G2839" s="59"/>
      <c r="Z2839" s="108" t="str">
        <f>IF(LEN(INDEX($1:$1048576,ROW(),4))&gt;0,INDEX($1:$1048576,ROW(),4)," ")</f>
        <v xml:space="preserve"> </v>
      </c>
      <c r="AA2839" s="108">
        <f t="shared" si="304"/>
        <v>218</v>
      </c>
      <c r="AB2839" s="108">
        <f ca="1">COUNTBLANK(OFFSET(INDEX($1:$1048576,2,4),AA2839*WellsInPlate,0,WellsInPlate,1))</f>
        <v>86</v>
      </c>
      <c r="AC2839" s="108">
        <f t="shared" ca="1" si="305"/>
        <v>0</v>
      </c>
      <c r="AE2839" s="108" t="b">
        <f>IF(COUNTBLANK(D2839)=0,A2839)</f>
        <v>0</v>
      </c>
    </row>
    <row r="2840" spans="1:31" ht="12.75" x14ac:dyDescent="0.2">
      <c r="A2840" s="94" t="str">
        <f>IF(D2840="","",CONCATENATE('Address and samples info'!$B$8," #",'Samples 96'!C2840))</f>
        <v/>
      </c>
      <c r="B2840" s="95" t="s">
        <v>68</v>
      </c>
      <c r="C2840" s="150">
        <v>33</v>
      </c>
      <c r="D2840" s="5"/>
      <c r="E2840" s="98">
        <v>0.01</v>
      </c>
      <c r="F2840" s="53"/>
      <c r="G2840" s="59"/>
      <c r="Z2840" s="108" t="str">
        <f>IF(LEN(INDEX($1:$1048576,ROW(),4))&gt;0,INDEX($1:$1048576,ROW(),4)," ")</f>
        <v xml:space="preserve"> </v>
      </c>
      <c r="AA2840" s="108">
        <f t="shared" si="304"/>
        <v>218</v>
      </c>
      <c r="AB2840" s="108">
        <f ca="1">COUNTBLANK(OFFSET(INDEX($1:$1048576,2,4),AA2840*WellsInPlate,0,WellsInPlate,1))</f>
        <v>86</v>
      </c>
      <c r="AC2840" s="108">
        <f t="shared" ca="1" si="305"/>
        <v>0</v>
      </c>
      <c r="AE2840" s="108" t="b">
        <f>IF(COUNTBLANK(D2840)=0,A2840)</f>
        <v>0</v>
      </c>
    </row>
    <row r="2841" spans="1:31" ht="12.75" x14ac:dyDescent="0.2">
      <c r="A2841" s="94" t="str">
        <f>IF(D2841="","",CONCATENATE('Address and samples info'!$B$8," #",'Samples 96'!C2841))</f>
        <v/>
      </c>
      <c r="B2841" s="95" t="s">
        <v>3</v>
      </c>
      <c r="C2841" s="150">
        <v>34</v>
      </c>
      <c r="D2841" s="5"/>
      <c r="E2841" s="98">
        <v>0.01</v>
      </c>
      <c r="F2841" s="53"/>
      <c r="G2841" s="59"/>
      <c r="Z2841" s="108" t="str">
        <f>IF(LEN(INDEX($1:$1048576,ROW(),4))&gt;0,INDEX($1:$1048576,ROW(),4)," ")</f>
        <v xml:space="preserve"> </v>
      </c>
      <c r="AA2841" s="108">
        <f t="shared" si="304"/>
        <v>218</v>
      </c>
      <c r="AB2841" s="108">
        <f ca="1">COUNTBLANK(OFFSET(INDEX($1:$1048576,2,4),AA2841*WellsInPlate,0,WellsInPlate,1))</f>
        <v>86</v>
      </c>
      <c r="AC2841" s="108">
        <f t="shared" ca="1" si="305"/>
        <v>0</v>
      </c>
      <c r="AE2841" s="108" t="b">
        <f>IF(COUNTBLANK(D2841)=0,A2841)</f>
        <v>0</v>
      </c>
    </row>
    <row r="2842" spans="1:31" ht="12.75" x14ac:dyDescent="0.2">
      <c r="A2842" s="94" t="str">
        <f>IF(D2842="","",CONCATENATE('Address and samples info'!$B$8," #",'Samples 96'!C2842))</f>
        <v/>
      </c>
      <c r="B2842" s="95" t="s">
        <v>14</v>
      </c>
      <c r="C2842" s="150">
        <v>34</v>
      </c>
      <c r="D2842" s="5"/>
      <c r="E2842" s="98">
        <v>0.01</v>
      </c>
      <c r="F2842" s="53"/>
      <c r="G2842" s="59"/>
      <c r="Z2842" s="108" t="str">
        <f>IF(LEN(INDEX($1:$1048576,ROW(),4))&gt;0,INDEX($1:$1048576,ROW(),4)," ")</f>
        <v xml:space="preserve"> </v>
      </c>
      <c r="AA2842" s="108">
        <f t="shared" si="304"/>
        <v>218</v>
      </c>
      <c r="AB2842" s="108">
        <f ca="1">COUNTBLANK(OFFSET(INDEX($1:$1048576,2,4),AA2842*WellsInPlate,0,WellsInPlate,1))</f>
        <v>86</v>
      </c>
      <c r="AC2842" s="108">
        <f t="shared" ca="1" si="305"/>
        <v>0</v>
      </c>
      <c r="AE2842" s="108" t="b">
        <f>IF(COUNTBLANK(D2842)=0,A2842)</f>
        <v>0</v>
      </c>
    </row>
    <row r="2843" spans="1:31" ht="12.75" x14ac:dyDescent="0.2">
      <c r="A2843" s="94" t="str">
        <f>IF(D2843="","",CONCATENATE('Address and samples info'!$B$8," #",'Samples 96'!C2843))</f>
        <v/>
      </c>
      <c r="B2843" s="95" t="s">
        <v>25</v>
      </c>
      <c r="C2843" s="150">
        <v>34</v>
      </c>
      <c r="D2843" s="5"/>
      <c r="E2843" s="98">
        <v>0.01</v>
      </c>
      <c r="F2843" s="53"/>
      <c r="G2843" s="59"/>
      <c r="Z2843" s="108" t="str">
        <f>IF(LEN(INDEX($1:$1048576,ROW(),4))&gt;0,INDEX($1:$1048576,ROW(),4)," ")</f>
        <v xml:space="preserve"> </v>
      </c>
      <c r="AA2843" s="108">
        <f t="shared" si="304"/>
        <v>218</v>
      </c>
      <c r="AB2843" s="108">
        <f ca="1">COUNTBLANK(OFFSET(INDEX($1:$1048576,2,4),AA2843*WellsInPlate,0,WellsInPlate,1))</f>
        <v>86</v>
      </c>
      <c r="AC2843" s="108">
        <f t="shared" ca="1" si="305"/>
        <v>0</v>
      </c>
      <c r="AE2843" s="108" t="b">
        <f>IF(COUNTBLANK(D2843)=0,A2843)</f>
        <v>0</v>
      </c>
    </row>
    <row r="2844" spans="1:31" ht="12.75" x14ac:dyDescent="0.2">
      <c r="A2844" s="94" t="str">
        <f>IF(D2844="","",CONCATENATE('Address and samples info'!$B$8," #",'Samples 96'!C2844))</f>
        <v/>
      </c>
      <c r="B2844" s="95" t="s">
        <v>36</v>
      </c>
      <c r="C2844" s="150">
        <v>34</v>
      </c>
      <c r="D2844" s="5"/>
      <c r="E2844" s="98">
        <v>0.01</v>
      </c>
      <c r="F2844" s="53"/>
      <c r="G2844" s="59"/>
      <c r="Z2844" s="108" t="str">
        <f>IF(LEN(INDEX($1:$1048576,ROW(),4))&gt;0,INDEX($1:$1048576,ROW(),4)," ")</f>
        <v xml:space="preserve"> </v>
      </c>
      <c r="AA2844" s="108">
        <f t="shared" si="304"/>
        <v>218</v>
      </c>
      <c r="AB2844" s="108">
        <f ca="1">COUNTBLANK(OFFSET(INDEX($1:$1048576,2,4),AA2844*WellsInPlate,0,WellsInPlate,1))</f>
        <v>86</v>
      </c>
      <c r="AC2844" s="108">
        <f t="shared" ca="1" si="305"/>
        <v>0</v>
      </c>
      <c r="AE2844" s="108" t="b">
        <f>IF(COUNTBLANK(D2844)=0,A2844)</f>
        <v>0</v>
      </c>
    </row>
    <row r="2845" spans="1:31" ht="12.75" x14ac:dyDescent="0.2">
      <c r="A2845" s="94" t="str">
        <f>IF(D2845="","",CONCATENATE('Address and samples info'!$B$8," #",'Samples 96'!C2845))</f>
        <v/>
      </c>
      <c r="B2845" s="95" t="s">
        <v>47</v>
      </c>
      <c r="C2845" s="150">
        <v>34</v>
      </c>
      <c r="D2845" s="5"/>
      <c r="E2845" s="98">
        <v>0.01</v>
      </c>
      <c r="F2845" s="53"/>
      <c r="G2845" s="59"/>
      <c r="Z2845" s="108" t="str">
        <f>IF(LEN(INDEX($1:$1048576,ROW(),4))&gt;0,INDEX($1:$1048576,ROW(),4)," ")</f>
        <v xml:space="preserve"> </v>
      </c>
      <c r="AA2845" s="108">
        <f t="shared" si="304"/>
        <v>218</v>
      </c>
      <c r="AB2845" s="108">
        <f ca="1">COUNTBLANK(OFFSET(INDEX($1:$1048576,2,4),AA2845*WellsInPlate,0,WellsInPlate,1))</f>
        <v>86</v>
      </c>
      <c r="AC2845" s="108">
        <f t="shared" ca="1" si="305"/>
        <v>0</v>
      </c>
      <c r="AE2845" s="108" t="b">
        <f>IF(COUNTBLANK(D2845)=0,A2845)</f>
        <v>0</v>
      </c>
    </row>
    <row r="2846" spans="1:31" ht="12.75" x14ac:dyDescent="0.2">
      <c r="A2846" s="94" t="str">
        <f>IF(D2846="","",CONCATENATE('Address and samples info'!$B$8," #",'Samples 96'!C2846))</f>
        <v/>
      </c>
      <c r="B2846" s="95" t="s">
        <v>58</v>
      </c>
      <c r="C2846" s="150">
        <v>34</v>
      </c>
      <c r="D2846" s="5"/>
      <c r="E2846" s="98">
        <v>0.01</v>
      </c>
      <c r="F2846" s="53"/>
      <c r="G2846" s="59"/>
      <c r="Z2846" s="108" t="str">
        <f>IF(LEN(INDEX($1:$1048576,ROW(),4))&gt;0,INDEX($1:$1048576,ROW(),4)," ")</f>
        <v xml:space="preserve"> </v>
      </c>
      <c r="AA2846" s="108">
        <f t="shared" si="304"/>
        <v>218</v>
      </c>
      <c r="AB2846" s="108">
        <f ca="1">COUNTBLANK(OFFSET(INDEX($1:$1048576,2,4),AA2846*WellsInPlate,0,WellsInPlate,1))</f>
        <v>86</v>
      </c>
      <c r="AC2846" s="108">
        <f t="shared" ca="1" si="305"/>
        <v>0</v>
      </c>
      <c r="AE2846" s="108" t="b">
        <f>IF(COUNTBLANK(D2846)=0,A2846)</f>
        <v>0</v>
      </c>
    </row>
    <row r="2847" spans="1:31" ht="12.75" x14ac:dyDescent="0.2">
      <c r="A2847" s="94" t="str">
        <f>IF(D2847="","",CONCATENATE('Address and samples info'!$B$8," #",'Samples 96'!C2847))</f>
        <v/>
      </c>
      <c r="B2847" s="95" t="s">
        <v>69</v>
      </c>
      <c r="C2847" s="150">
        <v>34</v>
      </c>
      <c r="D2847" s="5"/>
      <c r="E2847" s="98">
        <v>0.01</v>
      </c>
      <c r="F2847" s="53"/>
      <c r="G2847" s="59"/>
      <c r="Z2847" s="108" t="str">
        <f>IF(LEN(INDEX($1:$1048576,ROW(),4))&gt;0,INDEX($1:$1048576,ROW(),4)," ")</f>
        <v xml:space="preserve"> </v>
      </c>
      <c r="AA2847" s="108">
        <f t="shared" si="304"/>
        <v>218</v>
      </c>
      <c r="AB2847" s="108">
        <f ca="1">COUNTBLANK(OFFSET(INDEX($1:$1048576,2,4),AA2847*WellsInPlate,0,WellsInPlate,1))</f>
        <v>86</v>
      </c>
      <c r="AC2847" s="108">
        <f t="shared" ca="1" si="305"/>
        <v>0</v>
      </c>
      <c r="AE2847" s="108" t="b">
        <f>IF(COUNTBLANK(D2847)=0,A2847)</f>
        <v>0</v>
      </c>
    </row>
    <row r="2848" spans="1:31" ht="12.75" x14ac:dyDescent="0.2">
      <c r="A2848" s="94" t="str">
        <f>IF(D2848="","",CONCATENATE('Address and samples info'!$B$8," #",'Samples 96'!C2848))</f>
        <v/>
      </c>
      <c r="B2848" s="95" t="s">
        <v>79</v>
      </c>
      <c r="C2848" s="150">
        <v>34</v>
      </c>
      <c r="D2848" s="5"/>
      <c r="E2848" s="98">
        <v>0.01</v>
      </c>
      <c r="F2848" s="53"/>
      <c r="G2848" s="59"/>
      <c r="Z2848" s="108" t="str">
        <f>IF(LEN(INDEX($1:$1048576,ROW(),4))&gt;0,INDEX($1:$1048576,ROW(),4)," ")</f>
        <v xml:space="preserve"> </v>
      </c>
      <c r="AA2848" s="108">
        <f t="shared" si="304"/>
        <v>218</v>
      </c>
      <c r="AB2848" s="108">
        <f ca="1">COUNTBLANK(OFFSET(INDEX($1:$1048576,2,4),AA2848*WellsInPlate,0,WellsInPlate,1))</f>
        <v>86</v>
      </c>
      <c r="AC2848" s="108">
        <f t="shared" ca="1" si="305"/>
        <v>0</v>
      </c>
      <c r="AE2848" s="108" t="b">
        <f>IF(COUNTBLANK(D2848)=0,A2848)</f>
        <v>0</v>
      </c>
    </row>
    <row r="2849" spans="1:31" ht="12.75" x14ac:dyDescent="0.2">
      <c r="A2849" s="94" t="str">
        <f>IF(D2849="","",CONCATENATE('Address and samples info'!$B$8," #",'Samples 96'!C2849))</f>
        <v/>
      </c>
      <c r="B2849" s="95" t="s">
        <v>4</v>
      </c>
      <c r="C2849" s="150">
        <v>34</v>
      </c>
      <c r="D2849" s="5"/>
      <c r="E2849" s="98">
        <v>0.01</v>
      </c>
      <c r="F2849" s="53"/>
      <c r="G2849" s="59"/>
      <c r="Z2849" s="108" t="str">
        <f>IF(LEN(INDEX($1:$1048576,ROW(),4))&gt;0,INDEX($1:$1048576,ROW(),4)," ")</f>
        <v xml:space="preserve"> </v>
      </c>
      <c r="AA2849" s="108">
        <f t="shared" si="304"/>
        <v>218</v>
      </c>
      <c r="AB2849" s="108">
        <f ca="1">COUNTBLANK(OFFSET(INDEX($1:$1048576,2,4),AA2849*WellsInPlate,0,WellsInPlate,1))</f>
        <v>86</v>
      </c>
      <c r="AC2849" s="108">
        <f t="shared" ca="1" si="305"/>
        <v>0</v>
      </c>
      <c r="AE2849" s="108" t="b">
        <f>IF(COUNTBLANK(D2849)=0,A2849)</f>
        <v>0</v>
      </c>
    </row>
    <row r="2850" spans="1:31" ht="12.75" x14ac:dyDescent="0.2">
      <c r="A2850" s="94" t="str">
        <f>IF(D2850="","",CONCATENATE('Address and samples info'!$B$8," #",'Samples 96'!C2850))</f>
        <v/>
      </c>
      <c r="B2850" s="95" t="s">
        <v>15</v>
      </c>
      <c r="C2850" s="150">
        <v>34</v>
      </c>
      <c r="D2850" s="5"/>
      <c r="E2850" s="98">
        <v>0.01</v>
      </c>
      <c r="F2850" s="53"/>
      <c r="G2850" s="59"/>
      <c r="Z2850" s="108" t="str">
        <f>IF(LEN(INDEX($1:$1048576,ROW(),4))&gt;0,INDEX($1:$1048576,ROW(),4)," ")</f>
        <v xml:space="preserve"> </v>
      </c>
      <c r="AA2850" s="108">
        <f t="shared" si="304"/>
        <v>218</v>
      </c>
      <c r="AB2850" s="108">
        <f ca="1">COUNTBLANK(OFFSET(INDEX($1:$1048576,2,4),AA2850*WellsInPlate,0,WellsInPlate,1))</f>
        <v>86</v>
      </c>
      <c r="AC2850" s="108">
        <f t="shared" ca="1" si="305"/>
        <v>0</v>
      </c>
      <c r="AE2850" s="108" t="b">
        <f>IF(COUNTBLANK(D2850)=0,A2850)</f>
        <v>0</v>
      </c>
    </row>
    <row r="2851" spans="1:31" ht="12.75" x14ac:dyDescent="0.2">
      <c r="A2851" s="94" t="str">
        <f>IF(D2851="","",CONCATENATE('Address and samples info'!$B$8," #",'Samples 96'!C2851))</f>
        <v/>
      </c>
      <c r="B2851" s="95" t="s">
        <v>26</v>
      </c>
      <c r="C2851" s="150">
        <v>34</v>
      </c>
      <c r="D2851" s="5"/>
      <c r="E2851" s="98">
        <v>0.01</v>
      </c>
      <c r="F2851" s="53"/>
      <c r="G2851" s="59"/>
      <c r="Z2851" s="108" t="str">
        <f>IF(LEN(INDEX($1:$1048576,ROW(),4))&gt;0,INDEX($1:$1048576,ROW(),4)," ")</f>
        <v xml:space="preserve"> </v>
      </c>
      <c r="AA2851" s="108">
        <f t="shared" si="304"/>
        <v>219</v>
      </c>
      <c r="AB2851" s="108">
        <f ca="1">COUNTBLANK(OFFSET(INDEX($1:$1048576,2,4),AA2851*WellsInPlate,0,WellsInPlate,1))</f>
        <v>86</v>
      </c>
      <c r="AC2851" s="108">
        <f t="shared" ca="1" si="305"/>
        <v>0</v>
      </c>
      <c r="AE2851" s="108" t="b">
        <f>IF(COUNTBLANK(D2851)=0,A2851)</f>
        <v>0</v>
      </c>
    </row>
    <row r="2852" spans="1:31" ht="12.75" x14ac:dyDescent="0.2">
      <c r="A2852" s="94" t="str">
        <f>IF(D2852="","",CONCATENATE('Address and samples info'!$B$8," #",'Samples 96'!C2852))</f>
        <v/>
      </c>
      <c r="B2852" s="95" t="s">
        <v>37</v>
      </c>
      <c r="C2852" s="150">
        <v>34</v>
      </c>
      <c r="D2852" s="5"/>
      <c r="E2852" s="98">
        <v>0.01</v>
      </c>
      <c r="F2852" s="53"/>
      <c r="G2852" s="59"/>
      <c r="Z2852" s="108" t="str">
        <f>IF(LEN(INDEX($1:$1048576,ROW(),4))&gt;0,INDEX($1:$1048576,ROW(),4)," ")</f>
        <v xml:space="preserve"> </v>
      </c>
      <c r="AA2852" s="108">
        <f t="shared" si="304"/>
        <v>219</v>
      </c>
      <c r="AB2852" s="108">
        <f ca="1">COUNTBLANK(OFFSET(INDEX($1:$1048576,2,4),AA2852*WellsInPlate,0,WellsInPlate,1))</f>
        <v>86</v>
      </c>
      <c r="AC2852" s="108">
        <f t="shared" ca="1" si="305"/>
        <v>0</v>
      </c>
      <c r="AE2852" s="108" t="b">
        <f>IF(COUNTBLANK(D2852)=0,A2852)</f>
        <v>0</v>
      </c>
    </row>
    <row r="2853" spans="1:31" ht="12.75" x14ac:dyDescent="0.2">
      <c r="A2853" s="94" t="str">
        <f>IF(D2853="","",CONCATENATE('Address and samples info'!$B$8," #",'Samples 96'!C2853))</f>
        <v/>
      </c>
      <c r="B2853" s="95" t="s">
        <v>48</v>
      </c>
      <c r="C2853" s="150">
        <v>34</v>
      </c>
      <c r="D2853" s="5"/>
      <c r="E2853" s="98">
        <v>0.01</v>
      </c>
      <c r="F2853" s="53"/>
      <c r="G2853" s="59"/>
      <c r="Z2853" s="108" t="str">
        <f>IF(LEN(INDEX($1:$1048576,ROW(),4))&gt;0,INDEX($1:$1048576,ROW(),4)," ")</f>
        <v xml:space="preserve"> </v>
      </c>
      <c r="AA2853" s="108">
        <f t="shared" si="304"/>
        <v>219</v>
      </c>
      <c r="AB2853" s="108">
        <f ca="1">COUNTBLANK(OFFSET(INDEX($1:$1048576,2,4),AA2853*WellsInPlate,0,WellsInPlate,1))</f>
        <v>86</v>
      </c>
      <c r="AC2853" s="108">
        <f t="shared" ca="1" si="305"/>
        <v>0</v>
      </c>
      <c r="AE2853" s="108" t="b">
        <f>IF(COUNTBLANK(D2853)=0,A2853)</f>
        <v>0</v>
      </c>
    </row>
    <row r="2854" spans="1:31" ht="12.75" x14ac:dyDescent="0.2">
      <c r="A2854" s="94" t="str">
        <f>IF(D2854="","",CONCATENATE('Address and samples info'!$B$8," #",'Samples 96'!C2854))</f>
        <v/>
      </c>
      <c r="B2854" s="95" t="s">
        <v>59</v>
      </c>
      <c r="C2854" s="150">
        <v>34</v>
      </c>
      <c r="D2854" s="5"/>
      <c r="E2854" s="98">
        <v>0.01</v>
      </c>
      <c r="F2854" s="53"/>
      <c r="G2854" s="59"/>
      <c r="Z2854" s="108" t="str">
        <f>IF(LEN(INDEX($1:$1048576,ROW(),4))&gt;0,INDEX($1:$1048576,ROW(),4)," ")</f>
        <v xml:space="preserve"> </v>
      </c>
      <c r="AA2854" s="108">
        <f t="shared" ref="AA2854:AA2884" si="306">CEILING((ROW()-StartRow+1)/PanelHeight,1)-1</f>
        <v>219</v>
      </c>
      <c r="AB2854" s="108">
        <f ca="1">COUNTBLANK(OFFSET(INDEX($1:$1048576,2,4),AA2854*WellsInPlate,0,WellsInPlate,1))</f>
        <v>86</v>
      </c>
      <c r="AC2854" s="108">
        <f t="shared" ref="AC2854:AC2884" ca="1" si="307">IF(AB2854=WellsInPlate,0,1)</f>
        <v>0</v>
      </c>
      <c r="AE2854" s="108" t="b">
        <f>IF(COUNTBLANK(D2854)=0,A2854)</f>
        <v>0</v>
      </c>
    </row>
    <row r="2855" spans="1:31" ht="12.75" x14ac:dyDescent="0.2">
      <c r="A2855" s="94" t="str">
        <f>IF(D2855="","",CONCATENATE('Address and samples info'!$B$8," #",'Samples 96'!C2855))</f>
        <v/>
      </c>
      <c r="B2855" s="95" t="s">
        <v>70</v>
      </c>
      <c r="C2855" s="150">
        <v>34</v>
      </c>
      <c r="D2855" s="5"/>
      <c r="E2855" s="98">
        <v>0.01</v>
      </c>
      <c r="F2855" s="53"/>
      <c r="G2855" s="59"/>
      <c r="Z2855" s="108" t="str">
        <f>IF(LEN(INDEX($1:$1048576,ROW(),4))&gt;0,INDEX($1:$1048576,ROW(),4)," ")</f>
        <v xml:space="preserve"> </v>
      </c>
      <c r="AA2855" s="108">
        <f t="shared" si="306"/>
        <v>219</v>
      </c>
      <c r="AB2855" s="108">
        <f ca="1">COUNTBLANK(OFFSET(INDEX($1:$1048576,2,4),AA2855*WellsInPlate,0,WellsInPlate,1))</f>
        <v>86</v>
      </c>
      <c r="AC2855" s="108">
        <f t="shared" ca="1" si="307"/>
        <v>0</v>
      </c>
      <c r="AE2855" s="108" t="b">
        <f>IF(COUNTBLANK(D2855)=0,A2855)</f>
        <v>0</v>
      </c>
    </row>
    <row r="2856" spans="1:31" ht="12.75" x14ac:dyDescent="0.2">
      <c r="A2856" s="94" t="str">
        <f>IF(D2856="","",CONCATENATE('Address and samples info'!$B$8," #",'Samples 96'!C2856))</f>
        <v/>
      </c>
      <c r="B2856" s="95" t="s">
        <v>80</v>
      </c>
      <c r="C2856" s="150">
        <v>34</v>
      </c>
      <c r="D2856" s="5"/>
      <c r="E2856" s="98">
        <v>0.01</v>
      </c>
      <c r="F2856" s="53"/>
      <c r="G2856" s="59"/>
      <c r="Z2856" s="108" t="str">
        <f>IF(LEN(INDEX($1:$1048576,ROW(),4))&gt;0,INDEX($1:$1048576,ROW(),4)," ")</f>
        <v xml:space="preserve"> </v>
      </c>
      <c r="AA2856" s="108">
        <f t="shared" si="306"/>
        <v>219</v>
      </c>
      <c r="AB2856" s="108">
        <f ca="1">COUNTBLANK(OFFSET(INDEX($1:$1048576,2,4),AA2856*WellsInPlate,0,WellsInPlate,1))</f>
        <v>86</v>
      </c>
      <c r="AC2856" s="108">
        <f t="shared" ca="1" si="307"/>
        <v>0</v>
      </c>
      <c r="AE2856" s="108" t="b">
        <f>IF(COUNTBLANK(D2856)=0,A2856)</f>
        <v>0</v>
      </c>
    </row>
    <row r="2857" spans="1:31" ht="12.75" x14ac:dyDescent="0.2">
      <c r="A2857" s="94" t="str">
        <f>IF(D2857="","",CONCATENATE('Address and samples info'!$B$8," #",'Samples 96'!C2857))</f>
        <v/>
      </c>
      <c r="B2857" s="95" t="s">
        <v>5</v>
      </c>
      <c r="C2857" s="150">
        <v>34</v>
      </c>
      <c r="D2857" s="5"/>
      <c r="E2857" s="98">
        <v>0.01</v>
      </c>
      <c r="F2857" s="53"/>
      <c r="G2857" s="59"/>
      <c r="Z2857" s="108" t="str">
        <f>IF(LEN(INDEX($1:$1048576,ROW(),4))&gt;0,INDEX($1:$1048576,ROW(),4)," ")</f>
        <v xml:space="preserve"> </v>
      </c>
      <c r="AA2857" s="108">
        <f t="shared" si="306"/>
        <v>219</v>
      </c>
      <c r="AB2857" s="108">
        <f ca="1">COUNTBLANK(OFFSET(INDEX($1:$1048576,2,4),AA2857*WellsInPlate,0,WellsInPlate,1))</f>
        <v>86</v>
      </c>
      <c r="AC2857" s="108">
        <f t="shared" ca="1" si="307"/>
        <v>0</v>
      </c>
      <c r="AE2857" s="108" t="b">
        <f>IF(COUNTBLANK(D2857)=0,A2857)</f>
        <v>0</v>
      </c>
    </row>
    <row r="2858" spans="1:31" ht="12.75" x14ac:dyDescent="0.2">
      <c r="A2858" s="94" t="str">
        <f>IF(D2858="","",CONCATENATE('Address and samples info'!$B$8," #",'Samples 96'!C2858))</f>
        <v/>
      </c>
      <c r="B2858" s="95" t="s">
        <v>16</v>
      </c>
      <c r="C2858" s="150">
        <v>34</v>
      </c>
      <c r="D2858" s="5"/>
      <c r="E2858" s="98">
        <v>0.01</v>
      </c>
      <c r="F2858" s="53"/>
      <c r="G2858" s="59"/>
      <c r="Z2858" s="108" t="str">
        <f>IF(LEN(INDEX($1:$1048576,ROW(),4))&gt;0,INDEX($1:$1048576,ROW(),4)," ")</f>
        <v xml:space="preserve"> </v>
      </c>
      <c r="AA2858" s="108">
        <f t="shared" si="306"/>
        <v>219</v>
      </c>
      <c r="AB2858" s="108">
        <f ca="1">COUNTBLANK(OFFSET(INDEX($1:$1048576,2,4),AA2858*WellsInPlate,0,WellsInPlate,1))</f>
        <v>86</v>
      </c>
      <c r="AC2858" s="108">
        <f t="shared" ca="1" si="307"/>
        <v>0</v>
      </c>
      <c r="AE2858" s="108" t="b">
        <f>IF(COUNTBLANK(D2858)=0,A2858)</f>
        <v>0</v>
      </c>
    </row>
    <row r="2859" spans="1:31" ht="12.75" x14ac:dyDescent="0.2">
      <c r="A2859" s="94" t="str">
        <f>IF(D2859="","",CONCATENATE('Address and samples info'!$B$8," #",'Samples 96'!C2859))</f>
        <v/>
      </c>
      <c r="B2859" s="95" t="s">
        <v>27</v>
      </c>
      <c r="C2859" s="150">
        <v>34</v>
      </c>
      <c r="D2859" s="5"/>
      <c r="E2859" s="98">
        <v>0.01</v>
      </c>
      <c r="F2859" s="53"/>
      <c r="G2859" s="59"/>
      <c r="Z2859" s="108" t="str">
        <f>IF(LEN(INDEX($1:$1048576,ROW(),4))&gt;0,INDEX($1:$1048576,ROW(),4)," ")</f>
        <v xml:space="preserve"> </v>
      </c>
      <c r="AA2859" s="108">
        <f t="shared" si="306"/>
        <v>219</v>
      </c>
      <c r="AB2859" s="108">
        <f ca="1">COUNTBLANK(OFFSET(INDEX($1:$1048576,2,4),AA2859*WellsInPlate,0,WellsInPlate,1))</f>
        <v>86</v>
      </c>
      <c r="AC2859" s="108">
        <f t="shared" ca="1" si="307"/>
        <v>0</v>
      </c>
      <c r="AE2859" s="108" t="b">
        <f>IF(COUNTBLANK(D2859)=0,A2859)</f>
        <v>0</v>
      </c>
    </row>
    <row r="2860" spans="1:31" ht="12.75" x14ac:dyDescent="0.2">
      <c r="A2860" s="94" t="str">
        <f>IF(D2860="","",CONCATENATE('Address and samples info'!$B$8," #",'Samples 96'!C2860))</f>
        <v/>
      </c>
      <c r="B2860" s="95" t="s">
        <v>38</v>
      </c>
      <c r="C2860" s="150">
        <v>34</v>
      </c>
      <c r="D2860" s="5"/>
      <c r="E2860" s="98">
        <v>0.01</v>
      </c>
      <c r="F2860" s="53"/>
      <c r="G2860" s="59"/>
      <c r="Z2860" s="108" t="str">
        <f>IF(LEN(INDEX($1:$1048576,ROW(),4))&gt;0,INDEX($1:$1048576,ROW(),4)," ")</f>
        <v xml:space="preserve"> </v>
      </c>
      <c r="AA2860" s="108">
        <f t="shared" si="306"/>
        <v>219</v>
      </c>
      <c r="AB2860" s="108">
        <f ca="1">COUNTBLANK(OFFSET(INDEX($1:$1048576,2,4),AA2860*WellsInPlate,0,WellsInPlate,1))</f>
        <v>86</v>
      </c>
      <c r="AC2860" s="108">
        <f t="shared" ca="1" si="307"/>
        <v>0</v>
      </c>
      <c r="AE2860" s="108" t="b">
        <f>IF(COUNTBLANK(D2860)=0,A2860)</f>
        <v>0</v>
      </c>
    </row>
    <row r="2861" spans="1:31" ht="12.75" x14ac:dyDescent="0.2">
      <c r="A2861" s="94" t="str">
        <f>IF(D2861="","",CONCATENATE('Address and samples info'!$B$8," #",'Samples 96'!C2861))</f>
        <v/>
      </c>
      <c r="B2861" s="95" t="s">
        <v>49</v>
      </c>
      <c r="C2861" s="150">
        <v>34</v>
      </c>
      <c r="D2861" s="5"/>
      <c r="E2861" s="98">
        <v>0.01</v>
      </c>
      <c r="F2861" s="53"/>
      <c r="G2861" s="59"/>
      <c r="Z2861" s="108" t="str">
        <f>IF(LEN(INDEX($1:$1048576,ROW(),4))&gt;0,INDEX($1:$1048576,ROW(),4)," ")</f>
        <v xml:space="preserve"> </v>
      </c>
      <c r="AA2861" s="108">
        <f t="shared" si="306"/>
        <v>219</v>
      </c>
      <c r="AB2861" s="108">
        <f ca="1">COUNTBLANK(OFFSET(INDEX($1:$1048576,2,4),AA2861*WellsInPlate,0,WellsInPlate,1))</f>
        <v>86</v>
      </c>
      <c r="AC2861" s="108">
        <f t="shared" ca="1" si="307"/>
        <v>0</v>
      </c>
      <c r="AE2861" s="108" t="b">
        <f>IF(COUNTBLANK(D2861)=0,A2861)</f>
        <v>0</v>
      </c>
    </row>
    <row r="2862" spans="1:31" ht="12.75" x14ac:dyDescent="0.2">
      <c r="A2862" s="94" t="str">
        <f>IF(D2862="","",CONCATENATE('Address and samples info'!$B$8," #",'Samples 96'!C2862))</f>
        <v/>
      </c>
      <c r="B2862" s="95" t="s">
        <v>60</v>
      </c>
      <c r="C2862" s="150">
        <v>34</v>
      </c>
      <c r="D2862" s="5"/>
      <c r="E2862" s="98">
        <v>0.01</v>
      </c>
      <c r="F2862" s="53"/>
      <c r="G2862" s="59"/>
      <c r="Z2862" s="108" t="str">
        <f>IF(LEN(INDEX($1:$1048576,ROW(),4))&gt;0,INDEX($1:$1048576,ROW(),4)," ")</f>
        <v xml:space="preserve"> </v>
      </c>
      <c r="AA2862" s="108">
        <f t="shared" si="306"/>
        <v>219</v>
      </c>
      <c r="AB2862" s="108">
        <f ca="1">COUNTBLANK(OFFSET(INDEX($1:$1048576,2,4),AA2862*WellsInPlate,0,WellsInPlate,1))</f>
        <v>86</v>
      </c>
      <c r="AC2862" s="108">
        <f t="shared" ca="1" si="307"/>
        <v>0</v>
      </c>
      <c r="AE2862" s="108" t="b">
        <f>IF(COUNTBLANK(D2862)=0,A2862)</f>
        <v>0</v>
      </c>
    </row>
    <row r="2863" spans="1:31" ht="12.75" x14ac:dyDescent="0.2">
      <c r="A2863" s="94" t="str">
        <f>IF(D2863="","",CONCATENATE('Address and samples info'!$B$8," #",'Samples 96'!C2863))</f>
        <v/>
      </c>
      <c r="B2863" s="95" t="s">
        <v>71</v>
      </c>
      <c r="C2863" s="150">
        <v>34</v>
      </c>
      <c r="D2863" s="5"/>
      <c r="E2863" s="98">
        <v>0.01</v>
      </c>
      <c r="F2863" s="53"/>
      <c r="G2863" s="59"/>
      <c r="Z2863" s="108" t="str">
        <f>IF(LEN(INDEX($1:$1048576,ROW(),4))&gt;0,INDEX($1:$1048576,ROW(),4)," ")</f>
        <v xml:space="preserve"> </v>
      </c>
      <c r="AA2863" s="108">
        <f t="shared" si="306"/>
        <v>219</v>
      </c>
      <c r="AB2863" s="108">
        <f ca="1">COUNTBLANK(OFFSET(INDEX($1:$1048576,2,4),AA2863*WellsInPlate,0,WellsInPlate,1))</f>
        <v>86</v>
      </c>
      <c r="AC2863" s="108">
        <f t="shared" ca="1" si="307"/>
        <v>0</v>
      </c>
      <c r="AE2863" s="108" t="b">
        <f>IF(COUNTBLANK(D2863)=0,A2863)</f>
        <v>0</v>
      </c>
    </row>
    <row r="2864" spans="1:31" ht="12.75" x14ac:dyDescent="0.2">
      <c r="A2864" s="94" t="str">
        <f>IF(D2864="","",CONCATENATE('Address and samples info'!$B$8," #",'Samples 96'!C2864))</f>
        <v/>
      </c>
      <c r="B2864" s="95" t="s">
        <v>81</v>
      </c>
      <c r="C2864" s="150">
        <v>34</v>
      </c>
      <c r="D2864" s="5"/>
      <c r="E2864" s="98">
        <v>0.01</v>
      </c>
      <c r="F2864" s="53"/>
      <c r="G2864" s="59"/>
      <c r="Z2864" s="108" t="str">
        <f>IF(LEN(INDEX($1:$1048576,ROW(),4))&gt;0,INDEX($1:$1048576,ROW(),4)," ")</f>
        <v xml:space="preserve"> </v>
      </c>
      <c r="AA2864" s="108">
        <f t="shared" si="306"/>
        <v>220</v>
      </c>
      <c r="AB2864" s="108">
        <f ca="1">COUNTBLANK(OFFSET(INDEX($1:$1048576,2,4),AA2864*WellsInPlate,0,WellsInPlate,1))</f>
        <v>86</v>
      </c>
      <c r="AC2864" s="108">
        <f t="shared" ca="1" si="307"/>
        <v>0</v>
      </c>
      <c r="AE2864" s="108" t="b">
        <f>IF(COUNTBLANK(D2864)=0,A2864)</f>
        <v>0</v>
      </c>
    </row>
    <row r="2865" spans="1:31" ht="12.75" x14ac:dyDescent="0.2">
      <c r="A2865" s="94" t="str">
        <f>IF(D2865="","",CONCATENATE('Address and samples info'!$B$8," #",'Samples 96'!C2865))</f>
        <v/>
      </c>
      <c r="B2865" s="95" t="s">
        <v>6</v>
      </c>
      <c r="C2865" s="150">
        <v>34</v>
      </c>
      <c r="D2865" s="5"/>
      <c r="E2865" s="98">
        <v>0.01</v>
      </c>
      <c r="F2865" s="53"/>
      <c r="G2865" s="59"/>
      <c r="Z2865" s="108" t="str">
        <f>IF(LEN(INDEX($1:$1048576,ROW(),4))&gt;0,INDEX($1:$1048576,ROW(),4)," ")</f>
        <v xml:space="preserve"> </v>
      </c>
      <c r="AA2865" s="108">
        <f t="shared" si="306"/>
        <v>220</v>
      </c>
      <c r="AB2865" s="108">
        <f ca="1">COUNTBLANK(OFFSET(INDEX($1:$1048576,2,4),AA2865*WellsInPlate,0,WellsInPlate,1))</f>
        <v>86</v>
      </c>
      <c r="AC2865" s="108">
        <f t="shared" ca="1" si="307"/>
        <v>0</v>
      </c>
      <c r="AE2865" s="108" t="b">
        <f>IF(COUNTBLANK(D2865)=0,A2865)</f>
        <v>0</v>
      </c>
    </row>
    <row r="2866" spans="1:31" ht="12.75" x14ac:dyDescent="0.2">
      <c r="A2866" s="94" t="str">
        <f>IF(D2866="","",CONCATENATE('Address and samples info'!$B$8," #",'Samples 96'!C2866))</f>
        <v/>
      </c>
      <c r="B2866" s="95" t="s">
        <v>17</v>
      </c>
      <c r="C2866" s="150">
        <v>34</v>
      </c>
      <c r="D2866" s="5"/>
      <c r="E2866" s="98">
        <v>0.01</v>
      </c>
      <c r="F2866" s="53"/>
      <c r="G2866" s="59"/>
      <c r="Z2866" s="108" t="str">
        <f>IF(LEN(INDEX($1:$1048576,ROW(),4))&gt;0,INDEX($1:$1048576,ROW(),4)," ")</f>
        <v xml:space="preserve"> </v>
      </c>
      <c r="AA2866" s="108">
        <f t="shared" si="306"/>
        <v>220</v>
      </c>
      <c r="AB2866" s="108">
        <f ca="1">COUNTBLANK(OFFSET(INDEX($1:$1048576,2,4),AA2866*WellsInPlate,0,WellsInPlate,1))</f>
        <v>86</v>
      </c>
      <c r="AC2866" s="108">
        <f t="shared" ca="1" si="307"/>
        <v>0</v>
      </c>
      <c r="AE2866" s="108" t="b">
        <f>IF(COUNTBLANK(D2866)=0,A2866)</f>
        <v>0</v>
      </c>
    </row>
    <row r="2867" spans="1:31" ht="12.75" x14ac:dyDescent="0.2">
      <c r="A2867" s="94" t="str">
        <f>IF(D2867="","",CONCATENATE('Address and samples info'!$B$8," #",'Samples 96'!C2867))</f>
        <v/>
      </c>
      <c r="B2867" s="95" t="s">
        <v>28</v>
      </c>
      <c r="C2867" s="150">
        <v>34</v>
      </c>
      <c r="D2867" s="5"/>
      <c r="E2867" s="98">
        <v>0.01</v>
      </c>
      <c r="F2867" s="53"/>
      <c r="G2867" s="59"/>
      <c r="Z2867" s="108" t="str">
        <f>IF(LEN(INDEX($1:$1048576,ROW(),4))&gt;0,INDEX($1:$1048576,ROW(),4)," ")</f>
        <v xml:space="preserve"> </v>
      </c>
      <c r="AA2867" s="108">
        <f t="shared" si="306"/>
        <v>220</v>
      </c>
      <c r="AB2867" s="108">
        <f ca="1">COUNTBLANK(OFFSET(INDEX($1:$1048576,2,4),AA2867*WellsInPlate,0,WellsInPlate,1))</f>
        <v>86</v>
      </c>
      <c r="AC2867" s="108">
        <f t="shared" ca="1" si="307"/>
        <v>0</v>
      </c>
      <c r="AE2867" s="108" t="b">
        <f>IF(COUNTBLANK(D2867)=0,A2867)</f>
        <v>0</v>
      </c>
    </row>
    <row r="2868" spans="1:31" ht="12.75" x14ac:dyDescent="0.2">
      <c r="A2868" s="94" t="str">
        <f>IF(D2868="","",CONCATENATE('Address and samples info'!$B$8," #",'Samples 96'!C2868))</f>
        <v/>
      </c>
      <c r="B2868" s="95" t="s">
        <v>39</v>
      </c>
      <c r="C2868" s="150">
        <v>34</v>
      </c>
      <c r="D2868" s="5"/>
      <c r="E2868" s="98">
        <v>0.01</v>
      </c>
      <c r="F2868" s="53"/>
      <c r="G2868" s="59"/>
      <c r="Z2868" s="108" t="str">
        <f>IF(LEN(INDEX($1:$1048576,ROW(),4))&gt;0,INDEX($1:$1048576,ROW(),4)," ")</f>
        <v xml:space="preserve"> </v>
      </c>
      <c r="AA2868" s="108">
        <f t="shared" si="306"/>
        <v>220</v>
      </c>
      <c r="AB2868" s="108">
        <f ca="1">COUNTBLANK(OFFSET(INDEX($1:$1048576,2,4),AA2868*WellsInPlate,0,WellsInPlate,1))</f>
        <v>86</v>
      </c>
      <c r="AC2868" s="108">
        <f t="shared" ca="1" si="307"/>
        <v>0</v>
      </c>
      <c r="AE2868" s="108" t="b">
        <f>IF(COUNTBLANK(D2868)=0,A2868)</f>
        <v>0</v>
      </c>
    </row>
    <row r="2869" spans="1:31" ht="12.75" x14ac:dyDescent="0.2">
      <c r="A2869" s="94" t="str">
        <f>IF(D2869="","",CONCATENATE('Address and samples info'!$B$8," #",'Samples 96'!C2869))</f>
        <v/>
      </c>
      <c r="B2869" s="95" t="s">
        <v>50</v>
      </c>
      <c r="C2869" s="150">
        <v>34</v>
      </c>
      <c r="D2869" s="5"/>
      <c r="E2869" s="98">
        <v>0.01</v>
      </c>
      <c r="F2869" s="53"/>
      <c r="G2869" s="59"/>
      <c r="Z2869" s="108" t="str">
        <f>IF(LEN(INDEX($1:$1048576,ROW(),4))&gt;0,INDEX($1:$1048576,ROW(),4)," ")</f>
        <v xml:space="preserve"> </v>
      </c>
      <c r="AA2869" s="108">
        <f t="shared" si="306"/>
        <v>220</v>
      </c>
      <c r="AB2869" s="108">
        <f ca="1">COUNTBLANK(OFFSET(INDEX($1:$1048576,2,4),AA2869*WellsInPlate,0,WellsInPlate,1))</f>
        <v>86</v>
      </c>
      <c r="AC2869" s="108">
        <f t="shared" ca="1" si="307"/>
        <v>0</v>
      </c>
      <c r="AE2869" s="108" t="b">
        <f>IF(COUNTBLANK(D2869)=0,A2869)</f>
        <v>0</v>
      </c>
    </row>
    <row r="2870" spans="1:31" ht="12.75" x14ac:dyDescent="0.2">
      <c r="A2870" s="94" t="str">
        <f>IF(D2870="","",CONCATENATE('Address and samples info'!$B$8," #",'Samples 96'!C2870))</f>
        <v/>
      </c>
      <c r="B2870" s="95" t="s">
        <v>61</v>
      </c>
      <c r="C2870" s="150">
        <v>34</v>
      </c>
      <c r="D2870" s="5"/>
      <c r="E2870" s="98">
        <v>0.01</v>
      </c>
      <c r="F2870" s="53"/>
      <c r="G2870" s="59"/>
      <c r="Z2870" s="108" t="str">
        <f>IF(LEN(INDEX($1:$1048576,ROW(),4))&gt;0,INDEX($1:$1048576,ROW(),4)," ")</f>
        <v xml:space="preserve"> </v>
      </c>
      <c r="AA2870" s="108">
        <f t="shared" si="306"/>
        <v>220</v>
      </c>
      <c r="AB2870" s="108">
        <f ca="1">COUNTBLANK(OFFSET(INDEX($1:$1048576,2,4),AA2870*WellsInPlate,0,WellsInPlate,1))</f>
        <v>86</v>
      </c>
      <c r="AC2870" s="108">
        <f t="shared" ca="1" si="307"/>
        <v>0</v>
      </c>
      <c r="AE2870" s="108" t="b">
        <f>IF(COUNTBLANK(D2870)=0,A2870)</f>
        <v>0</v>
      </c>
    </row>
    <row r="2871" spans="1:31" ht="12.75" x14ac:dyDescent="0.2">
      <c r="A2871" s="94" t="str">
        <f>IF(D2871="","",CONCATENATE('Address and samples info'!$B$8," #",'Samples 96'!C2871))</f>
        <v/>
      </c>
      <c r="B2871" s="95" t="s">
        <v>72</v>
      </c>
      <c r="C2871" s="150">
        <v>34</v>
      </c>
      <c r="D2871" s="5"/>
      <c r="E2871" s="98">
        <v>0.01</v>
      </c>
      <c r="F2871" s="53"/>
      <c r="G2871" s="59"/>
      <c r="Z2871" s="108" t="str">
        <f>IF(LEN(INDEX($1:$1048576,ROW(),4))&gt;0,INDEX($1:$1048576,ROW(),4)," ")</f>
        <v xml:space="preserve"> </v>
      </c>
      <c r="AA2871" s="108">
        <f t="shared" si="306"/>
        <v>220</v>
      </c>
      <c r="AB2871" s="108">
        <f ca="1">COUNTBLANK(OFFSET(INDEX($1:$1048576,2,4),AA2871*WellsInPlate,0,WellsInPlate,1))</f>
        <v>86</v>
      </c>
      <c r="AC2871" s="108">
        <f t="shared" ca="1" si="307"/>
        <v>0</v>
      </c>
      <c r="AE2871" s="108" t="b">
        <f>IF(COUNTBLANK(D2871)=0,A2871)</f>
        <v>0</v>
      </c>
    </row>
    <row r="2872" spans="1:31" ht="12.75" x14ac:dyDescent="0.2">
      <c r="A2872" s="94" t="str">
        <f>IF(D2872="","",CONCATENATE('Address and samples info'!$B$8," #",'Samples 96'!C2872))</f>
        <v/>
      </c>
      <c r="B2872" s="95" t="s">
        <v>82</v>
      </c>
      <c r="C2872" s="150">
        <v>34</v>
      </c>
      <c r="D2872" s="5"/>
      <c r="E2872" s="98">
        <v>0.01</v>
      </c>
      <c r="F2872" s="53"/>
      <c r="G2872" s="59"/>
      <c r="Z2872" s="108" t="str">
        <f>IF(LEN(INDEX($1:$1048576,ROW(),4))&gt;0,INDEX($1:$1048576,ROW(),4)," ")</f>
        <v xml:space="preserve"> </v>
      </c>
      <c r="AA2872" s="108">
        <f t="shared" si="306"/>
        <v>220</v>
      </c>
      <c r="AB2872" s="108">
        <f ca="1">COUNTBLANK(OFFSET(INDEX($1:$1048576,2,4),AA2872*WellsInPlate,0,WellsInPlate,1))</f>
        <v>86</v>
      </c>
      <c r="AC2872" s="108">
        <f t="shared" ca="1" si="307"/>
        <v>0</v>
      </c>
      <c r="AE2872" s="108" t="b">
        <f>IF(COUNTBLANK(D2872)=0,A2872)</f>
        <v>0</v>
      </c>
    </row>
    <row r="2873" spans="1:31" ht="12.75" x14ac:dyDescent="0.2">
      <c r="A2873" s="94" t="str">
        <f>IF(D2873="","",CONCATENATE('Address and samples info'!$B$8," #",'Samples 96'!C2873))</f>
        <v/>
      </c>
      <c r="B2873" s="95" t="s">
        <v>7</v>
      </c>
      <c r="C2873" s="150">
        <v>34</v>
      </c>
      <c r="D2873" s="5"/>
      <c r="E2873" s="98">
        <v>0.01</v>
      </c>
      <c r="F2873" s="53"/>
      <c r="G2873" s="59"/>
      <c r="Z2873" s="108" t="str">
        <f>IF(LEN(INDEX($1:$1048576,ROW(),4))&gt;0,INDEX($1:$1048576,ROW(),4)," ")</f>
        <v xml:space="preserve"> </v>
      </c>
      <c r="AA2873" s="108">
        <f t="shared" si="306"/>
        <v>220</v>
      </c>
      <c r="AB2873" s="108">
        <f ca="1">COUNTBLANK(OFFSET(INDEX($1:$1048576,2,4),AA2873*WellsInPlate,0,WellsInPlate,1))</f>
        <v>86</v>
      </c>
      <c r="AC2873" s="108">
        <f t="shared" ca="1" si="307"/>
        <v>0</v>
      </c>
      <c r="AE2873" s="108" t="b">
        <f>IF(COUNTBLANK(D2873)=0,A2873)</f>
        <v>0</v>
      </c>
    </row>
    <row r="2874" spans="1:31" ht="12.75" x14ac:dyDescent="0.2">
      <c r="A2874" s="94" t="str">
        <f>IF(D2874="","",CONCATENATE('Address and samples info'!$B$8," #",'Samples 96'!C2874))</f>
        <v/>
      </c>
      <c r="B2874" s="95" t="s">
        <v>18</v>
      </c>
      <c r="C2874" s="150">
        <v>34</v>
      </c>
      <c r="D2874" s="5"/>
      <c r="E2874" s="98">
        <v>0.01</v>
      </c>
      <c r="F2874" s="53"/>
      <c r="G2874" s="59"/>
      <c r="Z2874" s="108" t="str">
        <f>IF(LEN(INDEX($1:$1048576,ROW(),4))&gt;0,INDEX($1:$1048576,ROW(),4)," ")</f>
        <v xml:space="preserve"> </v>
      </c>
      <c r="AA2874" s="108">
        <f t="shared" si="306"/>
        <v>220</v>
      </c>
      <c r="AB2874" s="108">
        <f ca="1">COUNTBLANK(OFFSET(INDEX($1:$1048576,2,4),AA2874*WellsInPlate,0,WellsInPlate,1))</f>
        <v>86</v>
      </c>
      <c r="AC2874" s="108">
        <f t="shared" ca="1" si="307"/>
        <v>0</v>
      </c>
      <c r="AE2874" s="108" t="b">
        <f>IF(COUNTBLANK(D2874)=0,A2874)</f>
        <v>0</v>
      </c>
    </row>
    <row r="2875" spans="1:31" ht="12.75" x14ac:dyDescent="0.2">
      <c r="A2875" s="94" t="str">
        <f>IF(D2875="","",CONCATENATE('Address and samples info'!$B$8," #",'Samples 96'!C2875))</f>
        <v/>
      </c>
      <c r="B2875" s="95" t="s">
        <v>29</v>
      </c>
      <c r="C2875" s="150">
        <v>34</v>
      </c>
      <c r="D2875" s="5"/>
      <c r="E2875" s="98">
        <v>0.01</v>
      </c>
      <c r="F2875" s="53"/>
      <c r="G2875" s="59"/>
      <c r="Z2875" s="108" t="str">
        <f>IF(LEN(INDEX($1:$1048576,ROW(),4))&gt;0,INDEX($1:$1048576,ROW(),4)," ")</f>
        <v xml:space="preserve"> </v>
      </c>
      <c r="AA2875" s="108">
        <f t="shared" si="306"/>
        <v>220</v>
      </c>
      <c r="AB2875" s="108">
        <f ca="1">COUNTBLANK(OFFSET(INDEX($1:$1048576,2,4),AA2875*WellsInPlate,0,WellsInPlate,1))</f>
        <v>86</v>
      </c>
      <c r="AC2875" s="108">
        <f t="shared" ca="1" si="307"/>
        <v>0</v>
      </c>
      <c r="AE2875" s="108" t="b">
        <f>IF(COUNTBLANK(D2875)=0,A2875)</f>
        <v>0</v>
      </c>
    </row>
    <row r="2876" spans="1:31" ht="12.75" x14ac:dyDescent="0.2">
      <c r="A2876" s="94" t="str">
        <f>IF(D2876="","",CONCATENATE('Address and samples info'!$B$8," #",'Samples 96'!C2876))</f>
        <v/>
      </c>
      <c r="B2876" s="95" t="s">
        <v>40</v>
      </c>
      <c r="C2876" s="150">
        <v>34</v>
      </c>
      <c r="D2876" s="5"/>
      <c r="E2876" s="98">
        <v>0.01</v>
      </c>
      <c r="F2876" s="53"/>
      <c r="G2876" s="59"/>
      <c r="Z2876" s="108" t="str">
        <f>IF(LEN(INDEX($1:$1048576,ROW(),4))&gt;0,INDEX($1:$1048576,ROW(),4)," ")</f>
        <v xml:space="preserve"> </v>
      </c>
      <c r="AA2876" s="108">
        <f t="shared" si="306"/>
        <v>220</v>
      </c>
      <c r="AB2876" s="108">
        <f ca="1">COUNTBLANK(OFFSET(INDEX($1:$1048576,2,4),AA2876*WellsInPlate,0,WellsInPlate,1))</f>
        <v>86</v>
      </c>
      <c r="AC2876" s="108">
        <f t="shared" ca="1" si="307"/>
        <v>0</v>
      </c>
      <c r="AE2876" s="108" t="b">
        <f>IF(COUNTBLANK(D2876)=0,A2876)</f>
        <v>0</v>
      </c>
    </row>
    <row r="2877" spans="1:31" ht="12.75" x14ac:dyDescent="0.2">
      <c r="A2877" s="94" t="str">
        <f>IF(D2877="","",CONCATENATE('Address and samples info'!$B$8," #",'Samples 96'!C2877))</f>
        <v/>
      </c>
      <c r="B2877" s="95" t="s">
        <v>51</v>
      </c>
      <c r="C2877" s="150">
        <v>34</v>
      </c>
      <c r="D2877" s="5"/>
      <c r="E2877" s="98">
        <v>0.01</v>
      </c>
      <c r="F2877" s="53"/>
      <c r="G2877" s="59"/>
      <c r="Z2877" s="108" t="str">
        <f>IF(LEN(INDEX($1:$1048576,ROW(),4))&gt;0,INDEX($1:$1048576,ROW(),4)," ")</f>
        <v xml:space="preserve"> </v>
      </c>
      <c r="AA2877" s="108">
        <f t="shared" si="306"/>
        <v>221</v>
      </c>
      <c r="AB2877" s="108">
        <f ca="1">COUNTBLANK(OFFSET(INDEX($1:$1048576,2,4),AA2877*WellsInPlate,0,WellsInPlate,1))</f>
        <v>86</v>
      </c>
      <c r="AC2877" s="108">
        <f t="shared" ca="1" si="307"/>
        <v>0</v>
      </c>
      <c r="AE2877" s="108" t="b">
        <f>IF(COUNTBLANK(D2877)=0,A2877)</f>
        <v>0</v>
      </c>
    </row>
    <row r="2878" spans="1:31" ht="12.75" x14ac:dyDescent="0.2">
      <c r="A2878" s="94" t="str">
        <f>IF(D2878="","",CONCATENATE('Address and samples info'!$B$8," #",'Samples 96'!C2878))</f>
        <v/>
      </c>
      <c r="B2878" s="95" t="s">
        <v>62</v>
      </c>
      <c r="C2878" s="150">
        <v>34</v>
      </c>
      <c r="D2878" s="5"/>
      <c r="E2878" s="98">
        <v>0.01</v>
      </c>
      <c r="F2878" s="53"/>
      <c r="G2878" s="59"/>
      <c r="Z2878" s="108" t="str">
        <f>IF(LEN(INDEX($1:$1048576,ROW(),4))&gt;0,INDEX($1:$1048576,ROW(),4)," ")</f>
        <v xml:space="preserve"> </v>
      </c>
      <c r="AA2878" s="108">
        <f t="shared" si="306"/>
        <v>221</v>
      </c>
      <c r="AB2878" s="108">
        <f ca="1">COUNTBLANK(OFFSET(INDEX($1:$1048576,2,4),AA2878*WellsInPlate,0,WellsInPlate,1))</f>
        <v>86</v>
      </c>
      <c r="AC2878" s="108">
        <f t="shared" ca="1" si="307"/>
        <v>0</v>
      </c>
      <c r="AE2878" s="108" t="b">
        <f>IF(COUNTBLANK(D2878)=0,A2878)</f>
        <v>0</v>
      </c>
    </row>
    <row r="2879" spans="1:31" ht="12.75" x14ac:dyDescent="0.2">
      <c r="A2879" s="94" t="str">
        <f>IF(D2879="","",CONCATENATE('Address and samples info'!$B$8," #",'Samples 96'!C2879))</f>
        <v/>
      </c>
      <c r="B2879" s="95" t="s">
        <v>73</v>
      </c>
      <c r="C2879" s="150">
        <v>34</v>
      </c>
      <c r="D2879" s="5"/>
      <c r="E2879" s="98">
        <v>0.01</v>
      </c>
      <c r="F2879" s="53"/>
      <c r="G2879" s="59"/>
      <c r="Z2879" s="108" t="str">
        <f>IF(LEN(INDEX($1:$1048576,ROW(),4))&gt;0,INDEX($1:$1048576,ROW(),4)," ")</f>
        <v xml:space="preserve"> </v>
      </c>
      <c r="AA2879" s="108">
        <f t="shared" si="306"/>
        <v>221</v>
      </c>
      <c r="AB2879" s="108">
        <f ca="1">COUNTBLANK(OFFSET(INDEX($1:$1048576,2,4),AA2879*WellsInPlate,0,WellsInPlate,1))</f>
        <v>86</v>
      </c>
      <c r="AC2879" s="108">
        <f t="shared" ca="1" si="307"/>
        <v>0</v>
      </c>
      <c r="AE2879" s="108" t="b">
        <f>IF(COUNTBLANK(D2879)=0,A2879)</f>
        <v>0</v>
      </c>
    </row>
    <row r="2880" spans="1:31" ht="12.75" x14ac:dyDescent="0.2">
      <c r="A2880" s="94" t="str">
        <f>IF(D2880="","",CONCATENATE('Address and samples info'!$B$8," #",'Samples 96'!C2880))</f>
        <v/>
      </c>
      <c r="B2880" s="95" t="s">
        <v>83</v>
      </c>
      <c r="C2880" s="150">
        <v>34</v>
      </c>
      <c r="D2880" s="5"/>
      <c r="E2880" s="98">
        <v>0.01</v>
      </c>
      <c r="F2880" s="53"/>
      <c r="G2880" s="59"/>
      <c r="Z2880" s="108" t="str">
        <f>IF(LEN(INDEX($1:$1048576,ROW(),4))&gt;0,INDEX($1:$1048576,ROW(),4)," ")</f>
        <v xml:space="preserve"> </v>
      </c>
      <c r="AA2880" s="108">
        <f t="shared" si="306"/>
        <v>221</v>
      </c>
      <c r="AB2880" s="108">
        <f ca="1">COUNTBLANK(OFFSET(INDEX($1:$1048576,2,4),AA2880*WellsInPlate,0,WellsInPlate,1))</f>
        <v>86</v>
      </c>
      <c r="AC2880" s="108">
        <f t="shared" ca="1" si="307"/>
        <v>0</v>
      </c>
      <c r="AE2880" s="108" t="b">
        <f>IF(COUNTBLANK(D2880)=0,A2880)</f>
        <v>0</v>
      </c>
    </row>
    <row r="2881" spans="1:31" ht="12.75" x14ac:dyDescent="0.2">
      <c r="A2881" s="94" t="str">
        <f>IF(D2881="","",CONCATENATE('Address and samples info'!$B$8," #",'Samples 96'!C2881))</f>
        <v/>
      </c>
      <c r="B2881" s="95" t="s">
        <v>8</v>
      </c>
      <c r="C2881" s="150">
        <v>34</v>
      </c>
      <c r="D2881" s="5"/>
      <c r="E2881" s="98">
        <v>0.01</v>
      </c>
      <c r="F2881" s="53"/>
      <c r="G2881" s="59"/>
      <c r="Z2881" s="108" t="str">
        <f>IF(LEN(INDEX($1:$1048576,ROW(),4))&gt;0,INDEX($1:$1048576,ROW(),4)," ")</f>
        <v xml:space="preserve"> </v>
      </c>
      <c r="AA2881" s="108">
        <f t="shared" si="306"/>
        <v>221</v>
      </c>
      <c r="AB2881" s="108">
        <f ca="1">COUNTBLANK(OFFSET(INDEX($1:$1048576,2,4),AA2881*WellsInPlate,0,WellsInPlate,1))</f>
        <v>86</v>
      </c>
      <c r="AC2881" s="108">
        <f t="shared" ca="1" si="307"/>
        <v>0</v>
      </c>
      <c r="AE2881" s="108" t="b">
        <f>IF(COUNTBLANK(D2881)=0,A2881)</f>
        <v>0</v>
      </c>
    </row>
    <row r="2882" spans="1:31" ht="12.75" x14ac:dyDescent="0.2">
      <c r="A2882" s="94" t="str">
        <f>IF(D2882="","",CONCATENATE('Address and samples info'!$B$8," #",'Samples 96'!C2882))</f>
        <v/>
      </c>
      <c r="B2882" s="95" t="s">
        <v>19</v>
      </c>
      <c r="C2882" s="150">
        <v>34</v>
      </c>
      <c r="D2882" s="5"/>
      <c r="E2882" s="98">
        <v>0.01</v>
      </c>
      <c r="F2882" s="53"/>
      <c r="G2882" s="59"/>
      <c r="Z2882" s="108" t="str">
        <f>IF(LEN(INDEX($1:$1048576,ROW(),4))&gt;0,INDEX($1:$1048576,ROW(),4)," ")</f>
        <v xml:space="preserve"> </v>
      </c>
      <c r="AA2882" s="108">
        <f t="shared" si="306"/>
        <v>221</v>
      </c>
      <c r="AB2882" s="108">
        <f ca="1">COUNTBLANK(OFFSET(INDEX($1:$1048576,2,4),AA2882*WellsInPlate,0,WellsInPlate,1))</f>
        <v>86</v>
      </c>
      <c r="AC2882" s="108">
        <f t="shared" ca="1" si="307"/>
        <v>0</v>
      </c>
      <c r="AE2882" s="108" t="b">
        <f>IF(COUNTBLANK(D2882)=0,A2882)</f>
        <v>0</v>
      </c>
    </row>
    <row r="2883" spans="1:31" ht="12.75" x14ac:dyDescent="0.2">
      <c r="A2883" s="94" t="str">
        <f>IF(D2883="","",CONCATENATE('Address and samples info'!$B$8," #",'Samples 96'!C2883))</f>
        <v/>
      </c>
      <c r="B2883" s="95" t="s">
        <v>30</v>
      </c>
      <c r="C2883" s="150">
        <v>34</v>
      </c>
      <c r="D2883" s="5"/>
      <c r="E2883" s="98">
        <v>0.01</v>
      </c>
      <c r="F2883" s="53"/>
      <c r="G2883" s="59"/>
      <c r="Z2883" s="108" t="str">
        <f>IF(LEN(INDEX($1:$1048576,ROW(),4))&gt;0,INDEX($1:$1048576,ROW(),4)," ")</f>
        <v xml:space="preserve"> </v>
      </c>
      <c r="AA2883" s="108">
        <f t="shared" si="306"/>
        <v>221</v>
      </c>
      <c r="AB2883" s="108">
        <f ca="1">COUNTBLANK(OFFSET(INDEX($1:$1048576,2,4),AA2883*WellsInPlate,0,WellsInPlate,1))</f>
        <v>86</v>
      </c>
      <c r="AC2883" s="108">
        <f t="shared" ca="1" si="307"/>
        <v>0</v>
      </c>
      <c r="AE2883" s="108" t="b">
        <f>IF(COUNTBLANK(D2883)=0,A2883)</f>
        <v>0</v>
      </c>
    </row>
    <row r="2884" spans="1:31" ht="12.75" x14ac:dyDescent="0.2">
      <c r="A2884" s="94" t="str">
        <f>IF(D2884="","",CONCATENATE('Address and samples info'!$B$8," #",'Samples 96'!C2884))</f>
        <v/>
      </c>
      <c r="B2884" s="95" t="s">
        <v>41</v>
      </c>
      <c r="C2884" s="150">
        <v>34</v>
      </c>
      <c r="D2884" s="5"/>
      <c r="E2884" s="98">
        <v>0.01</v>
      </c>
      <c r="F2884" s="53"/>
      <c r="G2884" s="59"/>
      <c r="Z2884" s="108" t="str">
        <f>IF(LEN(INDEX($1:$1048576,ROW(),4))&gt;0,INDEX($1:$1048576,ROW(),4)," ")</f>
        <v xml:space="preserve"> </v>
      </c>
      <c r="AA2884" s="108">
        <f t="shared" si="306"/>
        <v>221</v>
      </c>
      <c r="AB2884" s="108">
        <f ca="1">COUNTBLANK(OFFSET(INDEX($1:$1048576,2,4),AA2884*WellsInPlate,0,WellsInPlate,1))</f>
        <v>86</v>
      </c>
      <c r="AC2884" s="108">
        <f t="shared" ca="1" si="307"/>
        <v>0</v>
      </c>
      <c r="AE2884" s="108" t="b">
        <f>IF(COUNTBLANK(D2884)=0,A2884)</f>
        <v>0</v>
      </c>
    </row>
    <row r="2885" spans="1:31" ht="12.75" x14ac:dyDescent="0.2">
      <c r="A2885" s="94" t="str">
        <f>IF(D2885="","",CONCATENATE('Address and samples info'!$B$8," #",'Samples 96'!C2885))</f>
        <v/>
      </c>
      <c r="B2885" s="95" t="s">
        <v>52</v>
      </c>
      <c r="C2885" s="150">
        <v>34</v>
      </c>
      <c r="D2885" s="5"/>
      <c r="E2885" s="98">
        <v>0.01</v>
      </c>
      <c r="F2885" s="53"/>
      <c r="G2885" s="59"/>
      <c r="Z2885" s="108" t="str">
        <f>IF(LEN(INDEX($1:$1048576,ROW(),4))&gt;0,INDEX($1:$1048576,ROW(),4)," ")</f>
        <v xml:space="preserve"> </v>
      </c>
      <c r="AA2885" s="108">
        <f t="shared" ref="AA2885" si="308">CEILING((ROW()-StartRow+1)/PanelHeight,1)-1</f>
        <v>221</v>
      </c>
      <c r="AB2885" s="108">
        <f ca="1">COUNTBLANK(OFFSET(INDEX($1:$1048576,2,4),AA2885*WellsInPlate,0,WellsInPlate,1))</f>
        <v>86</v>
      </c>
      <c r="AC2885" s="108">
        <f t="shared" ref="AC2885" ca="1" si="309">IF(AB2885=WellsInPlate,0,1)</f>
        <v>0</v>
      </c>
      <c r="AE2885" s="108" t="b">
        <f>IF(COUNTBLANK(D2885)=0,A2885)</f>
        <v>0</v>
      </c>
    </row>
    <row r="2886" spans="1:31" ht="12.75" x14ac:dyDescent="0.2">
      <c r="A2886" s="94" t="str">
        <f>IF(D2886="","",CONCATENATE('Address and samples info'!$B$8," #",'Samples 96'!C2886))</f>
        <v/>
      </c>
      <c r="B2886" s="95" t="s">
        <v>63</v>
      </c>
      <c r="C2886" s="150">
        <v>34</v>
      </c>
      <c r="D2886" s="5"/>
      <c r="E2886" s="98">
        <v>0.01</v>
      </c>
      <c r="F2886" s="53"/>
      <c r="G2886" s="59"/>
      <c r="Z2886" s="108" t="str">
        <f>IF(LEN(INDEX($1:$1048576,ROW(),4))&gt;0,INDEX($1:$1048576,ROW(),4)," ")</f>
        <v xml:space="preserve"> </v>
      </c>
      <c r="AA2886" s="108">
        <f t="shared" ref="AA2886:AA2917" si="310">CEILING((ROW()-StartRow+1)/PanelHeight,1)-1</f>
        <v>221</v>
      </c>
      <c r="AB2886" s="108">
        <f ca="1">COUNTBLANK(OFFSET(INDEX($1:$1048576,2,4),AA2886*WellsInPlate,0,WellsInPlate,1))</f>
        <v>86</v>
      </c>
      <c r="AC2886" s="108">
        <f t="shared" ref="AC2886:AC2917" ca="1" si="311">IF(AB2886=WellsInPlate,0,1)</f>
        <v>0</v>
      </c>
      <c r="AE2886" s="108" t="b">
        <f>IF(COUNTBLANK(D2886)=0,A2886)</f>
        <v>0</v>
      </c>
    </row>
    <row r="2887" spans="1:31" ht="12.75" x14ac:dyDescent="0.2">
      <c r="A2887" s="94" t="str">
        <f>IF(D2887="","",CONCATENATE('Address and samples info'!$B$8," #",'Samples 96'!C2887))</f>
        <v/>
      </c>
      <c r="B2887" s="95" t="s">
        <v>74</v>
      </c>
      <c r="C2887" s="150">
        <v>34</v>
      </c>
      <c r="D2887" s="5"/>
      <c r="E2887" s="98">
        <v>0.01</v>
      </c>
      <c r="F2887" s="53"/>
      <c r="G2887" s="59"/>
      <c r="Z2887" s="108" t="str">
        <f>IF(LEN(INDEX($1:$1048576,ROW(),4))&gt;0,INDEX($1:$1048576,ROW(),4)," ")</f>
        <v xml:space="preserve"> </v>
      </c>
      <c r="AA2887" s="108">
        <f t="shared" si="310"/>
        <v>221</v>
      </c>
      <c r="AB2887" s="108">
        <f ca="1">COUNTBLANK(OFFSET(INDEX($1:$1048576,2,4),AA2887*WellsInPlate,0,WellsInPlate,1))</f>
        <v>86</v>
      </c>
      <c r="AC2887" s="108">
        <f t="shared" ca="1" si="311"/>
        <v>0</v>
      </c>
      <c r="AE2887" s="108" t="b">
        <f>IF(COUNTBLANK(D2887)=0,A2887)</f>
        <v>0</v>
      </c>
    </row>
    <row r="2888" spans="1:31" ht="12.75" x14ac:dyDescent="0.2">
      <c r="A2888" s="94" t="str">
        <f>IF(D2888="","",CONCATENATE('Address and samples info'!$B$8," #",'Samples 96'!C2888))</f>
        <v/>
      </c>
      <c r="B2888" s="95" t="s">
        <v>84</v>
      </c>
      <c r="C2888" s="150">
        <v>34</v>
      </c>
      <c r="D2888" s="5"/>
      <c r="E2888" s="98">
        <v>0.01</v>
      </c>
      <c r="F2888" s="53"/>
      <c r="G2888" s="59"/>
      <c r="Z2888" s="108" t="str">
        <f>IF(LEN(INDEX($1:$1048576,ROW(),4))&gt;0,INDEX($1:$1048576,ROW(),4)," ")</f>
        <v xml:space="preserve"> </v>
      </c>
      <c r="AA2888" s="108">
        <f t="shared" si="310"/>
        <v>221</v>
      </c>
      <c r="AB2888" s="108">
        <f ca="1">COUNTBLANK(OFFSET(INDEX($1:$1048576,2,4),AA2888*WellsInPlate,0,WellsInPlate,1))</f>
        <v>86</v>
      </c>
      <c r="AC2888" s="108">
        <f t="shared" ca="1" si="311"/>
        <v>0</v>
      </c>
      <c r="AE2888" s="108" t="b">
        <f>IF(COUNTBLANK(D2888)=0,A2888)</f>
        <v>0</v>
      </c>
    </row>
    <row r="2889" spans="1:31" ht="12.75" x14ac:dyDescent="0.2">
      <c r="A2889" s="94" t="str">
        <f>IF(D2889="","",CONCATENATE('Address and samples info'!$B$8," #",'Samples 96'!C2889))</f>
        <v/>
      </c>
      <c r="B2889" s="95" t="s">
        <v>9</v>
      </c>
      <c r="C2889" s="150">
        <v>34</v>
      </c>
      <c r="D2889" s="5"/>
      <c r="E2889" s="98">
        <v>0.01</v>
      </c>
      <c r="F2889" s="53"/>
      <c r="G2889" s="59"/>
      <c r="Z2889" s="108" t="str">
        <f>IF(LEN(INDEX($1:$1048576,ROW(),4))&gt;0,INDEX($1:$1048576,ROW(),4)," ")</f>
        <v xml:space="preserve"> </v>
      </c>
      <c r="AA2889" s="108">
        <f t="shared" si="310"/>
        <v>221</v>
      </c>
      <c r="AB2889" s="108">
        <f ca="1">COUNTBLANK(OFFSET(INDEX($1:$1048576,2,4),AA2889*WellsInPlate,0,WellsInPlate,1))</f>
        <v>86</v>
      </c>
      <c r="AC2889" s="108">
        <f t="shared" ca="1" si="311"/>
        <v>0</v>
      </c>
      <c r="AE2889" s="108" t="b">
        <f>IF(COUNTBLANK(D2889)=0,A2889)</f>
        <v>0</v>
      </c>
    </row>
    <row r="2890" spans="1:31" ht="12.75" x14ac:dyDescent="0.2">
      <c r="A2890" s="94" t="str">
        <f>IF(D2890="","",CONCATENATE('Address and samples info'!$B$8," #",'Samples 96'!C2890))</f>
        <v/>
      </c>
      <c r="B2890" s="95" t="s">
        <v>20</v>
      </c>
      <c r="C2890" s="150">
        <v>34</v>
      </c>
      <c r="D2890" s="5"/>
      <c r="E2890" s="98">
        <v>0.01</v>
      </c>
      <c r="F2890" s="53"/>
      <c r="G2890" s="59"/>
      <c r="Z2890" s="108" t="str">
        <f>IF(LEN(INDEX($1:$1048576,ROW(),4))&gt;0,INDEX($1:$1048576,ROW(),4)," ")</f>
        <v xml:space="preserve"> </v>
      </c>
      <c r="AA2890" s="108">
        <f t="shared" si="310"/>
        <v>222</v>
      </c>
      <c r="AB2890" s="108">
        <f ca="1">COUNTBLANK(OFFSET(INDEX($1:$1048576,2,4),AA2890*WellsInPlate,0,WellsInPlate,1))</f>
        <v>86</v>
      </c>
      <c r="AC2890" s="108">
        <f t="shared" ca="1" si="311"/>
        <v>0</v>
      </c>
      <c r="AE2890" s="108" t="b">
        <f>IF(COUNTBLANK(D2890)=0,A2890)</f>
        <v>0</v>
      </c>
    </row>
    <row r="2891" spans="1:31" ht="12.75" x14ac:dyDescent="0.2">
      <c r="A2891" s="94" t="str">
        <f>IF(D2891="","",CONCATENATE('Address and samples info'!$B$8," #",'Samples 96'!C2891))</f>
        <v/>
      </c>
      <c r="B2891" s="95" t="s">
        <v>31</v>
      </c>
      <c r="C2891" s="150">
        <v>34</v>
      </c>
      <c r="D2891" s="5"/>
      <c r="E2891" s="98">
        <v>0.01</v>
      </c>
      <c r="F2891" s="53"/>
      <c r="G2891" s="59"/>
      <c r="Z2891" s="108" t="str">
        <f>IF(LEN(INDEX($1:$1048576,ROW(),4))&gt;0,INDEX($1:$1048576,ROW(),4)," ")</f>
        <v xml:space="preserve"> </v>
      </c>
      <c r="AA2891" s="108">
        <f t="shared" si="310"/>
        <v>222</v>
      </c>
      <c r="AB2891" s="108">
        <f ca="1">COUNTBLANK(OFFSET(INDEX($1:$1048576,2,4),AA2891*WellsInPlate,0,WellsInPlate,1))</f>
        <v>86</v>
      </c>
      <c r="AC2891" s="108">
        <f t="shared" ca="1" si="311"/>
        <v>0</v>
      </c>
      <c r="AE2891" s="108" t="b">
        <f>IF(COUNTBLANK(D2891)=0,A2891)</f>
        <v>0</v>
      </c>
    </row>
    <row r="2892" spans="1:31" ht="12.75" x14ac:dyDescent="0.2">
      <c r="A2892" s="94" t="str">
        <f>IF(D2892="","",CONCATENATE('Address and samples info'!$B$8," #",'Samples 96'!C2892))</f>
        <v/>
      </c>
      <c r="B2892" s="95" t="s">
        <v>42</v>
      </c>
      <c r="C2892" s="150">
        <v>34</v>
      </c>
      <c r="D2892" s="5"/>
      <c r="E2892" s="98">
        <v>0.01</v>
      </c>
      <c r="F2892" s="53"/>
      <c r="G2892" s="59"/>
      <c r="Z2892" s="108" t="str">
        <f>IF(LEN(INDEX($1:$1048576,ROW(),4))&gt;0,INDEX($1:$1048576,ROW(),4)," ")</f>
        <v xml:space="preserve"> </v>
      </c>
      <c r="AA2892" s="108">
        <f t="shared" si="310"/>
        <v>222</v>
      </c>
      <c r="AB2892" s="108">
        <f ca="1">COUNTBLANK(OFFSET(INDEX($1:$1048576,2,4),AA2892*WellsInPlate,0,WellsInPlate,1))</f>
        <v>86</v>
      </c>
      <c r="AC2892" s="108">
        <f t="shared" ca="1" si="311"/>
        <v>0</v>
      </c>
      <c r="AE2892" s="108" t="b">
        <f>IF(COUNTBLANK(D2892)=0,A2892)</f>
        <v>0</v>
      </c>
    </row>
    <row r="2893" spans="1:31" ht="12.75" x14ac:dyDescent="0.2">
      <c r="A2893" s="94" t="str">
        <f>IF(D2893="","",CONCATENATE('Address and samples info'!$B$8," #",'Samples 96'!C2893))</f>
        <v/>
      </c>
      <c r="B2893" s="95" t="s">
        <v>53</v>
      </c>
      <c r="C2893" s="150">
        <v>34</v>
      </c>
      <c r="D2893" s="5"/>
      <c r="E2893" s="98">
        <v>0.01</v>
      </c>
      <c r="F2893" s="53"/>
      <c r="G2893" s="59"/>
      <c r="Z2893" s="108" t="str">
        <f>IF(LEN(INDEX($1:$1048576,ROW(),4))&gt;0,INDEX($1:$1048576,ROW(),4)," ")</f>
        <v xml:space="preserve"> </v>
      </c>
      <c r="AA2893" s="108">
        <f t="shared" si="310"/>
        <v>222</v>
      </c>
      <c r="AB2893" s="108">
        <f ca="1">COUNTBLANK(OFFSET(INDEX($1:$1048576,2,4),AA2893*WellsInPlate,0,WellsInPlate,1))</f>
        <v>86</v>
      </c>
      <c r="AC2893" s="108">
        <f t="shared" ca="1" si="311"/>
        <v>0</v>
      </c>
      <c r="AE2893" s="108" t="b">
        <f>IF(COUNTBLANK(D2893)=0,A2893)</f>
        <v>0</v>
      </c>
    </row>
    <row r="2894" spans="1:31" ht="12.75" x14ac:dyDescent="0.2">
      <c r="A2894" s="94" t="str">
        <f>IF(D2894="","",CONCATENATE('Address and samples info'!$B$8," #",'Samples 96'!C2894))</f>
        <v/>
      </c>
      <c r="B2894" s="95" t="s">
        <v>64</v>
      </c>
      <c r="C2894" s="150">
        <v>34</v>
      </c>
      <c r="D2894" s="5"/>
      <c r="E2894" s="98">
        <v>0.01</v>
      </c>
      <c r="F2894" s="53"/>
      <c r="G2894" s="59"/>
      <c r="Z2894" s="108" t="str">
        <f>IF(LEN(INDEX($1:$1048576,ROW(),4))&gt;0,INDEX($1:$1048576,ROW(),4)," ")</f>
        <v xml:space="preserve"> </v>
      </c>
      <c r="AA2894" s="108">
        <f t="shared" si="310"/>
        <v>222</v>
      </c>
      <c r="AB2894" s="108">
        <f ca="1">COUNTBLANK(OFFSET(INDEX($1:$1048576,2,4),AA2894*WellsInPlate,0,WellsInPlate,1))</f>
        <v>86</v>
      </c>
      <c r="AC2894" s="108">
        <f t="shared" ca="1" si="311"/>
        <v>0</v>
      </c>
      <c r="AE2894" s="108" t="b">
        <f>IF(COUNTBLANK(D2894)=0,A2894)</f>
        <v>0</v>
      </c>
    </row>
    <row r="2895" spans="1:31" ht="12.75" x14ac:dyDescent="0.2">
      <c r="A2895" s="94" t="str">
        <f>IF(D2895="","",CONCATENATE('Address and samples info'!$B$8," #",'Samples 96'!C2895))</f>
        <v/>
      </c>
      <c r="B2895" s="95" t="s">
        <v>75</v>
      </c>
      <c r="C2895" s="150">
        <v>34</v>
      </c>
      <c r="D2895" s="5"/>
      <c r="E2895" s="98">
        <v>0.01</v>
      </c>
      <c r="F2895" s="53"/>
      <c r="G2895" s="59"/>
      <c r="Z2895" s="108" t="str">
        <f>IF(LEN(INDEX($1:$1048576,ROW(),4))&gt;0,INDEX($1:$1048576,ROW(),4)," ")</f>
        <v xml:space="preserve"> </v>
      </c>
      <c r="AA2895" s="108">
        <f t="shared" si="310"/>
        <v>222</v>
      </c>
      <c r="AB2895" s="108">
        <f ca="1">COUNTBLANK(OFFSET(INDEX($1:$1048576,2,4),AA2895*WellsInPlate,0,WellsInPlate,1))</f>
        <v>86</v>
      </c>
      <c r="AC2895" s="108">
        <f t="shared" ca="1" si="311"/>
        <v>0</v>
      </c>
      <c r="AE2895" s="108" t="b">
        <f>IF(COUNTBLANK(D2895)=0,A2895)</f>
        <v>0</v>
      </c>
    </row>
    <row r="2896" spans="1:31" ht="12.75" x14ac:dyDescent="0.2">
      <c r="A2896" s="94" t="str">
        <f>IF(D2896="","",CONCATENATE('Address and samples info'!$B$8," #",'Samples 96'!C2896))</f>
        <v/>
      </c>
      <c r="B2896" s="95" t="s">
        <v>85</v>
      </c>
      <c r="C2896" s="150">
        <v>34</v>
      </c>
      <c r="D2896" s="5"/>
      <c r="E2896" s="98">
        <v>0.01</v>
      </c>
      <c r="F2896" s="53"/>
      <c r="G2896" s="59"/>
      <c r="Z2896" s="108" t="str">
        <f>IF(LEN(INDEX($1:$1048576,ROW(),4))&gt;0,INDEX($1:$1048576,ROW(),4)," ")</f>
        <v xml:space="preserve"> </v>
      </c>
      <c r="AA2896" s="108">
        <f t="shared" si="310"/>
        <v>222</v>
      </c>
      <c r="AB2896" s="108">
        <f ca="1">COUNTBLANK(OFFSET(INDEX($1:$1048576,2,4),AA2896*WellsInPlate,0,WellsInPlate,1))</f>
        <v>86</v>
      </c>
      <c r="AC2896" s="108">
        <f t="shared" ca="1" si="311"/>
        <v>0</v>
      </c>
      <c r="AE2896" s="108" t="b">
        <f>IF(COUNTBLANK(D2896)=0,A2896)</f>
        <v>0</v>
      </c>
    </row>
    <row r="2897" spans="1:31" ht="12.75" x14ac:dyDescent="0.2">
      <c r="A2897" s="94" t="str">
        <f>IF(D2897="","",CONCATENATE('Address and samples info'!$B$8," #",'Samples 96'!C2897))</f>
        <v/>
      </c>
      <c r="B2897" s="95" t="s">
        <v>10</v>
      </c>
      <c r="C2897" s="150">
        <v>34</v>
      </c>
      <c r="D2897" s="5"/>
      <c r="E2897" s="98">
        <v>0.01</v>
      </c>
      <c r="F2897" s="53"/>
      <c r="G2897" s="59"/>
      <c r="Z2897" s="108" t="str">
        <f>IF(LEN(INDEX($1:$1048576,ROW(),4))&gt;0,INDEX($1:$1048576,ROW(),4)," ")</f>
        <v xml:space="preserve"> </v>
      </c>
      <c r="AA2897" s="108">
        <f t="shared" si="310"/>
        <v>222</v>
      </c>
      <c r="AB2897" s="108">
        <f ca="1">COUNTBLANK(OFFSET(INDEX($1:$1048576,2,4),AA2897*WellsInPlate,0,WellsInPlate,1))</f>
        <v>86</v>
      </c>
      <c r="AC2897" s="108">
        <f t="shared" ca="1" si="311"/>
        <v>0</v>
      </c>
      <c r="AE2897" s="108" t="b">
        <f>IF(COUNTBLANK(D2897)=0,A2897)</f>
        <v>0</v>
      </c>
    </row>
    <row r="2898" spans="1:31" ht="12.75" x14ac:dyDescent="0.2">
      <c r="A2898" s="94" t="str">
        <f>IF(D2898="","",CONCATENATE('Address and samples info'!$B$8," #",'Samples 96'!C2898))</f>
        <v/>
      </c>
      <c r="B2898" s="95" t="s">
        <v>21</v>
      </c>
      <c r="C2898" s="150">
        <v>34</v>
      </c>
      <c r="D2898" s="5"/>
      <c r="E2898" s="98">
        <v>0.01</v>
      </c>
      <c r="F2898" s="53"/>
      <c r="G2898" s="59"/>
      <c r="Z2898" s="108" t="str">
        <f>IF(LEN(INDEX($1:$1048576,ROW(),4))&gt;0,INDEX($1:$1048576,ROW(),4)," ")</f>
        <v xml:space="preserve"> </v>
      </c>
      <c r="AA2898" s="108">
        <f t="shared" si="310"/>
        <v>222</v>
      </c>
      <c r="AB2898" s="108">
        <f ca="1">COUNTBLANK(OFFSET(INDEX($1:$1048576,2,4),AA2898*WellsInPlate,0,WellsInPlate,1))</f>
        <v>86</v>
      </c>
      <c r="AC2898" s="108">
        <f t="shared" ca="1" si="311"/>
        <v>0</v>
      </c>
      <c r="AE2898" s="108" t="b">
        <f>IF(COUNTBLANK(D2898)=0,A2898)</f>
        <v>0</v>
      </c>
    </row>
    <row r="2899" spans="1:31" ht="12.75" x14ac:dyDescent="0.2">
      <c r="A2899" s="94" t="str">
        <f>IF(D2899="","",CONCATENATE('Address and samples info'!$B$8," #",'Samples 96'!C2899))</f>
        <v/>
      </c>
      <c r="B2899" s="95" t="s">
        <v>32</v>
      </c>
      <c r="C2899" s="150">
        <v>34</v>
      </c>
      <c r="D2899" s="5"/>
      <c r="E2899" s="98">
        <v>0.01</v>
      </c>
      <c r="F2899" s="53"/>
      <c r="G2899" s="59"/>
      <c r="Z2899" s="108" t="str">
        <f>IF(LEN(INDEX($1:$1048576,ROW(),4))&gt;0,INDEX($1:$1048576,ROW(),4)," ")</f>
        <v xml:space="preserve"> </v>
      </c>
      <c r="AA2899" s="108">
        <f t="shared" si="310"/>
        <v>222</v>
      </c>
      <c r="AB2899" s="108">
        <f ca="1">COUNTBLANK(OFFSET(INDEX($1:$1048576,2,4),AA2899*WellsInPlate,0,WellsInPlate,1))</f>
        <v>86</v>
      </c>
      <c r="AC2899" s="108">
        <f t="shared" ca="1" si="311"/>
        <v>0</v>
      </c>
      <c r="AE2899" s="108" t="b">
        <f>IF(COUNTBLANK(D2899)=0,A2899)</f>
        <v>0</v>
      </c>
    </row>
    <row r="2900" spans="1:31" ht="12.75" x14ac:dyDescent="0.2">
      <c r="A2900" s="94" t="str">
        <f>IF(D2900="","",CONCATENATE('Address and samples info'!$B$8," #",'Samples 96'!C2900))</f>
        <v/>
      </c>
      <c r="B2900" s="95" t="s">
        <v>43</v>
      </c>
      <c r="C2900" s="150">
        <v>34</v>
      </c>
      <c r="D2900" s="5"/>
      <c r="E2900" s="98">
        <v>0.01</v>
      </c>
      <c r="F2900" s="53"/>
      <c r="G2900" s="59"/>
      <c r="Z2900" s="108" t="str">
        <f>IF(LEN(INDEX($1:$1048576,ROW(),4))&gt;0,INDEX($1:$1048576,ROW(),4)," ")</f>
        <v xml:space="preserve"> </v>
      </c>
      <c r="AA2900" s="108">
        <f t="shared" si="310"/>
        <v>222</v>
      </c>
      <c r="AB2900" s="108">
        <f ca="1">COUNTBLANK(OFFSET(INDEX($1:$1048576,2,4),AA2900*WellsInPlate,0,WellsInPlate,1))</f>
        <v>86</v>
      </c>
      <c r="AC2900" s="108">
        <f t="shared" ca="1" si="311"/>
        <v>0</v>
      </c>
      <c r="AE2900" s="108" t="b">
        <f>IF(COUNTBLANK(D2900)=0,A2900)</f>
        <v>0</v>
      </c>
    </row>
    <row r="2901" spans="1:31" ht="12.75" x14ac:dyDescent="0.2">
      <c r="A2901" s="94" t="str">
        <f>IF(D2901="","",CONCATENATE('Address and samples info'!$B$8," #",'Samples 96'!C2901))</f>
        <v/>
      </c>
      <c r="B2901" s="95" t="s">
        <v>54</v>
      </c>
      <c r="C2901" s="150">
        <v>34</v>
      </c>
      <c r="D2901" s="5"/>
      <c r="E2901" s="98">
        <v>0.01</v>
      </c>
      <c r="F2901" s="53"/>
      <c r="G2901" s="59"/>
      <c r="Z2901" s="108" t="str">
        <f>IF(LEN(INDEX($1:$1048576,ROW(),4))&gt;0,INDEX($1:$1048576,ROW(),4)," ")</f>
        <v xml:space="preserve"> </v>
      </c>
      <c r="AA2901" s="108">
        <f t="shared" si="310"/>
        <v>222</v>
      </c>
      <c r="AB2901" s="108">
        <f ca="1">COUNTBLANK(OFFSET(INDEX($1:$1048576,2,4),AA2901*WellsInPlate,0,WellsInPlate,1))</f>
        <v>86</v>
      </c>
      <c r="AC2901" s="108">
        <f t="shared" ca="1" si="311"/>
        <v>0</v>
      </c>
      <c r="AE2901" s="108" t="b">
        <f>IF(COUNTBLANK(D2901)=0,A2901)</f>
        <v>0</v>
      </c>
    </row>
    <row r="2902" spans="1:31" ht="12.75" x14ac:dyDescent="0.2">
      <c r="A2902" s="94" t="str">
        <f>IF(D2902="","",CONCATENATE('Address and samples info'!$B$8," #",'Samples 96'!C2902))</f>
        <v/>
      </c>
      <c r="B2902" s="95" t="s">
        <v>65</v>
      </c>
      <c r="C2902" s="150">
        <v>34</v>
      </c>
      <c r="D2902" s="5"/>
      <c r="E2902" s="98">
        <v>0.01</v>
      </c>
      <c r="F2902" s="53"/>
      <c r="G2902" s="59"/>
      <c r="Z2902" s="108" t="str">
        <f>IF(LEN(INDEX($1:$1048576,ROW(),4))&gt;0,INDEX($1:$1048576,ROW(),4)," ")</f>
        <v xml:space="preserve"> </v>
      </c>
      <c r="AA2902" s="108">
        <f t="shared" si="310"/>
        <v>222</v>
      </c>
      <c r="AB2902" s="108">
        <f ca="1">COUNTBLANK(OFFSET(INDEX($1:$1048576,2,4),AA2902*WellsInPlate,0,WellsInPlate,1))</f>
        <v>86</v>
      </c>
      <c r="AC2902" s="108">
        <f t="shared" ca="1" si="311"/>
        <v>0</v>
      </c>
      <c r="AE2902" s="108" t="b">
        <f>IF(COUNTBLANK(D2902)=0,A2902)</f>
        <v>0</v>
      </c>
    </row>
    <row r="2903" spans="1:31" ht="12.75" x14ac:dyDescent="0.2">
      <c r="A2903" s="94" t="str">
        <f>IF(D2903="","",CONCATENATE('Address and samples info'!$B$8," #",'Samples 96'!C2903))</f>
        <v/>
      </c>
      <c r="B2903" s="95" t="s">
        <v>76</v>
      </c>
      <c r="C2903" s="150">
        <v>34</v>
      </c>
      <c r="D2903" s="5"/>
      <c r="E2903" s="98">
        <v>0.01</v>
      </c>
      <c r="F2903" s="53"/>
      <c r="G2903" s="59"/>
      <c r="Z2903" s="108" t="str">
        <f>IF(LEN(INDEX($1:$1048576,ROW(),4))&gt;0,INDEX($1:$1048576,ROW(),4)," ")</f>
        <v xml:space="preserve"> </v>
      </c>
      <c r="AA2903" s="108">
        <f t="shared" si="310"/>
        <v>223</v>
      </c>
      <c r="AB2903" s="108">
        <f ca="1">COUNTBLANK(OFFSET(INDEX($1:$1048576,2,4),AA2903*WellsInPlate,0,WellsInPlate,1))</f>
        <v>86</v>
      </c>
      <c r="AC2903" s="108">
        <f t="shared" ca="1" si="311"/>
        <v>0</v>
      </c>
      <c r="AE2903" s="108" t="b">
        <f>IF(COUNTBLANK(D2903)=0,A2903)</f>
        <v>0</v>
      </c>
    </row>
    <row r="2904" spans="1:31" ht="12.75" x14ac:dyDescent="0.2">
      <c r="A2904" s="94" t="str">
        <f>IF(D2904="","",CONCATENATE('Address and samples info'!$B$8," #",'Samples 96'!C2904))</f>
        <v/>
      </c>
      <c r="B2904" s="95" t="s">
        <v>86</v>
      </c>
      <c r="C2904" s="150">
        <v>34</v>
      </c>
      <c r="D2904" s="5"/>
      <c r="E2904" s="98">
        <v>0.01</v>
      </c>
      <c r="F2904" s="53"/>
      <c r="G2904" s="59"/>
      <c r="Z2904" s="108" t="str">
        <f>IF(LEN(INDEX($1:$1048576,ROW(),4))&gt;0,INDEX($1:$1048576,ROW(),4)," ")</f>
        <v xml:space="preserve"> </v>
      </c>
      <c r="AA2904" s="108">
        <f t="shared" si="310"/>
        <v>223</v>
      </c>
      <c r="AB2904" s="108">
        <f ca="1">COUNTBLANK(OFFSET(INDEX($1:$1048576,2,4),AA2904*WellsInPlate,0,WellsInPlate,1))</f>
        <v>86</v>
      </c>
      <c r="AC2904" s="108">
        <f t="shared" ca="1" si="311"/>
        <v>0</v>
      </c>
      <c r="AE2904" s="108" t="b">
        <f>IF(COUNTBLANK(D2904)=0,A2904)</f>
        <v>0</v>
      </c>
    </row>
    <row r="2905" spans="1:31" ht="12.75" x14ac:dyDescent="0.2">
      <c r="A2905" s="94" t="str">
        <f>IF(D2905="","",CONCATENATE('Address and samples info'!$B$8," #",'Samples 96'!C2905))</f>
        <v/>
      </c>
      <c r="B2905" s="95" t="s">
        <v>11</v>
      </c>
      <c r="C2905" s="150">
        <v>34</v>
      </c>
      <c r="D2905" s="5"/>
      <c r="E2905" s="98">
        <v>0.01</v>
      </c>
      <c r="F2905" s="53"/>
      <c r="G2905" s="59"/>
      <c r="Z2905" s="108" t="str">
        <f>IF(LEN(INDEX($1:$1048576,ROW(),4))&gt;0,INDEX($1:$1048576,ROW(),4)," ")</f>
        <v xml:space="preserve"> </v>
      </c>
      <c r="AA2905" s="108">
        <f t="shared" si="310"/>
        <v>223</v>
      </c>
      <c r="AB2905" s="108">
        <f ca="1">COUNTBLANK(OFFSET(INDEX($1:$1048576,2,4),AA2905*WellsInPlate,0,WellsInPlate,1))</f>
        <v>86</v>
      </c>
      <c r="AC2905" s="108">
        <f t="shared" ca="1" si="311"/>
        <v>0</v>
      </c>
      <c r="AE2905" s="108" t="b">
        <f>IF(COUNTBLANK(D2905)=0,A2905)</f>
        <v>0</v>
      </c>
    </row>
    <row r="2906" spans="1:31" ht="12.75" x14ac:dyDescent="0.2">
      <c r="A2906" s="94" t="str">
        <f>IF(D2906="","",CONCATENATE('Address and samples info'!$B$8," #",'Samples 96'!C2906))</f>
        <v/>
      </c>
      <c r="B2906" s="95" t="s">
        <v>22</v>
      </c>
      <c r="C2906" s="150">
        <v>34</v>
      </c>
      <c r="D2906" s="5"/>
      <c r="E2906" s="98">
        <v>0.01</v>
      </c>
      <c r="F2906" s="53"/>
      <c r="G2906" s="59"/>
      <c r="Z2906" s="108" t="str">
        <f>IF(LEN(INDEX($1:$1048576,ROW(),4))&gt;0,INDEX($1:$1048576,ROW(),4)," ")</f>
        <v xml:space="preserve"> </v>
      </c>
      <c r="AA2906" s="108">
        <f t="shared" si="310"/>
        <v>223</v>
      </c>
      <c r="AB2906" s="108">
        <f ca="1">COUNTBLANK(OFFSET(INDEX($1:$1048576,2,4),AA2906*WellsInPlate,0,WellsInPlate,1))</f>
        <v>86</v>
      </c>
      <c r="AC2906" s="108">
        <f t="shared" ca="1" si="311"/>
        <v>0</v>
      </c>
      <c r="AE2906" s="108" t="b">
        <f>IF(COUNTBLANK(D2906)=0,A2906)</f>
        <v>0</v>
      </c>
    </row>
    <row r="2907" spans="1:31" ht="12.75" x14ac:dyDescent="0.2">
      <c r="A2907" s="94" t="str">
        <f>IF(D2907="","",CONCATENATE('Address and samples info'!$B$8," #",'Samples 96'!C2907))</f>
        <v/>
      </c>
      <c r="B2907" s="95" t="s">
        <v>33</v>
      </c>
      <c r="C2907" s="150">
        <v>34</v>
      </c>
      <c r="D2907" s="5"/>
      <c r="E2907" s="98">
        <v>0.01</v>
      </c>
      <c r="F2907" s="53"/>
      <c r="G2907" s="59"/>
      <c r="Z2907" s="108" t="str">
        <f>IF(LEN(INDEX($1:$1048576,ROW(),4))&gt;0,INDEX($1:$1048576,ROW(),4)," ")</f>
        <v xml:space="preserve"> </v>
      </c>
      <c r="AA2907" s="108">
        <f t="shared" si="310"/>
        <v>223</v>
      </c>
      <c r="AB2907" s="108">
        <f ca="1">COUNTBLANK(OFFSET(INDEX($1:$1048576,2,4),AA2907*WellsInPlate,0,WellsInPlate,1))</f>
        <v>86</v>
      </c>
      <c r="AC2907" s="108">
        <f t="shared" ca="1" si="311"/>
        <v>0</v>
      </c>
      <c r="AE2907" s="108" t="b">
        <f>IF(COUNTBLANK(D2907)=0,A2907)</f>
        <v>0</v>
      </c>
    </row>
    <row r="2908" spans="1:31" ht="12.75" x14ac:dyDescent="0.2">
      <c r="A2908" s="94" t="str">
        <f>IF(D2908="","",CONCATENATE('Address and samples info'!$B$8," #",'Samples 96'!C2908))</f>
        <v/>
      </c>
      <c r="B2908" s="95" t="s">
        <v>44</v>
      </c>
      <c r="C2908" s="150">
        <v>34</v>
      </c>
      <c r="D2908" s="5"/>
      <c r="E2908" s="98">
        <v>0.01</v>
      </c>
      <c r="F2908" s="53"/>
      <c r="G2908" s="59"/>
      <c r="Z2908" s="108" t="str">
        <f>IF(LEN(INDEX($1:$1048576,ROW(),4))&gt;0,INDEX($1:$1048576,ROW(),4)," ")</f>
        <v xml:space="preserve"> </v>
      </c>
      <c r="AA2908" s="108">
        <f t="shared" si="310"/>
        <v>223</v>
      </c>
      <c r="AB2908" s="108">
        <f ca="1">COUNTBLANK(OFFSET(INDEX($1:$1048576,2,4),AA2908*WellsInPlate,0,WellsInPlate,1))</f>
        <v>86</v>
      </c>
      <c r="AC2908" s="108">
        <f t="shared" ca="1" si="311"/>
        <v>0</v>
      </c>
      <c r="AE2908" s="108" t="b">
        <f>IF(COUNTBLANK(D2908)=0,A2908)</f>
        <v>0</v>
      </c>
    </row>
    <row r="2909" spans="1:31" ht="12.75" x14ac:dyDescent="0.2">
      <c r="A2909" s="94" t="str">
        <f>IF(D2909="","",CONCATENATE('Address and samples info'!$B$8," #",'Samples 96'!C2909))</f>
        <v/>
      </c>
      <c r="B2909" s="95" t="s">
        <v>55</v>
      </c>
      <c r="C2909" s="150">
        <v>34</v>
      </c>
      <c r="D2909" s="5"/>
      <c r="E2909" s="98">
        <v>0.01</v>
      </c>
      <c r="F2909" s="53"/>
      <c r="G2909" s="59"/>
      <c r="Z2909" s="108" t="str">
        <f>IF(LEN(INDEX($1:$1048576,ROW(),4))&gt;0,INDEX($1:$1048576,ROW(),4)," ")</f>
        <v xml:space="preserve"> </v>
      </c>
      <c r="AA2909" s="108">
        <f t="shared" si="310"/>
        <v>223</v>
      </c>
      <c r="AB2909" s="108">
        <f ca="1">COUNTBLANK(OFFSET(INDEX($1:$1048576,2,4),AA2909*WellsInPlate,0,WellsInPlate,1))</f>
        <v>86</v>
      </c>
      <c r="AC2909" s="108">
        <f t="shared" ca="1" si="311"/>
        <v>0</v>
      </c>
      <c r="AE2909" s="108" t="b">
        <f>IF(COUNTBLANK(D2909)=0,A2909)</f>
        <v>0</v>
      </c>
    </row>
    <row r="2910" spans="1:31" ht="12.75" x14ac:dyDescent="0.2">
      <c r="A2910" s="94" t="str">
        <f>IF(D2910="","",CONCATENATE('Address and samples info'!$B$8," #",'Samples 96'!C2910))</f>
        <v/>
      </c>
      <c r="B2910" s="95" t="s">
        <v>66</v>
      </c>
      <c r="C2910" s="150">
        <v>34</v>
      </c>
      <c r="D2910" s="5"/>
      <c r="E2910" s="98">
        <v>0.01</v>
      </c>
      <c r="F2910" s="53"/>
      <c r="G2910" s="59"/>
      <c r="Z2910" s="108" t="str">
        <f>IF(LEN(INDEX($1:$1048576,ROW(),4))&gt;0,INDEX($1:$1048576,ROW(),4)," ")</f>
        <v xml:space="preserve"> </v>
      </c>
      <c r="AA2910" s="108">
        <f t="shared" si="310"/>
        <v>223</v>
      </c>
      <c r="AB2910" s="108">
        <f ca="1">COUNTBLANK(OFFSET(INDEX($1:$1048576,2,4),AA2910*WellsInPlate,0,WellsInPlate,1))</f>
        <v>86</v>
      </c>
      <c r="AC2910" s="108">
        <f t="shared" ca="1" si="311"/>
        <v>0</v>
      </c>
      <c r="AE2910" s="108" t="b">
        <f>IF(COUNTBLANK(D2910)=0,A2910)</f>
        <v>0</v>
      </c>
    </row>
    <row r="2911" spans="1:31" ht="12.75" x14ac:dyDescent="0.2">
      <c r="A2911" s="94" t="str">
        <f>IF(D2911="","",CONCATENATE('Address and samples info'!$B$8," #",'Samples 96'!C2911))</f>
        <v/>
      </c>
      <c r="B2911" s="95" t="s">
        <v>77</v>
      </c>
      <c r="C2911" s="150">
        <v>34</v>
      </c>
      <c r="D2911" s="5"/>
      <c r="E2911" s="98">
        <v>0.01</v>
      </c>
      <c r="F2911" s="53"/>
      <c r="G2911" s="59"/>
      <c r="Z2911" s="108" t="str">
        <f>IF(LEN(INDEX($1:$1048576,ROW(),4))&gt;0,INDEX($1:$1048576,ROW(),4)," ")</f>
        <v xml:space="preserve"> </v>
      </c>
      <c r="AA2911" s="108">
        <f t="shared" si="310"/>
        <v>223</v>
      </c>
      <c r="AB2911" s="108">
        <f ca="1">COUNTBLANK(OFFSET(INDEX($1:$1048576,2,4),AA2911*WellsInPlate,0,WellsInPlate,1))</f>
        <v>86</v>
      </c>
      <c r="AC2911" s="108">
        <f t="shared" ca="1" si="311"/>
        <v>0</v>
      </c>
      <c r="AE2911" s="108" t="b">
        <f>IF(COUNTBLANK(D2911)=0,A2911)</f>
        <v>0</v>
      </c>
    </row>
    <row r="2912" spans="1:31" ht="12.75" x14ac:dyDescent="0.2">
      <c r="A2912" s="94" t="str">
        <f>IF(D2912="","",CONCATENATE('Address and samples info'!$B$8," #",'Samples 96'!C2912))</f>
        <v/>
      </c>
      <c r="B2912" s="95" t="s">
        <v>87</v>
      </c>
      <c r="C2912" s="150">
        <v>34</v>
      </c>
      <c r="D2912" s="5"/>
      <c r="E2912" s="98">
        <v>0.01</v>
      </c>
      <c r="F2912" s="53"/>
      <c r="G2912" s="59"/>
      <c r="Z2912" s="108" t="str">
        <f>IF(LEN(INDEX($1:$1048576,ROW(),4))&gt;0,INDEX($1:$1048576,ROW(),4)," ")</f>
        <v xml:space="preserve"> </v>
      </c>
      <c r="AA2912" s="108">
        <f t="shared" si="310"/>
        <v>223</v>
      </c>
      <c r="AB2912" s="108">
        <f ca="1">COUNTBLANK(OFFSET(INDEX($1:$1048576,2,4),AA2912*WellsInPlate,0,WellsInPlate,1))</f>
        <v>86</v>
      </c>
      <c r="AC2912" s="108">
        <f t="shared" ca="1" si="311"/>
        <v>0</v>
      </c>
      <c r="AE2912" s="108" t="b">
        <f>IF(COUNTBLANK(D2912)=0,A2912)</f>
        <v>0</v>
      </c>
    </row>
    <row r="2913" spans="1:31" ht="12.75" x14ac:dyDescent="0.2">
      <c r="A2913" s="94" t="str">
        <f>IF(D2913="","",CONCATENATE('Address and samples info'!$B$8," #",'Samples 96'!C2913))</f>
        <v/>
      </c>
      <c r="B2913" s="95" t="s">
        <v>12</v>
      </c>
      <c r="C2913" s="150">
        <v>34</v>
      </c>
      <c r="D2913" s="5"/>
      <c r="E2913" s="98">
        <v>0.01</v>
      </c>
      <c r="F2913" s="53"/>
      <c r="G2913" s="59"/>
      <c r="Z2913" s="108" t="str">
        <f>IF(LEN(INDEX($1:$1048576,ROW(),4))&gt;0,INDEX($1:$1048576,ROW(),4)," ")</f>
        <v xml:space="preserve"> </v>
      </c>
      <c r="AA2913" s="108">
        <f t="shared" si="310"/>
        <v>223</v>
      </c>
      <c r="AB2913" s="108">
        <f ca="1">COUNTBLANK(OFFSET(INDEX($1:$1048576,2,4),AA2913*WellsInPlate,0,WellsInPlate,1))</f>
        <v>86</v>
      </c>
      <c r="AC2913" s="108">
        <f t="shared" ca="1" si="311"/>
        <v>0</v>
      </c>
      <c r="AE2913" s="108" t="b">
        <f>IF(COUNTBLANK(D2913)=0,A2913)</f>
        <v>0</v>
      </c>
    </row>
    <row r="2914" spans="1:31" ht="12.75" x14ac:dyDescent="0.2">
      <c r="A2914" s="94" t="str">
        <f>IF(D2914="","",CONCATENATE('Address and samples info'!$B$8," #",'Samples 96'!C2914))</f>
        <v/>
      </c>
      <c r="B2914" s="95" t="s">
        <v>23</v>
      </c>
      <c r="C2914" s="150">
        <v>34</v>
      </c>
      <c r="D2914" s="5"/>
      <c r="E2914" s="98">
        <v>0.01</v>
      </c>
      <c r="F2914" s="53"/>
      <c r="G2914" s="59"/>
      <c r="Z2914" s="108" t="str">
        <f>IF(LEN(INDEX($1:$1048576,ROW(),4))&gt;0,INDEX($1:$1048576,ROW(),4)," ")</f>
        <v xml:space="preserve"> </v>
      </c>
      <c r="AA2914" s="108">
        <f t="shared" si="310"/>
        <v>223</v>
      </c>
      <c r="AB2914" s="108">
        <f ca="1">COUNTBLANK(OFFSET(INDEX($1:$1048576,2,4),AA2914*WellsInPlate,0,WellsInPlate,1))</f>
        <v>86</v>
      </c>
      <c r="AC2914" s="108">
        <f t="shared" ca="1" si="311"/>
        <v>0</v>
      </c>
      <c r="AE2914" s="108" t="b">
        <f>IF(COUNTBLANK(D2914)=0,A2914)</f>
        <v>0</v>
      </c>
    </row>
    <row r="2915" spans="1:31" ht="12.75" x14ac:dyDescent="0.2">
      <c r="A2915" s="94" t="str">
        <f>IF(D2915="","",CONCATENATE('Address and samples info'!$B$8," #",'Samples 96'!C2915))</f>
        <v/>
      </c>
      <c r="B2915" s="95" t="s">
        <v>34</v>
      </c>
      <c r="C2915" s="150">
        <v>34</v>
      </c>
      <c r="D2915" s="5"/>
      <c r="E2915" s="98">
        <v>0.01</v>
      </c>
      <c r="F2915" s="53"/>
      <c r="G2915" s="59"/>
      <c r="Z2915" s="108" t="str">
        <f>IF(LEN(INDEX($1:$1048576,ROW(),4))&gt;0,INDEX($1:$1048576,ROW(),4)," ")</f>
        <v xml:space="preserve"> </v>
      </c>
      <c r="AA2915" s="108">
        <f t="shared" si="310"/>
        <v>223</v>
      </c>
      <c r="AB2915" s="108">
        <f ca="1">COUNTBLANK(OFFSET(INDEX($1:$1048576,2,4),AA2915*WellsInPlate,0,WellsInPlate,1))</f>
        <v>86</v>
      </c>
      <c r="AC2915" s="108">
        <f t="shared" ca="1" si="311"/>
        <v>0</v>
      </c>
      <c r="AE2915" s="108" t="b">
        <f>IF(COUNTBLANK(D2915)=0,A2915)</f>
        <v>0</v>
      </c>
    </row>
    <row r="2916" spans="1:31" ht="12.75" x14ac:dyDescent="0.2">
      <c r="A2916" s="94" t="str">
        <f>IF(D2916="","",CONCATENATE('Address and samples info'!$B$8," #",'Samples 96'!C2916))</f>
        <v/>
      </c>
      <c r="B2916" s="95" t="s">
        <v>45</v>
      </c>
      <c r="C2916" s="150">
        <v>34</v>
      </c>
      <c r="D2916" s="5"/>
      <c r="E2916" s="98">
        <v>0.01</v>
      </c>
      <c r="F2916" s="53"/>
      <c r="G2916" s="59"/>
      <c r="Z2916" s="108" t="str">
        <f>IF(LEN(INDEX($1:$1048576,ROW(),4))&gt;0,INDEX($1:$1048576,ROW(),4)," ")</f>
        <v xml:space="preserve"> </v>
      </c>
      <c r="AA2916" s="108">
        <f t="shared" si="310"/>
        <v>224</v>
      </c>
      <c r="AB2916" s="108">
        <f ca="1">COUNTBLANK(OFFSET(INDEX($1:$1048576,2,4),AA2916*WellsInPlate,0,WellsInPlate,1))</f>
        <v>86</v>
      </c>
      <c r="AC2916" s="108">
        <f t="shared" ca="1" si="311"/>
        <v>0</v>
      </c>
      <c r="AE2916" s="108" t="b">
        <f>IF(COUNTBLANK(D2916)=0,A2916)</f>
        <v>0</v>
      </c>
    </row>
    <row r="2917" spans="1:31" ht="12.75" x14ac:dyDescent="0.2">
      <c r="A2917" s="94" t="str">
        <f>IF(D2917="","",CONCATENATE('Address and samples info'!$B$8," #",'Samples 96'!C2917))</f>
        <v/>
      </c>
      <c r="B2917" s="95" t="s">
        <v>56</v>
      </c>
      <c r="C2917" s="150">
        <v>34</v>
      </c>
      <c r="D2917" s="5"/>
      <c r="E2917" s="98">
        <v>0.01</v>
      </c>
      <c r="F2917" s="53"/>
      <c r="G2917" s="59"/>
      <c r="Z2917" s="108" t="str">
        <f>IF(LEN(INDEX($1:$1048576,ROW(),4))&gt;0,INDEX($1:$1048576,ROW(),4)," ")</f>
        <v xml:space="preserve"> </v>
      </c>
      <c r="AA2917" s="108">
        <f t="shared" si="310"/>
        <v>224</v>
      </c>
      <c r="AB2917" s="108">
        <f ca="1">COUNTBLANK(OFFSET(INDEX($1:$1048576,2,4),AA2917*WellsInPlate,0,WellsInPlate,1))</f>
        <v>86</v>
      </c>
      <c r="AC2917" s="108">
        <f t="shared" ca="1" si="311"/>
        <v>0</v>
      </c>
      <c r="AE2917" s="108" t="b">
        <f>IF(COUNTBLANK(D2917)=0,A2917)</f>
        <v>0</v>
      </c>
    </row>
    <row r="2918" spans="1:31" ht="12.75" x14ac:dyDescent="0.2">
      <c r="A2918" s="94" t="str">
        <f>IF(D2918="","",CONCATENATE('Address and samples info'!$B$8," #",'Samples 96'!C2918))</f>
        <v/>
      </c>
      <c r="B2918" s="95" t="s">
        <v>67</v>
      </c>
      <c r="C2918" s="150">
        <v>34</v>
      </c>
      <c r="D2918" s="5"/>
      <c r="E2918" s="98">
        <v>0.01</v>
      </c>
      <c r="F2918" s="53"/>
      <c r="G2918" s="59"/>
      <c r="Z2918" s="108" t="str">
        <f>IF(LEN(INDEX($1:$1048576,ROW(),4))&gt;0,INDEX($1:$1048576,ROW(),4)," ")</f>
        <v xml:space="preserve"> </v>
      </c>
      <c r="AA2918" s="108">
        <f t="shared" ref="AA2918:AA2948" si="312">CEILING((ROW()-StartRow+1)/PanelHeight,1)-1</f>
        <v>224</v>
      </c>
      <c r="AB2918" s="108">
        <f ca="1">COUNTBLANK(OFFSET(INDEX($1:$1048576,2,4),AA2918*WellsInPlate,0,WellsInPlate,1))</f>
        <v>86</v>
      </c>
      <c r="AC2918" s="108">
        <f t="shared" ref="AC2918:AC2948" ca="1" si="313">IF(AB2918=WellsInPlate,0,1)</f>
        <v>0</v>
      </c>
      <c r="AE2918" s="108" t="b">
        <f>IF(COUNTBLANK(D2918)=0,A2918)</f>
        <v>0</v>
      </c>
    </row>
    <row r="2919" spans="1:31" ht="12.75" x14ac:dyDescent="0.2">
      <c r="A2919" s="94" t="str">
        <f>IF(D2919="","",CONCATENATE('Address and samples info'!$B$8," #",'Samples 96'!C2919))</f>
        <v/>
      </c>
      <c r="B2919" s="95" t="s">
        <v>78</v>
      </c>
      <c r="C2919" s="150">
        <v>34</v>
      </c>
      <c r="D2919" s="5"/>
      <c r="E2919" s="98">
        <v>0.01</v>
      </c>
      <c r="F2919" s="53"/>
      <c r="G2919" s="59"/>
      <c r="Z2919" s="108" t="str">
        <f>IF(LEN(INDEX($1:$1048576,ROW(),4))&gt;0,INDEX($1:$1048576,ROW(),4)," ")</f>
        <v xml:space="preserve"> </v>
      </c>
      <c r="AA2919" s="108">
        <f t="shared" si="312"/>
        <v>224</v>
      </c>
      <c r="AB2919" s="108">
        <f ca="1">COUNTBLANK(OFFSET(INDEX($1:$1048576,2,4),AA2919*WellsInPlate,0,WellsInPlate,1))</f>
        <v>86</v>
      </c>
      <c r="AC2919" s="108">
        <f t="shared" ca="1" si="313"/>
        <v>0</v>
      </c>
      <c r="AE2919" s="108" t="b">
        <f>IF(COUNTBLANK(D2919)=0,A2919)</f>
        <v>0</v>
      </c>
    </row>
    <row r="2920" spans="1:31" ht="12.75" x14ac:dyDescent="0.2">
      <c r="A2920" s="94" t="str">
        <f>IF(D2920="","",CONCATENATE('Address and samples info'!$B$8," #",'Samples 96'!C2920))</f>
        <v/>
      </c>
      <c r="B2920" s="95" t="s">
        <v>88</v>
      </c>
      <c r="C2920" s="150">
        <v>34</v>
      </c>
      <c r="D2920" s="5"/>
      <c r="E2920" s="98">
        <v>0.01</v>
      </c>
      <c r="F2920" s="53"/>
      <c r="G2920" s="59"/>
      <c r="Z2920" s="108" t="str">
        <f>IF(LEN(INDEX($1:$1048576,ROW(),4))&gt;0,INDEX($1:$1048576,ROW(),4)," ")</f>
        <v xml:space="preserve"> </v>
      </c>
      <c r="AA2920" s="108">
        <f t="shared" si="312"/>
        <v>224</v>
      </c>
      <c r="AB2920" s="108">
        <f ca="1">COUNTBLANK(OFFSET(INDEX($1:$1048576,2,4),AA2920*WellsInPlate,0,WellsInPlate,1))</f>
        <v>86</v>
      </c>
      <c r="AC2920" s="108">
        <f t="shared" ca="1" si="313"/>
        <v>0</v>
      </c>
      <c r="AE2920" s="108" t="b">
        <f>IF(COUNTBLANK(D2920)=0,A2920)</f>
        <v>0</v>
      </c>
    </row>
    <row r="2921" spans="1:31" ht="12.75" x14ac:dyDescent="0.2">
      <c r="A2921" s="94" t="str">
        <f>IF(D2921="","",CONCATENATE('Address and samples info'!$B$8," #",'Samples 96'!C2921))</f>
        <v/>
      </c>
      <c r="B2921" s="95" t="s">
        <v>13</v>
      </c>
      <c r="C2921" s="150">
        <v>34</v>
      </c>
      <c r="D2921" s="5"/>
      <c r="E2921" s="98">
        <v>0.01</v>
      </c>
      <c r="F2921" s="53"/>
      <c r="G2921" s="59"/>
      <c r="Z2921" s="108" t="str">
        <f>IF(LEN(INDEX($1:$1048576,ROW(),4))&gt;0,INDEX($1:$1048576,ROW(),4)," ")</f>
        <v xml:space="preserve"> </v>
      </c>
      <c r="AA2921" s="108">
        <f t="shared" si="312"/>
        <v>224</v>
      </c>
      <c r="AB2921" s="108">
        <f ca="1">COUNTBLANK(OFFSET(INDEX($1:$1048576,2,4),AA2921*WellsInPlate,0,WellsInPlate,1))</f>
        <v>86</v>
      </c>
      <c r="AC2921" s="108">
        <f t="shared" ca="1" si="313"/>
        <v>0</v>
      </c>
      <c r="AE2921" s="108" t="b">
        <f>IF(COUNTBLANK(D2921)=0,A2921)</f>
        <v>0</v>
      </c>
    </row>
    <row r="2922" spans="1:31" ht="12.75" x14ac:dyDescent="0.2">
      <c r="A2922" s="94" t="str">
        <f>IF(D2922="","",CONCATENATE('Address and samples info'!$B$8," #",'Samples 96'!C2922))</f>
        <v/>
      </c>
      <c r="B2922" s="95" t="s">
        <v>24</v>
      </c>
      <c r="C2922" s="150">
        <v>34</v>
      </c>
      <c r="D2922" s="5"/>
      <c r="E2922" s="98">
        <v>0.01</v>
      </c>
      <c r="F2922" s="53"/>
      <c r="G2922" s="59"/>
      <c r="Z2922" s="108" t="str">
        <f>IF(LEN(INDEX($1:$1048576,ROW(),4))&gt;0,INDEX($1:$1048576,ROW(),4)," ")</f>
        <v xml:space="preserve"> </v>
      </c>
      <c r="AA2922" s="108">
        <f t="shared" si="312"/>
        <v>224</v>
      </c>
      <c r="AB2922" s="108">
        <f ca="1">COUNTBLANK(OFFSET(INDEX($1:$1048576,2,4),AA2922*WellsInPlate,0,WellsInPlate,1))</f>
        <v>86</v>
      </c>
      <c r="AC2922" s="108">
        <f t="shared" ca="1" si="313"/>
        <v>0</v>
      </c>
      <c r="AE2922" s="108" t="b">
        <f>IF(COUNTBLANK(D2922)=0,A2922)</f>
        <v>0</v>
      </c>
    </row>
    <row r="2923" spans="1:31" ht="12.75" x14ac:dyDescent="0.2">
      <c r="A2923" s="94" t="str">
        <f>IF(D2923="","",CONCATENATE('Address and samples info'!$B$8," #",'Samples 96'!C2923))</f>
        <v/>
      </c>
      <c r="B2923" s="95" t="s">
        <v>35</v>
      </c>
      <c r="C2923" s="150">
        <v>34</v>
      </c>
      <c r="D2923" s="5"/>
      <c r="E2923" s="98">
        <v>0.01</v>
      </c>
      <c r="F2923" s="53"/>
      <c r="G2923" s="59"/>
      <c r="Z2923" s="108" t="str">
        <f>IF(LEN(INDEX($1:$1048576,ROW(),4))&gt;0,INDEX($1:$1048576,ROW(),4)," ")</f>
        <v xml:space="preserve"> </v>
      </c>
      <c r="AA2923" s="108">
        <f t="shared" si="312"/>
        <v>224</v>
      </c>
      <c r="AB2923" s="108">
        <f ca="1">COUNTBLANK(OFFSET(INDEX($1:$1048576,2,4),AA2923*WellsInPlate,0,WellsInPlate,1))</f>
        <v>86</v>
      </c>
      <c r="AC2923" s="108">
        <f t="shared" ca="1" si="313"/>
        <v>0</v>
      </c>
      <c r="AE2923" s="108" t="b">
        <f>IF(COUNTBLANK(D2923)=0,A2923)</f>
        <v>0</v>
      </c>
    </row>
    <row r="2924" spans="1:31" ht="12.75" x14ac:dyDescent="0.2">
      <c r="A2924" s="94" t="str">
        <f>IF(D2924="","",CONCATENATE('Address and samples info'!$B$8," #",'Samples 96'!C2924))</f>
        <v/>
      </c>
      <c r="B2924" s="95" t="s">
        <v>46</v>
      </c>
      <c r="C2924" s="150">
        <v>34</v>
      </c>
      <c r="D2924" s="5"/>
      <c r="E2924" s="98">
        <v>0.01</v>
      </c>
      <c r="F2924" s="53"/>
      <c r="G2924" s="59"/>
      <c r="Z2924" s="108" t="str">
        <f>IF(LEN(INDEX($1:$1048576,ROW(),4))&gt;0,INDEX($1:$1048576,ROW(),4)," ")</f>
        <v xml:space="preserve"> </v>
      </c>
      <c r="AA2924" s="108">
        <f t="shared" si="312"/>
        <v>224</v>
      </c>
      <c r="AB2924" s="108">
        <f ca="1">COUNTBLANK(OFFSET(INDEX($1:$1048576,2,4),AA2924*WellsInPlate,0,WellsInPlate,1))</f>
        <v>86</v>
      </c>
      <c r="AC2924" s="108">
        <f t="shared" ca="1" si="313"/>
        <v>0</v>
      </c>
      <c r="AE2924" s="108" t="b">
        <f>IF(COUNTBLANK(D2924)=0,A2924)</f>
        <v>0</v>
      </c>
    </row>
    <row r="2925" spans="1:31" ht="12.75" x14ac:dyDescent="0.2">
      <c r="A2925" s="94" t="str">
        <f>IF(D2925="","",CONCATENATE('Address and samples info'!$B$8," #",'Samples 96'!C2925))</f>
        <v/>
      </c>
      <c r="B2925" s="95" t="s">
        <v>57</v>
      </c>
      <c r="C2925" s="150">
        <v>34</v>
      </c>
      <c r="D2925" s="5"/>
      <c r="E2925" s="98">
        <v>0.01</v>
      </c>
      <c r="F2925" s="53"/>
      <c r="G2925" s="59"/>
      <c r="Z2925" s="108" t="str">
        <f>IF(LEN(INDEX($1:$1048576,ROW(),4))&gt;0,INDEX($1:$1048576,ROW(),4)," ")</f>
        <v xml:space="preserve"> </v>
      </c>
      <c r="AA2925" s="108">
        <f t="shared" si="312"/>
        <v>224</v>
      </c>
      <c r="AB2925" s="108">
        <f ca="1">COUNTBLANK(OFFSET(INDEX($1:$1048576,2,4),AA2925*WellsInPlate,0,WellsInPlate,1))</f>
        <v>86</v>
      </c>
      <c r="AC2925" s="108">
        <f t="shared" ca="1" si="313"/>
        <v>0</v>
      </c>
      <c r="AE2925" s="108" t="b">
        <f>IF(COUNTBLANK(D2925)=0,A2925)</f>
        <v>0</v>
      </c>
    </row>
    <row r="2926" spans="1:31" ht="12.75" x14ac:dyDescent="0.2">
      <c r="A2926" s="94" t="str">
        <f>IF(D2926="","",CONCATENATE('Address and samples info'!$B$8," #",'Samples 96'!C2926))</f>
        <v/>
      </c>
      <c r="B2926" s="95" t="s">
        <v>68</v>
      </c>
      <c r="C2926" s="150">
        <v>34</v>
      </c>
      <c r="D2926" s="5"/>
      <c r="E2926" s="98">
        <v>0.01</v>
      </c>
      <c r="F2926" s="53"/>
      <c r="G2926" s="59"/>
      <c r="Z2926" s="108" t="str">
        <f>IF(LEN(INDEX($1:$1048576,ROW(),4))&gt;0,INDEX($1:$1048576,ROW(),4)," ")</f>
        <v xml:space="preserve"> </v>
      </c>
      <c r="AA2926" s="108">
        <f t="shared" si="312"/>
        <v>224</v>
      </c>
      <c r="AB2926" s="108">
        <f ca="1">COUNTBLANK(OFFSET(INDEX($1:$1048576,2,4),AA2926*WellsInPlate,0,WellsInPlate,1))</f>
        <v>86</v>
      </c>
      <c r="AC2926" s="108">
        <f t="shared" ca="1" si="313"/>
        <v>0</v>
      </c>
      <c r="AE2926" s="108" t="b">
        <f>IF(COUNTBLANK(D2926)=0,A2926)</f>
        <v>0</v>
      </c>
    </row>
    <row r="2927" spans="1:31" ht="12.75" x14ac:dyDescent="0.2">
      <c r="A2927" s="94" t="str">
        <f>IF(D2927="","",CONCATENATE('Address and samples info'!$B$8," #",'Samples 96'!C2927))</f>
        <v/>
      </c>
      <c r="B2927" s="95" t="s">
        <v>3</v>
      </c>
      <c r="C2927" s="150">
        <v>35</v>
      </c>
      <c r="D2927" s="5"/>
      <c r="E2927" s="98">
        <v>0.01</v>
      </c>
      <c r="F2927" s="53"/>
      <c r="G2927" s="59"/>
      <c r="Z2927" s="108" t="str">
        <f>IF(LEN(INDEX($1:$1048576,ROW(),4))&gt;0,INDEX($1:$1048576,ROW(),4)," ")</f>
        <v xml:space="preserve"> </v>
      </c>
      <c r="AA2927" s="108">
        <f t="shared" si="312"/>
        <v>224</v>
      </c>
      <c r="AB2927" s="108">
        <f ca="1">COUNTBLANK(OFFSET(INDEX($1:$1048576,2,4),AA2927*WellsInPlate,0,WellsInPlate,1))</f>
        <v>86</v>
      </c>
      <c r="AC2927" s="108">
        <f t="shared" ca="1" si="313"/>
        <v>0</v>
      </c>
      <c r="AE2927" s="108" t="b">
        <f>IF(COUNTBLANK(D2927)=0,A2927)</f>
        <v>0</v>
      </c>
    </row>
    <row r="2928" spans="1:31" ht="12.75" x14ac:dyDescent="0.2">
      <c r="A2928" s="94" t="str">
        <f>IF(D2928="","",CONCATENATE('Address and samples info'!$B$8," #",'Samples 96'!C2928))</f>
        <v/>
      </c>
      <c r="B2928" s="95" t="s">
        <v>14</v>
      </c>
      <c r="C2928" s="150">
        <v>35</v>
      </c>
      <c r="D2928" s="5"/>
      <c r="E2928" s="98">
        <v>0.01</v>
      </c>
      <c r="F2928" s="53"/>
      <c r="G2928" s="59"/>
      <c r="Z2928" s="108" t="str">
        <f>IF(LEN(INDEX($1:$1048576,ROW(),4))&gt;0,INDEX($1:$1048576,ROW(),4)," ")</f>
        <v xml:space="preserve"> </v>
      </c>
      <c r="AA2928" s="108">
        <f t="shared" si="312"/>
        <v>224</v>
      </c>
      <c r="AB2928" s="108">
        <f ca="1">COUNTBLANK(OFFSET(INDEX($1:$1048576,2,4),AA2928*WellsInPlate,0,WellsInPlate,1))</f>
        <v>86</v>
      </c>
      <c r="AC2928" s="108">
        <f t="shared" ca="1" si="313"/>
        <v>0</v>
      </c>
      <c r="AE2928" s="108" t="b">
        <f>IF(COUNTBLANK(D2928)=0,A2928)</f>
        <v>0</v>
      </c>
    </row>
    <row r="2929" spans="1:31" ht="12.75" x14ac:dyDescent="0.2">
      <c r="A2929" s="94" t="str">
        <f>IF(D2929="","",CONCATENATE('Address and samples info'!$B$8," #",'Samples 96'!C2929))</f>
        <v/>
      </c>
      <c r="B2929" s="95" t="s">
        <v>25</v>
      </c>
      <c r="C2929" s="150">
        <v>35</v>
      </c>
      <c r="D2929" s="5"/>
      <c r="E2929" s="98">
        <v>0.01</v>
      </c>
      <c r="F2929" s="53"/>
      <c r="G2929" s="59"/>
      <c r="Z2929" s="108" t="str">
        <f>IF(LEN(INDEX($1:$1048576,ROW(),4))&gt;0,INDEX($1:$1048576,ROW(),4)," ")</f>
        <v xml:space="preserve"> </v>
      </c>
      <c r="AA2929" s="108">
        <f t="shared" si="312"/>
        <v>225</v>
      </c>
      <c r="AB2929" s="108">
        <f ca="1">COUNTBLANK(OFFSET(INDEX($1:$1048576,2,4),AA2929*WellsInPlate,0,WellsInPlate,1))</f>
        <v>86</v>
      </c>
      <c r="AC2929" s="108">
        <f t="shared" ca="1" si="313"/>
        <v>0</v>
      </c>
      <c r="AE2929" s="108" t="b">
        <f>IF(COUNTBLANK(D2929)=0,A2929)</f>
        <v>0</v>
      </c>
    </row>
    <row r="2930" spans="1:31" ht="12.75" x14ac:dyDescent="0.2">
      <c r="A2930" s="94" t="str">
        <f>IF(D2930="","",CONCATENATE('Address and samples info'!$B$8," #",'Samples 96'!C2930))</f>
        <v/>
      </c>
      <c r="B2930" s="95" t="s">
        <v>36</v>
      </c>
      <c r="C2930" s="150">
        <v>35</v>
      </c>
      <c r="D2930" s="5"/>
      <c r="E2930" s="98">
        <v>0.01</v>
      </c>
      <c r="F2930" s="53"/>
      <c r="G2930" s="59"/>
      <c r="Z2930" s="108" t="str">
        <f>IF(LEN(INDEX($1:$1048576,ROW(),4))&gt;0,INDEX($1:$1048576,ROW(),4)," ")</f>
        <v xml:space="preserve"> </v>
      </c>
      <c r="AA2930" s="108">
        <f t="shared" si="312"/>
        <v>225</v>
      </c>
      <c r="AB2930" s="108">
        <f ca="1">COUNTBLANK(OFFSET(INDEX($1:$1048576,2,4),AA2930*WellsInPlate,0,WellsInPlate,1))</f>
        <v>86</v>
      </c>
      <c r="AC2930" s="108">
        <f t="shared" ca="1" si="313"/>
        <v>0</v>
      </c>
      <c r="AE2930" s="108" t="b">
        <f>IF(COUNTBLANK(D2930)=0,A2930)</f>
        <v>0</v>
      </c>
    </row>
    <row r="2931" spans="1:31" ht="12.75" x14ac:dyDescent="0.2">
      <c r="A2931" s="94" t="str">
        <f>IF(D2931="","",CONCATENATE('Address and samples info'!$B$8," #",'Samples 96'!C2931))</f>
        <v/>
      </c>
      <c r="B2931" s="95" t="s">
        <v>47</v>
      </c>
      <c r="C2931" s="150">
        <v>35</v>
      </c>
      <c r="D2931" s="5"/>
      <c r="E2931" s="98">
        <v>0.01</v>
      </c>
      <c r="F2931" s="53"/>
      <c r="G2931" s="59"/>
      <c r="Z2931" s="108" t="str">
        <f>IF(LEN(INDEX($1:$1048576,ROW(),4))&gt;0,INDEX($1:$1048576,ROW(),4)," ")</f>
        <v xml:space="preserve"> </v>
      </c>
      <c r="AA2931" s="108">
        <f t="shared" si="312"/>
        <v>225</v>
      </c>
      <c r="AB2931" s="108">
        <f ca="1">COUNTBLANK(OFFSET(INDEX($1:$1048576,2,4),AA2931*WellsInPlate,0,WellsInPlate,1))</f>
        <v>86</v>
      </c>
      <c r="AC2931" s="108">
        <f t="shared" ca="1" si="313"/>
        <v>0</v>
      </c>
      <c r="AE2931" s="108" t="b">
        <f>IF(COUNTBLANK(D2931)=0,A2931)</f>
        <v>0</v>
      </c>
    </row>
    <row r="2932" spans="1:31" ht="12.75" x14ac:dyDescent="0.2">
      <c r="A2932" s="94" t="str">
        <f>IF(D2932="","",CONCATENATE('Address and samples info'!$B$8," #",'Samples 96'!C2932))</f>
        <v/>
      </c>
      <c r="B2932" s="95" t="s">
        <v>58</v>
      </c>
      <c r="C2932" s="150">
        <v>35</v>
      </c>
      <c r="D2932" s="5"/>
      <c r="E2932" s="98">
        <v>0.01</v>
      </c>
      <c r="F2932" s="53"/>
      <c r="G2932" s="59"/>
      <c r="Z2932" s="108" t="str">
        <f>IF(LEN(INDEX($1:$1048576,ROW(),4))&gt;0,INDEX($1:$1048576,ROW(),4)," ")</f>
        <v xml:space="preserve"> </v>
      </c>
      <c r="AA2932" s="108">
        <f t="shared" si="312"/>
        <v>225</v>
      </c>
      <c r="AB2932" s="108">
        <f ca="1">COUNTBLANK(OFFSET(INDEX($1:$1048576,2,4),AA2932*WellsInPlate,0,WellsInPlate,1))</f>
        <v>86</v>
      </c>
      <c r="AC2932" s="108">
        <f t="shared" ca="1" si="313"/>
        <v>0</v>
      </c>
      <c r="AE2932" s="108" t="b">
        <f>IF(COUNTBLANK(D2932)=0,A2932)</f>
        <v>0</v>
      </c>
    </row>
    <row r="2933" spans="1:31" ht="12.75" x14ac:dyDescent="0.2">
      <c r="A2933" s="94" t="str">
        <f>IF(D2933="","",CONCATENATE('Address and samples info'!$B$8," #",'Samples 96'!C2933))</f>
        <v/>
      </c>
      <c r="B2933" s="95" t="s">
        <v>69</v>
      </c>
      <c r="C2933" s="150">
        <v>35</v>
      </c>
      <c r="D2933" s="5"/>
      <c r="E2933" s="98">
        <v>0.01</v>
      </c>
      <c r="F2933" s="53"/>
      <c r="G2933" s="59"/>
      <c r="Z2933" s="108" t="str">
        <f>IF(LEN(INDEX($1:$1048576,ROW(),4))&gt;0,INDEX($1:$1048576,ROW(),4)," ")</f>
        <v xml:space="preserve"> </v>
      </c>
      <c r="AA2933" s="108">
        <f t="shared" si="312"/>
        <v>225</v>
      </c>
      <c r="AB2933" s="108">
        <f ca="1">COUNTBLANK(OFFSET(INDEX($1:$1048576,2,4),AA2933*WellsInPlate,0,WellsInPlate,1))</f>
        <v>86</v>
      </c>
      <c r="AC2933" s="108">
        <f t="shared" ca="1" si="313"/>
        <v>0</v>
      </c>
      <c r="AE2933" s="108" t="b">
        <f>IF(COUNTBLANK(D2933)=0,A2933)</f>
        <v>0</v>
      </c>
    </row>
    <row r="2934" spans="1:31" ht="12.75" x14ac:dyDescent="0.2">
      <c r="A2934" s="94" t="str">
        <f>IF(D2934="","",CONCATENATE('Address and samples info'!$B$8," #",'Samples 96'!C2934))</f>
        <v/>
      </c>
      <c r="B2934" s="95" t="s">
        <v>79</v>
      </c>
      <c r="C2934" s="150">
        <v>35</v>
      </c>
      <c r="D2934" s="5"/>
      <c r="E2934" s="98">
        <v>0.01</v>
      </c>
      <c r="F2934" s="53"/>
      <c r="G2934" s="59"/>
      <c r="Z2934" s="108" t="str">
        <f>IF(LEN(INDEX($1:$1048576,ROW(),4))&gt;0,INDEX($1:$1048576,ROW(),4)," ")</f>
        <v xml:space="preserve"> </v>
      </c>
      <c r="AA2934" s="108">
        <f t="shared" si="312"/>
        <v>225</v>
      </c>
      <c r="AB2934" s="108">
        <f ca="1">COUNTBLANK(OFFSET(INDEX($1:$1048576,2,4),AA2934*WellsInPlate,0,WellsInPlate,1))</f>
        <v>86</v>
      </c>
      <c r="AC2934" s="108">
        <f t="shared" ca="1" si="313"/>
        <v>0</v>
      </c>
      <c r="AE2934" s="108" t="b">
        <f>IF(COUNTBLANK(D2934)=0,A2934)</f>
        <v>0</v>
      </c>
    </row>
    <row r="2935" spans="1:31" ht="12.75" x14ac:dyDescent="0.2">
      <c r="A2935" s="94" t="str">
        <f>IF(D2935="","",CONCATENATE('Address and samples info'!$B$8," #",'Samples 96'!C2935))</f>
        <v/>
      </c>
      <c r="B2935" s="95" t="s">
        <v>4</v>
      </c>
      <c r="C2935" s="150">
        <v>35</v>
      </c>
      <c r="D2935" s="5"/>
      <c r="E2935" s="98">
        <v>0.01</v>
      </c>
      <c r="F2935" s="53"/>
      <c r="G2935" s="59"/>
      <c r="Z2935" s="108" t="str">
        <f>IF(LEN(INDEX($1:$1048576,ROW(),4))&gt;0,INDEX($1:$1048576,ROW(),4)," ")</f>
        <v xml:space="preserve"> </v>
      </c>
      <c r="AA2935" s="108">
        <f t="shared" si="312"/>
        <v>225</v>
      </c>
      <c r="AB2935" s="108">
        <f ca="1">COUNTBLANK(OFFSET(INDEX($1:$1048576,2,4),AA2935*WellsInPlate,0,WellsInPlate,1))</f>
        <v>86</v>
      </c>
      <c r="AC2935" s="108">
        <f t="shared" ca="1" si="313"/>
        <v>0</v>
      </c>
      <c r="AE2935" s="108" t="b">
        <f>IF(COUNTBLANK(D2935)=0,A2935)</f>
        <v>0</v>
      </c>
    </row>
    <row r="2936" spans="1:31" ht="12.75" x14ac:dyDescent="0.2">
      <c r="A2936" s="94" t="str">
        <f>IF(D2936="","",CONCATENATE('Address and samples info'!$B$8," #",'Samples 96'!C2936))</f>
        <v/>
      </c>
      <c r="B2936" s="95" t="s">
        <v>15</v>
      </c>
      <c r="C2936" s="150">
        <v>35</v>
      </c>
      <c r="D2936" s="5"/>
      <c r="E2936" s="98">
        <v>0.01</v>
      </c>
      <c r="F2936" s="53"/>
      <c r="G2936" s="59"/>
      <c r="Z2936" s="108" t="str">
        <f>IF(LEN(INDEX($1:$1048576,ROW(),4))&gt;0,INDEX($1:$1048576,ROW(),4)," ")</f>
        <v xml:space="preserve"> </v>
      </c>
      <c r="AA2936" s="108">
        <f t="shared" si="312"/>
        <v>225</v>
      </c>
      <c r="AB2936" s="108">
        <f ca="1">COUNTBLANK(OFFSET(INDEX($1:$1048576,2,4),AA2936*WellsInPlate,0,WellsInPlate,1))</f>
        <v>86</v>
      </c>
      <c r="AC2936" s="108">
        <f t="shared" ca="1" si="313"/>
        <v>0</v>
      </c>
      <c r="AE2936" s="108" t="b">
        <f>IF(COUNTBLANK(D2936)=0,A2936)</f>
        <v>0</v>
      </c>
    </row>
    <row r="2937" spans="1:31" ht="12.75" x14ac:dyDescent="0.2">
      <c r="A2937" s="94" t="str">
        <f>IF(D2937="","",CONCATENATE('Address and samples info'!$B$8," #",'Samples 96'!C2937))</f>
        <v/>
      </c>
      <c r="B2937" s="95" t="s">
        <v>26</v>
      </c>
      <c r="C2937" s="150">
        <v>35</v>
      </c>
      <c r="D2937" s="5"/>
      <c r="E2937" s="98">
        <v>0.01</v>
      </c>
      <c r="F2937" s="53"/>
      <c r="G2937" s="59"/>
      <c r="Z2937" s="108" t="str">
        <f>IF(LEN(INDEX($1:$1048576,ROW(),4))&gt;0,INDEX($1:$1048576,ROW(),4)," ")</f>
        <v xml:space="preserve"> </v>
      </c>
      <c r="AA2937" s="108">
        <f t="shared" si="312"/>
        <v>225</v>
      </c>
      <c r="AB2937" s="108">
        <f ca="1">COUNTBLANK(OFFSET(INDEX($1:$1048576,2,4),AA2937*WellsInPlate,0,WellsInPlate,1))</f>
        <v>86</v>
      </c>
      <c r="AC2937" s="108">
        <f t="shared" ca="1" si="313"/>
        <v>0</v>
      </c>
      <c r="AE2937" s="108" t="b">
        <f>IF(COUNTBLANK(D2937)=0,A2937)</f>
        <v>0</v>
      </c>
    </row>
    <row r="2938" spans="1:31" ht="12.75" x14ac:dyDescent="0.2">
      <c r="A2938" s="94" t="str">
        <f>IF(D2938="","",CONCATENATE('Address and samples info'!$B$8," #",'Samples 96'!C2938))</f>
        <v/>
      </c>
      <c r="B2938" s="95" t="s">
        <v>37</v>
      </c>
      <c r="C2938" s="150">
        <v>35</v>
      </c>
      <c r="D2938" s="5"/>
      <c r="E2938" s="98">
        <v>0.01</v>
      </c>
      <c r="F2938" s="53"/>
      <c r="G2938" s="59"/>
      <c r="Z2938" s="108" t="str">
        <f>IF(LEN(INDEX($1:$1048576,ROW(),4))&gt;0,INDEX($1:$1048576,ROW(),4)," ")</f>
        <v xml:space="preserve"> </v>
      </c>
      <c r="AA2938" s="108">
        <f t="shared" si="312"/>
        <v>225</v>
      </c>
      <c r="AB2938" s="108">
        <f ca="1">COUNTBLANK(OFFSET(INDEX($1:$1048576,2,4),AA2938*WellsInPlate,0,WellsInPlate,1))</f>
        <v>86</v>
      </c>
      <c r="AC2938" s="108">
        <f t="shared" ca="1" si="313"/>
        <v>0</v>
      </c>
      <c r="AE2938" s="108" t="b">
        <f>IF(COUNTBLANK(D2938)=0,A2938)</f>
        <v>0</v>
      </c>
    </row>
    <row r="2939" spans="1:31" ht="12.75" x14ac:dyDescent="0.2">
      <c r="A2939" s="94" t="str">
        <f>IF(D2939="","",CONCATENATE('Address and samples info'!$B$8," #",'Samples 96'!C2939))</f>
        <v/>
      </c>
      <c r="B2939" s="95" t="s">
        <v>48</v>
      </c>
      <c r="C2939" s="150">
        <v>35</v>
      </c>
      <c r="D2939" s="5"/>
      <c r="E2939" s="98">
        <v>0.01</v>
      </c>
      <c r="F2939" s="53"/>
      <c r="G2939" s="59"/>
      <c r="Z2939" s="108" t="str">
        <f>IF(LEN(INDEX($1:$1048576,ROW(),4))&gt;0,INDEX($1:$1048576,ROW(),4)," ")</f>
        <v xml:space="preserve"> </v>
      </c>
      <c r="AA2939" s="108">
        <f t="shared" si="312"/>
        <v>225</v>
      </c>
      <c r="AB2939" s="108">
        <f ca="1">COUNTBLANK(OFFSET(INDEX($1:$1048576,2,4),AA2939*WellsInPlate,0,WellsInPlate,1))</f>
        <v>86</v>
      </c>
      <c r="AC2939" s="108">
        <f t="shared" ca="1" si="313"/>
        <v>0</v>
      </c>
      <c r="AE2939" s="108" t="b">
        <f>IF(COUNTBLANK(D2939)=0,A2939)</f>
        <v>0</v>
      </c>
    </row>
    <row r="2940" spans="1:31" ht="12.75" x14ac:dyDescent="0.2">
      <c r="A2940" s="94" t="str">
        <f>IF(D2940="","",CONCATENATE('Address and samples info'!$B$8," #",'Samples 96'!C2940))</f>
        <v/>
      </c>
      <c r="B2940" s="95" t="s">
        <v>59</v>
      </c>
      <c r="C2940" s="150">
        <v>35</v>
      </c>
      <c r="D2940" s="5"/>
      <c r="E2940" s="98">
        <v>0.01</v>
      </c>
      <c r="F2940" s="53"/>
      <c r="G2940" s="59"/>
      <c r="Z2940" s="108" t="str">
        <f>IF(LEN(INDEX($1:$1048576,ROW(),4))&gt;0,INDEX($1:$1048576,ROW(),4)," ")</f>
        <v xml:space="preserve"> </v>
      </c>
      <c r="AA2940" s="108">
        <f t="shared" si="312"/>
        <v>225</v>
      </c>
      <c r="AB2940" s="108">
        <f ca="1">COUNTBLANK(OFFSET(INDEX($1:$1048576,2,4),AA2940*WellsInPlate,0,WellsInPlate,1))</f>
        <v>86</v>
      </c>
      <c r="AC2940" s="108">
        <f t="shared" ca="1" si="313"/>
        <v>0</v>
      </c>
      <c r="AE2940" s="108" t="b">
        <f>IF(COUNTBLANK(D2940)=0,A2940)</f>
        <v>0</v>
      </c>
    </row>
    <row r="2941" spans="1:31" ht="12.75" x14ac:dyDescent="0.2">
      <c r="A2941" s="94" t="str">
        <f>IF(D2941="","",CONCATENATE('Address and samples info'!$B$8," #",'Samples 96'!C2941))</f>
        <v/>
      </c>
      <c r="B2941" s="95" t="s">
        <v>70</v>
      </c>
      <c r="C2941" s="150">
        <v>35</v>
      </c>
      <c r="D2941" s="5"/>
      <c r="E2941" s="98">
        <v>0.01</v>
      </c>
      <c r="F2941" s="53"/>
      <c r="G2941" s="59"/>
      <c r="Z2941" s="108" t="str">
        <f>IF(LEN(INDEX($1:$1048576,ROW(),4))&gt;0,INDEX($1:$1048576,ROW(),4)," ")</f>
        <v xml:space="preserve"> </v>
      </c>
      <c r="AA2941" s="108">
        <f t="shared" si="312"/>
        <v>225</v>
      </c>
      <c r="AB2941" s="108">
        <f ca="1">COUNTBLANK(OFFSET(INDEX($1:$1048576,2,4),AA2941*WellsInPlate,0,WellsInPlate,1))</f>
        <v>86</v>
      </c>
      <c r="AC2941" s="108">
        <f t="shared" ca="1" si="313"/>
        <v>0</v>
      </c>
      <c r="AE2941" s="108" t="b">
        <f>IF(COUNTBLANK(D2941)=0,A2941)</f>
        <v>0</v>
      </c>
    </row>
    <row r="2942" spans="1:31" ht="12.75" x14ac:dyDescent="0.2">
      <c r="A2942" s="94" t="str">
        <f>IF(D2942="","",CONCATENATE('Address and samples info'!$B$8," #",'Samples 96'!C2942))</f>
        <v/>
      </c>
      <c r="B2942" s="95" t="s">
        <v>80</v>
      </c>
      <c r="C2942" s="150">
        <v>35</v>
      </c>
      <c r="D2942" s="5"/>
      <c r="E2942" s="98">
        <v>0.01</v>
      </c>
      <c r="F2942" s="53"/>
      <c r="G2942" s="59"/>
      <c r="Z2942" s="108" t="str">
        <f>IF(LEN(INDEX($1:$1048576,ROW(),4))&gt;0,INDEX($1:$1048576,ROW(),4)," ")</f>
        <v xml:space="preserve"> </v>
      </c>
      <c r="AA2942" s="108">
        <f t="shared" si="312"/>
        <v>226</v>
      </c>
      <c r="AB2942" s="108">
        <f ca="1">COUNTBLANK(OFFSET(INDEX($1:$1048576,2,4),AA2942*WellsInPlate,0,WellsInPlate,1))</f>
        <v>86</v>
      </c>
      <c r="AC2942" s="108">
        <f t="shared" ca="1" si="313"/>
        <v>0</v>
      </c>
      <c r="AE2942" s="108" t="b">
        <f>IF(COUNTBLANK(D2942)=0,A2942)</f>
        <v>0</v>
      </c>
    </row>
    <row r="2943" spans="1:31" ht="12.75" x14ac:dyDescent="0.2">
      <c r="A2943" s="94" t="str">
        <f>IF(D2943="","",CONCATENATE('Address and samples info'!$B$8," #",'Samples 96'!C2943))</f>
        <v/>
      </c>
      <c r="B2943" s="95" t="s">
        <v>5</v>
      </c>
      <c r="C2943" s="150">
        <v>35</v>
      </c>
      <c r="D2943" s="5"/>
      <c r="E2943" s="98">
        <v>0.01</v>
      </c>
      <c r="F2943" s="53"/>
      <c r="G2943" s="59"/>
      <c r="Z2943" s="108" t="str">
        <f>IF(LEN(INDEX($1:$1048576,ROW(),4))&gt;0,INDEX($1:$1048576,ROW(),4)," ")</f>
        <v xml:space="preserve"> </v>
      </c>
      <c r="AA2943" s="108">
        <f t="shared" si="312"/>
        <v>226</v>
      </c>
      <c r="AB2943" s="108">
        <f ca="1">COUNTBLANK(OFFSET(INDEX($1:$1048576,2,4),AA2943*WellsInPlate,0,WellsInPlate,1))</f>
        <v>86</v>
      </c>
      <c r="AC2943" s="108">
        <f t="shared" ca="1" si="313"/>
        <v>0</v>
      </c>
      <c r="AE2943" s="108" t="b">
        <f>IF(COUNTBLANK(D2943)=0,A2943)</f>
        <v>0</v>
      </c>
    </row>
    <row r="2944" spans="1:31" ht="12.75" x14ac:dyDescent="0.2">
      <c r="A2944" s="94" t="str">
        <f>IF(D2944="","",CONCATENATE('Address and samples info'!$B$8," #",'Samples 96'!C2944))</f>
        <v/>
      </c>
      <c r="B2944" s="95" t="s">
        <v>16</v>
      </c>
      <c r="C2944" s="150">
        <v>35</v>
      </c>
      <c r="D2944" s="5"/>
      <c r="E2944" s="98">
        <v>0.01</v>
      </c>
      <c r="F2944" s="53"/>
      <c r="G2944" s="59"/>
      <c r="Z2944" s="108" t="str">
        <f>IF(LEN(INDEX($1:$1048576,ROW(),4))&gt;0,INDEX($1:$1048576,ROW(),4)," ")</f>
        <v xml:space="preserve"> </v>
      </c>
      <c r="AA2944" s="108">
        <f t="shared" si="312"/>
        <v>226</v>
      </c>
      <c r="AB2944" s="108">
        <f ca="1">COUNTBLANK(OFFSET(INDEX($1:$1048576,2,4),AA2944*WellsInPlate,0,WellsInPlate,1))</f>
        <v>86</v>
      </c>
      <c r="AC2944" s="108">
        <f t="shared" ca="1" si="313"/>
        <v>0</v>
      </c>
      <c r="AE2944" s="108" t="b">
        <f>IF(COUNTBLANK(D2944)=0,A2944)</f>
        <v>0</v>
      </c>
    </row>
    <row r="2945" spans="1:31" ht="12.75" x14ac:dyDescent="0.2">
      <c r="A2945" s="94" t="str">
        <f>IF(D2945="","",CONCATENATE('Address and samples info'!$B$8," #",'Samples 96'!C2945))</f>
        <v/>
      </c>
      <c r="B2945" s="95" t="s">
        <v>27</v>
      </c>
      <c r="C2945" s="150">
        <v>35</v>
      </c>
      <c r="D2945" s="5"/>
      <c r="E2945" s="98">
        <v>0.01</v>
      </c>
      <c r="F2945" s="53"/>
      <c r="G2945" s="59"/>
      <c r="Z2945" s="108" t="str">
        <f>IF(LEN(INDEX($1:$1048576,ROW(),4))&gt;0,INDEX($1:$1048576,ROW(),4)," ")</f>
        <v xml:space="preserve"> </v>
      </c>
      <c r="AA2945" s="108">
        <f t="shared" si="312"/>
        <v>226</v>
      </c>
      <c r="AB2945" s="108">
        <f ca="1">COUNTBLANK(OFFSET(INDEX($1:$1048576,2,4),AA2945*WellsInPlate,0,WellsInPlate,1))</f>
        <v>86</v>
      </c>
      <c r="AC2945" s="108">
        <f t="shared" ca="1" si="313"/>
        <v>0</v>
      </c>
      <c r="AE2945" s="108" t="b">
        <f>IF(COUNTBLANK(D2945)=0,A2945)</f>
        <v>0</v>
      </c>
    </row>
    <row r="2946" spans="1:31" ht="12.75" x14ac:dyDescent="0.2">
      <c r="A2946" s="94" t="str">
        <f>IF(D2946="","",CONCATENATE('Address and samples info'!$B$8," #",'Samples 96'!C2946))</f>
        <v/>
      </c>
      <c r="B2946" s="95" t="s">
        <v>38</v>
      </c>
      <c r="C2946" s="150">
        <v>35</v>
      </c>
      <c r="D2946" s="5"/>
      <c r="E2946" s="98">
        <v>0.01</v>
      </c>
      <c r="F2946" s="53"/>
      <c r="G2946" s="59"/>
      <c r="Z2946" s="108" t="str">
        <f>IF(LEN(INDEX($1:$1048576,ROW(),4))&gt;0,INDEX($1:$1048576,ROW(),4)," ")</f>
        <v xml:space="preserve"> </v>
      </c>
      <c r="AA2946" s="108">
        <f t="shared" si="312"/>
        <v>226</v>
      </c>
      <c r="AB2946" s="108">
        <f ca="1">COUNTBLANK(OFFSET(INDEX($1:$1048576,2,4),AA2946*WellsInPlate,0,WellsInPlate,1))</f>
        <v>86</v>
      </c>
      <c r="AC2946" s="108">
        <f t="shared" ca="1" si="313"/>
        <v>0</v>
      </c>
      <c r="AE2946" s="108" t="b">
        <f>IF(COUNTBLANK(D2946)=0,A2946)</f>
        <v>0</v>
      </c>
    </row>
    <row r="2947" spans="1:31" ht="12.75" x14ac:dyDescent="0.2">
      <c r="A2947" s="94" t="str">
        <f>IF(D2947="","",CONCATENATE('Address and samples info'!$B$8," #",'Samples 96'!C2947))</f>
        <v/>
      </c>
      <c r="B2947" s="95" t="s">
        <v>49</v>
      </c>
      <c r="C2947" s="150">
        <v>35</v>
      </c>
      <c r="D2947" s="5"/>
      <c r="E2947" s="98">
        <v>0.01</v>
      </c>
      <c r="F2947" s="53"/>
      <c r="G2947" s="59"/>
      <c r="Z2947" s="108" t="str">
        <f>IF(LEN(INDEX($1:$1048576,ROW(),4))&gt;0,INDEX($1:$1048576,ROW(),4)," ")</f>
        <v xml:space="preserve"> </v>
      </c>
      <c r="AA2947" s="108">
        <f t="shared" si="312"/>
        <v>226</v>
      </c>
      <c r="AB2947" s="108">
        <f ca="1">COUNTBLANK(OFFSET(INDEX($1:$1048576,2,4),AA2947*WellsInPlate,0,WellsInPlate,1))</f>
        <v>86</v>
      </c>
      <c r="AC2947" s="108">
        <f t="shared" ca="1" si="313"/>
        <v>0</v>
      </c>
      <c r="AE2947" s="108" t="b">
        <f>IF(COUNTBLANK(D2947)=0,A2947)</f>
        <v>0</v>
      </c>
    </row>
    <row r="2948" spans="1:31" ht="12.75" x14ac:dyDescent="0.2">
      <c r="A2948" s="94" t="str">
        <f>IF(D2948="","",CONCATENATE('Address and samples info'!$B$8," #",'Samples 96'!C2948))</f>
        <v/>
      </c>
      <c r="B2948" s="95" t="s">
        <v>60</v>
      </c>
      <c r="C2948" s="150">
        <v>35</v>
      </c>
      <c r="D2948" s="5"/>
      <c r="E2948" s="98">
        <v>0.01</v>
      </c>
      <c r="F2948" s="53"/>
      <c r="G2948" s="59"/>
      <c r="Z2948" s="108" t="str">
        <f>IF(LEN(INDEX($1:$1048576,ROW(),4))&gt;0,INDEX($1:$1048576,ROW(),4)," ")</f>
        <v xml:space="preserve"> </v>
      </c>
      <c r="AA2948" s="108">
        <f t="shared" si="312"/>
        <v>226</v>
      </c>
      <c r="AB2948" s="108">
        <f ca="1">COUNTBLANK(OFFSET(INDEX($1:$1048576,2,4),AA2948*WellsInPlate,0,WellsInPlate,1))</f>
        <v>86</v>
      </c>
      <c r="AC2948" s="108">
        <f t="shared" ca="1" si="313"/>
        <v>0</v>
      </c>
      <c r="AE2948" s="108" t="b">
        <f>IF(COUNTBLANK(D2948)=0,A2948)</f>
        <v>0</v>
      </c>
    </row>
    <row r="2949" spans="1:31" ht="12.75" x14ac:dyDescent="0.2">
      <c r="A2949" s="94" t="str">
        <f>IF(D2949="","",CONCATENATE('Address and samples info'!$B$8," #",'Samples 96'!C2949))</f>
        <v/>
      </c>
      <c r="B2949" s="95" t="s">
        <v>71</v>
      </c>
      <c r="C2949" s="150">
        <v>35</v>
      </c>
      <c r="D2949" s="5"/>
      <c r="E2949" s="98">
        <v>0.01</v>
      </c>
      <c r="F2949" s="53"/>
      <c r="G2949" s="59"/>
      <c r="Z2949" s="108" t="str">
        <f>IF(LEN(INDEX($1:$1048576,ROW(),4))&gt;0,INDEX($1:$1048576,ROW(),4)," ")</f>
        <v xml:space="preserve"> </v>
      </c>
      <c r="AA2949" s="108">
        <f t="shared" ref="AA2949" si="314">CEILING((ROW()-StartRow+1)/PanelHeight,1)-1</f>
        <v>226</v>
      </c>
      <c r="AB2949" s="108">
        <f ca="1">COUNTBLANK(OFFSET(INDEX($1:$1048576,2,4),AA2949*WellsInPlate,0,WellsInPlate,1))</f>
        <v>86</v>
      </c>
      <c r="AC2949" s="108">
        <f t="shared" ref="AC2949" ca="1" si="315">IF(AB2949=WellsInPlate,0,1)</f>
        <v>0</v>
      </c>
      <c r="AE2949" s="108" t="b">
        <f>IF(COUNTBLANK(D2949)=0,A2949)</f>
        <v>0</v>
      </c>
    </row>
    <row r="2950" spans="1:31" ht="12.75" x14ac:dyDescent="0.2">
      <c r="A2950" s="94" t="str">
        <f>IF(D2950="","",CONCATENATE('Address and samples info'!$B$8," #",'Samples 96'!C2950))</f>
        <v/>
      </c>
      <c r="B2950" s="95" t="s">
        <v>81</v>
      </c>
      <c r="C2950" s="150">
        <v>35</v>
      </c>
      <c r="D2950" s="5"/>
      <c r="E2950" s="98">
        <v>0.01</v>
      </c>
      <c r="F2950" s="53"/>
      <c r="G2950" s="59"/>
      <c r="Z2950" s="108" t="str">
        <f>IF(LEN(INDEX($1:$1048576,ROW(),4))&gt;0,INDEX($1:$1048576,ROW(),4)," ")</f>
        <v xml:space="preserve"> </v>
      </c>
      <c r="AA2950" s="108">
        <f t="shared" ref="AA2950:AA2981" si="316">CEILING((ROW()-StartRow+1)/PanelHeight,1)-1</f>
        <v>226</v>
      </c>
      <c r="AB2950" s="108">
        <f ca="1">COUNTBLANK(OFFSET(INDEX($1:$1048576,2,4),AA2950*WellsInPlate,0,WellsInPlate,1))</f>
        <v>86</v>
      </c>
      <c r="AC2950" s="108">
        <f t="shared" ref="AC2950:AC2981" ca="1" si="317">IF(AB2950=WellsInPlate,0,1)</f>
        <v>0</v>
      </c>
      <c r="AE2950" s="108" t="b">
        <f>IF(COUNTBLANK(D2950)=0,A2950)</f>
        <v>0</v>
      </c>
    </row>
    <row r="2951" spans="1:31" ht="12.75" x14ac:dyDescent="0.2">
      <c r="A2951" s="94" t="str">
        <f>IF(D2951="","",CONCATENATE('Address and samples info'!$B$8," #",'Samples 96'!C2951))</f>
        <v/>
      </c>
      <c r="B2951" s="95" t="s">
        <v>6</v>
      </c>
      <c r="C2951" s="150">
        <v>35</v>
      </c>
      <c r="D2951" s="5"/>
      <c r="E2951" s="98">
        <v>0.01</v>
      </c>
      <c r="F2951" s="53"/>
      <c r="G2951" s="59"/>
      <c r="Z2951" s="108" t="str">
        <f>IF(LEN(INDEX($1:$1048576,ROW(),4))&gt;0,INDEX($1:$1048576,ROW(),4)," ")</f>
        <v xml:space="preserve"> </v>
      </c>
      <c r="AA2951" s="108">
        <f t="shared" si="316"/>
        <v>226</v>
      </c>
      <c r="AB2951" s="108">
        <f ca="1">COUNTBLANK(OFFSET(INDEX($1:$1048576,2,4),AA2951*WellsInPlate,0,WellsInPlate,1))</f>
        <v>86</v>
      </c>
      <c r="AC2951" s="108">
        <f t="shared" ca="1" si="317"/>
        <v>0</v>
      </c>
      <c r="AE2951" s="108" t="b">
        <f>IF(COUNTBLANK(D2951)=0,A2951)</f>
        <v>0</v>
      </c>
    </row>
    <row r="2952" spans="1:31" ht="12.75" x14ac:dyDescent="0.2">
      <c r="A2952" s="94" t="str">
        <f>IF(D2952="","",CONCATENATE('Address and samples info'!$B$8," #",'Samples 96'!C2952))</f>
        <v/>
      </c>
      <c r="B2952" s="95" t="s">
        <v>17</v>
      </c>
      <c r="C2952" s="150">
        <v>35</v>
      </c>
      <c r="D2952" s="5"/>
      <c r="E2952" s="98">
        <v>0.01</v>
      </c>
      <c r="F2952" s="53"/>
      <c r="G2952" s="59"/>
      <c r="Z2952" s="108" t="str">
        <f>IF(LEN(INDEX($1:$1048576,ROW(),4))&gt;0,INDEX($1:$1048576,ROW(),4)," ")</f>
        <v xml:space="preserve"> </v>
      </c>
      <c r="AA2952" s="108">
        <f t="shared" si="316"/>
        <v>226</v>
      </c>
      <c r="AB2952" s="108">
        <f ca="1">COUNTBLANK(OFFSET(INDEX($1:$1048576,2,4),AA2952*WellsInPlate,0,WellsInPlate,1))</f>
        <v>86</v>
      </c>
      <c r="AC2952" s="108">
        <f t="shared" ca="1" si="317"/>
        <v>0</v>
      </c>
      <c r="AE2952" s="108" t="b">
        <f>IF(COUNTBLANK(D2952)=0,A2952)</f>
        <v>0</v>
      </c>
    </row>
    <row r="2953" spans="1:31" ht="12.75" x14ac:dyDescent="0.2">
      <c r="A2953" s="94" t="str">
        <f>IF(D2953="","",CONCATENATE('Address and samples info'!$B$8," #",'Samples 96'!C2953))</f>
        <v/>
      </c>
      <c r="B2953" s="95" t="s">
        <v>28</v>
      </c>
      <c r="C2953" s="150">
        <v>35</v>
      </c>
      <c r="D2953" s="5"/>
      <c r="E2953" s="98">
        <v>0.01</v>
      </c>
      <c r="F2953" s="53"/>
      <c r="G2953" s="59"/>
      <c r="Z2953" s="108" t="str">
        <f>IF(LEN(INDEX($1:$1048576,ROW(),4))&gt;0,INDEX($1:$1048576,ROW(),4)," ")</f>
        <v xml:space="preserve"> </v>
      </c>
      <c r="AA2953" s="108">
        <f t="shared" si="316"/>
        <v>226</v>
      </c>
      <c r="AB2953" s="108">
        <f ca="1">COUNTBLANK(OFFSET(INDEX($1:$1048576,2,4),AA2953*WellsInPlate,0,WellsInPlate,1))</f>
        <v>86</v>
      </c>
      <c r="AC2953" s="108">
        <f t="shared" ca="1" si="317"/>
        <v>0</v>
      </c>
      <c r="AE2953" s="108" t="b">
        <f>IF(COUNTBLANK(D2953)=0,A2953)</f>
        <v>0</v>
      </c>
    </row>
    <row r="2954" spans="1:31" ht="12.75" x14ac:dyDescent="0.2">
      <c r="A2954" s="94" t="str">
        <f>IF(D2954="","",CONCATENATE('Address and samples info'!$B$8," #",'Samples 96'!C2954))</f>
        <v/>
      </c>
      <c r="B2954" s="95" t="s">
        <v>39</v>
      </c>
      <c r="C2954" s="150">
        <v>35</v>
      </c>
      <c r="D2954" s="5"/>
      <c r="E2954" s="98">
        <v>0.01</v>
      </c>
      <c r="F2954" s="53"/>
      <c r="G2954" s="59"/>
      <c r="Z2954" s="108" t="str">
        <f>IF(LEN(INDEX($1:$1048576,ROW(),4))&gt;0,INDEX($1:$1048576,ROW(),4)," ")</f>
        <v xml:space="preserve"> </v>
      </c>
      <c r="AA2954" s="108">
        <f t="shared" si="316"/>
        <v>226</v>
      </c>
      <c r="AB2954" s="108">
        <f ca="1">COUNTBLANK(OFFSET(INDEX($1:$1048576,2,4),AA2954*WellsInPlate,0,WellsInPlate,1))</f>
        <v>86</v>
      </c>
      <c r="AC2954" s="108">
        <f t="shared" ca="1" si="317"/>
        <v>0</v>
      </c>
      <c r="AE2954" s="108" t="b">
        <f>IF(COUNTBLANK(D2954)=0,A2954)</f>
        <v>0</v>
      </c>
    </row>
    <row r="2955" spans="1:31" ht="12.75" x14ac:dyDescent="0.2">
      <c r="A2955" s="94" t="str">
        <f>IF(D2955="","",CONCATENATE('Address and samples info'!$B$8," #",'Samples 96'!C2955))</f>
        <v/>
      </c>
      <c r="B2955" s="95" t="s">
        <v>50</v>
      </c>
      <c r="C2955" s="150">
        <v>35</v>
      </c>
      <c r="D2955" s="5"/>
      <c r="E2955" s="98">
        <v>0.01</v>
      </c>
      <c r="F2955" s="53"/>
      <c r="G2955" s="59"/>
      <c r="Z2955" s="108" t="str">
        <f>IF(LEN(INDEX($1:$1048576,ROW(),4))&gt;0,INDEX($1:$1048576,ROW(),4)," ")</f>
        <v xml:space="preserve"> </v>
      </c>
      <c r="AA2955" s="108">
        <f t="shared" si="316"/>
        <v>227</v>
      </c>
      <c r="AB2955" s="108">
        <f ca="1">COUNTBLANK(OFFSET(INDEX($1:$1048576,2,4),AA2955*WellsInPlate,0,WellsInPlate,1))</f>
        <v>86</v>
      </c>
      <c r="AC2955" s="108">
        <f t="shared" ca="1" si="317"/>
        <v>0</v>
      </c>
      <c r="AE2955" s="108" t="b">
        <f>IF(COUNTBLANK(D2955)=0,A2955)</f>
        <v>0</v>
      </c>
    </row>
    <row r="2956" spans="1:31" ht="12.75" x14ac:dyDescent="0.2">
      <c r="A2956" s="94" t="str">
        <f>IF(D2956="","",CONCATENATE('Address and samples info'!$B$8," #",'Samples 96'!C2956))</f>
        <v/>
      </c>
      <c r="B2956" s="95" t="s">
        <v>61</v>
      </c>
      <c r="C2956" s="150">
        <v>35</v>
      </c>
      <c r="D2956" s="5"/>
      <c r="E2956" s="98">
        <v>0.01</v>
      </c>
      <c r="F2956" s="53"/>
      <c r="G2956" s="59"/>
      <c r="Z2956" s="108" t="str">
        <f>IF(LEN(INDEX($1:$1048576,ROW(),4))&gt;0,INDEX($1:$1048576,ROW(),4)," ")</f>
        <v xml:space="preserve"> </v>
      </c>
      <c r="AA2956" s="108">
        <f t="shared" si="316"/>
        <v>227</v>
      </c>
      <c r="AB2956" s="108">
        <f ca="1">COUNTBLANK(OFFSET(INDEX($1:$1048576,2,4),AA2956*WellsInPlate,0,WellsInPlate,1))</f>
        <v>86</v>
      </c>
      <c r="AC2956" s="108">
        <f t="shared" ca="1" si="317"/>
        <v>0</v>
      </c>
      <c r="AE2956" s="108" t="b">
        <f>IF(COUNTBLANK(D2956)=0,A2956)</f>
        <v>0</v>
      </c>
    </row>
    <row r="2957" spans="1:31" ht="12.75" x14ac:dyDescent="0.2">
      <c r="A2957" s="94" t="str">
        <f>IF(D2957="","",CONCATENATE('Address and samples info'!$B$8," #",'Samples 96'!C2957))</f>
        <v/>
      </c>
      <c r="B2957" s="95" t="s">
        <v>72</v>
      </c>
      <c r="C2957" s="150">
        <v>35</v>
      </c>
      <c r="D2957" s="5"/>
      <c r="E2957" s="98">
        <v>0.01</v>
      </c>
      <c r="F2957" s="53"/>
      <c r="G2957" s="59"/>
      <c r="Z2957" s="108" t="str">
        <f>IF(LEN(INDEX($1:$1048576,ROW(),4))&gt;0,INDEX($1:$1048576,ROW(),4)," ")</f>
        <v xml:space="preserve"> </v>
      </c>
      <c r="AA2957" s="108">
        <f t="shared" si="316"/>
        <v>227</v>
      </c>
      <c r="AB2957" s="108">
        <f ca="1">COUNTBLANK(OFFSET(INDEX($1:$1048576,2,4),AA2957*WellsInPlate,0,WellsInPlate,1))</f>
        <v>86</v>
      </c>
      <c r="AC2957" s="108">
        <f t="shared" ca="1" si="317"/>
        <v>0</v>
      </c>
      <c r="AE2957" s="108" t="b">
        <f>IF(COUNTBLANK(D2957)=0,A2957)</f>
        <v>0</v>
      </c>
    </row>
    <row r="2958" spans="1:31" ht="12.75" x14ac:dyDescent="0.2">
      <c r="A2958" s="94" t="str">
        <f>IF(D2958="","",CONCATENATE('Address and samples info'!$B$8," #",'Samples 96'!C2958))</f>
        <v/>
      </c>
      <c r="B2958" s="95" t="s">
        <v>82</v>
      </c>
      <c r="C2958" s="150">
        <v>35</v>
      </c>
      <c r="D2958" s="5"/>
      <c r="E2958" s="98">
        <v>0.01</v>
      </c>
      <c r="F2958" s="53"/>
      <c r="G2958" s="59"/>
      <c r="Z2958" s="108" t="str">
        <f>IF(LEN(INDEX($1:$1048576,ROW(),4))&gt;0,INDEX($1:$1048576,ROW(),4)," ")</f>
        <v xml:space="preserve"> </v>
      </c>
      <c r="AA2958" s="108">
        <f t="shared" si="316"/>
        <v>227</v>
      </c>
      <c r="AB2958" s="108">
        <f ca="1">COUNTBLANK(OFFSET(INDEX($1:$1048576,2,4),AA2958*WellsInPlate,0,WellsInPlate,1))</f>
        <v>86</v>
      </c>
      <c r="AC2958" s="108">
        <f t="shared" ca="1" si="317"/>
        <v>0</v>
      </c>
      <c r="AE2958" s="108" t="b">
        <f>IF(COUNTBLANK(D2958)=0,A2958)</f>
        <v>0</v>
      </c>
    </row>
    <row r="2959" spans="1:31" ht="12.75" x14ac:dyDescent="0.2">
      <c r="A2959" s="94" t="str">
        <f>IF(D2959="","",CONCATENATE('Address and samples info'!$B$8," #",'Samples 96'!C2959))</f>
        <v/>
      </c>
      <c r="B2959" s="95" t="s">
        <v>7</v>
      </c>
      <c r="C2959" s="150">
        <v>35</v>
      </c>
      <c r="D2959" s="5"/>
      <c r="E2959" s="98">
        <v>0.01</v>
      </c>
      <c r="F2959" s="53"/>
      <c r="G2959" s="59"/>
      <c r="Z2959" s="108" t="str">
        <f>IF(LEN(INDEX($1:$1048576,ROW(),4))&gt;0,INDEX($1:$1048576,ROW(),4)," ")</f>
        <v xml:space="preserve"> </v>
      </c>
      <c r="AA2959" s="108">
        <f t="shared" si="316"/>
        <v>227</v>
      </c>
      <c r="AB2959" s="108">
        <f ca="1">COUNTBLANK(OFFSET(INDEX($1:$1048576,2,4),AA2959*WellsInPlate,0,WellsInPlate,1))</f>
        <v>86</v>
      </c>
      <c r="AC2959" s="108">
        <f t="shared" ca="1" si="317"/>
        <v>0</v>
      </c>
      <c r="AE2959" s="108" t="b">
        <f>IF(COUNTBLANK(D2959)=0,A2959)</f>
        <v>0</v>
      </c>
    </row>
    <row r="2960" spans="1:31" ht="12.75" x14ac:dyDescent="0.2">
      <c r="A2960" s="94" t="str">
        <f>IF(D2960="","",CONCATENATE('Address and samples info'!$B$8," #",'Samples 96'!C2960))</f>
        <v/>
      </c>
      <c r="B2960" s="95" t="s">
        <v>18</v>
      </c>
      <c r="C2960" s="150">
        <v>35</v>
      </c>
      <c r="D2960" s="5"/>
      <c r="E2960" s="98">
        <v>0.01</v>
      </c>
      <c r="F2960" s="53"/>
      <c r="G2960" s="59"/>
      <c r="Z2960" s="108" t="str">
        <f>IF(LEN(INDEX($1:$1048576,ROW(),4))&gt;0,INDEX($1:$1048576,ROW(),4)," ")</f>
        <v xml:space="preserve"> </v>
      </c>
      <c r="AA2960" s="108">
        <f t="shared" si="316"/>
        <v>227</v>
      </c>
      <c r="AB2960" s="108">
        <f ca="1">COUNTBLANK(OFFSET(INDEX($1:$1048576,2,4),AA2960*WellsInPlate,0,WellsInPlate,1))</f>
        <v>86</v>
      </c>
      <c r="AC2960" s="108">
        <f t="shared" ca="1" si="317"/>
        <v>0</v>
      </c>
      <c r="AE2960" s="108" t="b">
        <f>IF(COUNTBLANK(D2960)=0,A2960)</f>
        <v>0</v>
      </c>
    </row>
    <row r="2961" spans="1:31" ht="12.75" x14ac:dyDescent="0.2">
      <c r="A2961" s="94" t="str">
        <f>IF(D2961="","",CONCATENATE('Address and samples info'!$B$8," #",'Samples 96'!C2961))</f>
        <v/>
      </c>
      <c r="B2961" s="95" t="s">
        <v>29</v>
      </c>
      <c r="C2961" s="150">
        <v>35</v>
      </c>
      <c r="D2961" s="5"/>
      <c r="E2961" s="98">
        <v>0.01</v>
      </c>
      <c r="F2961" s="53"/>
      <c r="G2961" s="59"/>
      <c r="Z2961" s="108" t="str">
        <f>IF(LEN(INDEX($1:$1048576,ROW(),4))&gt;0,INDEX($1:$1048576,ROW(),4)," ")</f>
        <v xml:space="preserve"> </v>
      </c>
      <c r="AA2961" s="108">
        <f t="shared" si="316"/>
        <v>227</v>
      </c>
      <c r="AB2961" s="108">
        <f ca="1">COUNTBLANK(OFFSET(INDEX($1:$1048576,2,4),AA2961*WellsInPlate,0,WellsInPlate,1))</f>
        <v>86</v>
      </c>
      <c r="AC2961" s="108">
        <f t="shared" ca="1" si="317"/>
        <v>0</v>
      </c>
      <c r="AE2961" s="108" t="b">
        <f>IF(COUNTBLANK(D2961)=0,A2961)</f>
        <v>0</v>
      </c>
    </row>
    <row r="2962" spans="1:31" ht="12.75" x14ac:dyDescent="0.2">
      <c r="A2962" s="94" t="str">
        <f>IF(D2962="","",CONCATENATE('Address and samples info'!$B$8," #",'Samples 96'!C2962))</f>
        <v/>
      </c>
      <c r="B2962" s="95" t="s">
        <v>40</v>
      </c>
      <c r="C2962" s="150">
        <v>35</v>
      </c>
      <c r="D2962" s="5"/>
      <c r="E2962" s="98">
        <v>0.01</v>
      </c>
      <c r="F2962" s="53"/>
      <c r="G2962" s="59"/>
      <c r="Z2962" s="108" t="str">
        <f>IF(LEN(INDEX($1:$1048576,ROW(),4))&gt;0,INDEX($1:$1048576,ROW(),4)," ")</f>
        <v xml:space="preserve"> </v>
      </c>
      <c r="AA2962" s="108">
        <f t="shared" si="316"/>
        <v>227</v>
      </c>
      <c r="AB2962" s="108">
        <f ca="1">COUNTBLANK(OFFSET(INDEX($1:$1048576,2,4),AA2962*WellsInPlate,0,WellsInPlate,1))</f>
        <v>86</v>
      </c>
      <c r="AC2962" s="108">
        <f t="shared" ca="1" si="317"/>
        <v>0</v>
      </c>
      <c r="AE2962" s="108" t="b">
        <f>IF(COUNTBLANK(D2962)=0,A2962)</f>
        <v>0</v>
      </c>
    </row>
    <row r="2963" spans="1:31" ht="12.75" x14ac:dyDescent="0.2">
      <c r="A2963" s="94" t="str">
        <f>IF(D2963="","",CONCATENATE('Address and samples info'!$B$8," #",'Samples 96'!C2963))</f>
        <v/>
      </c>
      <c r="B2963" s="95" t="s">
        <v>51</v>
      </c>
      <c r="C2963" s="150">
        <v>35</v>
      </c>
      <c r="D2963" s="5"/>
      <c r="E2963" s="98">
        <v>0.01</v>
      </c>
      <c r="F2963" s="53"/>
      <c r="G2963" s="59"/>
      <c r="Z2963" s="108" t="str">
        <f>IF(LEN(INDEX($1:$1048576,ROW(),4))&gt;0,INDEX($1:$1048576,ROW(),4)," ")</f>
        <v xml:space="preserve"> </v>
      </c>
      <c r="AA2963" s="108">
        <f t="shared" si="316"/>
        <v>227</v>
      </c>
      <c r="AB2963" s="108">
        <f ca="1">COUNTBLANK(OFFSET(INDEX($1:$1048576,2,4),AA2963*WellsInPlate,0,WellsInPlate,1))</f>
        <v>86</v>
      </c>
      <c r="AC2963" s="108">
        <f t="shared" ca="1" si="317"/>
        <v>0</v>
      </c>
      <c r="AE2963" s="108" t="b">
        <f>IF(COUNTBLANK(D2963)=0,A2963)</f>
        <v>0</v>
      </c>
    </row>
    <row r="2964" spans="1:31" ht="12.75" x14ac:dyDescent="0.2">
      <c r="A2964" s="94" t="str">
        <f>IF(D2964="","",CONCATENATE('Address and samples info'!$B$8," #",'Samples 96'!C2964))</f>
        <v/>
      </c>
      <c r="B2964" s="95" t="s">
        <v>62</v>
      </c>
      <c r="C2964" s="150">
        <v>35</v>
      </c>
      <c r="D2964" s="5"/>
      <c r="E2964" s="98">
        <v>0.01</v>
      </c>
      <c r="F2964" s="53"/>
      <c r="G2964" s="59"/>
      <c r="Z2964" s="108" t="str">
        <f>IF(LEN(INDEX($1:$1048576,ROW(),4))&gt;0,INDEX($1:$1048576,ROW(),4)," ")</f>
        <v xml:space="preserve"> </v>
      </c>
      <c r="AA2964" s="108">
        <f t="shared" si="316"/>
        <v>227</v>
      </c>
      <c r="AB2964" s="108">
        <f ca="1">COUNTBLANK(OFFSET(INDEX($1:$1048576,2,4),AA2964*WellsInPlate,0,WellsInPlate,1))</f>
        <v>86</v>
      </c>
      <c r="AC2964" s="108">
        <f t="shared" ca="1" si="317"/>
        <v>0</v>
      </c>
      <c r="AE2964" s="108" t="b">
        <f>IF(COUNTBLANK(D2964)=0,A2964)</f>
        <v>0</v>
      </c>
    </row>
    <row r="2965" spans="1:31" ht="12.75" x14ac:dyDescent="0.2">
      <c r="A2965" s="94" t="str">
        <f>IF(D2965="","",CONCATENATE('Address and samples info'!$B$8," #",'Samples 96'!C2965))</f>
        <v/>
      </c>
      <c r="B2965" s="95" t="s">
        <v>73</v>
      </c>
      <c r="C2965" s="150">
        <v>35</v>
      </c>
      <c r="D2965" s="5"/>
      <c r="E2965" s="98">
        <v>0.01</v>
      </c>
      <c r="F2965" s="53"/>
      <c r="G2965" s="59"/>
      <c r="Z2965" s="108" t="str">
        <f>IF(LEN(INDEX($1:$1048576,ROW(),4))&gt;0,INDEX($1:$1048576,ROW(),4)," ")</f>
        <v xml:space="preserve"> </v>
      </c>
      <c r="AA2965" s="108">
        <f t="shared" si="316"/>
        <v>227</v>
      </c>
      <c r="AB2965" s="108">
        <f ca="1">COUNTBLANK(OFFSET(INDEX($1:$1048576,2,4),AA2965*WellsInPlate,0,WellsInPlate,1))</f>
        <v>86</v>
      </c>
      <c r="AC2965" s="108">
        <f t="shared" ca="1" si="317"/>
        <v>0</v>
      </c>
      <c r="AE2965" s="108" t="b">
        <f>IF(COUNTBLANK(D2965)=0,A2965)</f>
        <v>0</v>
      </c>
    </row>
    <row r="2966" spans="1:31" ht="12.75" x14ac:dyDescent="0.2">
      <c r="A2966" s="94" t="str">
        <f>IF(D2966="","",CONCATENATE('Address and samples info'!$B$8," #",'Samples 96'!C2966))</f>
        <v/>
      </c>
      <c r="B2966" s="95" t="s">
        <v>83</v>
      </c>
      <c r="C2966" s="150">
        <v>35</v>
      </c>
      <c r="D2966" s="5"/>
      <c r="E2966" s="98">
        <v>0.01</v>
      </c>
      <c r="F2966" s="53"/>
      <c r="G2966" s="59"/>
      <c r="Z2966" s="108" t="str">
        <f>IF(LEN(INDEX($1:$1048576,ROW(),4))&gt;0,INDEX($1:$1048576,ROW(),4)," ")</f>
        <v xml:space="preserve"> </v>
      </c>
      <c r="AA2966" s="108">
        <f t="shared" si="316"/>
        <v>227</v>
      </c>
      <c r="AB2966" s="108">
        <f ca="1">COUNTBLANK(OFFSET(INDEX($1:$1048576,2,4),AA2966*WellsInPlate,0,WellsInPlate,1))</f>
        <v>86</v>
      </c>
      <c r="AC2966" s="108">
        <f t="shared" ca="1" si="317"/>
        <v>0</v>
      </c>
      <c r="AE2966" s="108" t="b">
        <f>IF(COUNTBLANK(D2966)=0,A2966)</f>
        <v>0</v>
      </c>
    </row>
    <row r="2967" spans="1:31" ht="12.75" x14ac:dyDescent="0.2">
      <c r="A2967" s="94" t="str">
        <f>IF(D2967="","",CONCATENATE('Address and samples info'!$B$8," #",'Samples 96'!C2967))</f>
        <v/>
      </c>
      <c r="B2967" s="95" t="s">
        <v>8</v>
      </c>
      <c r="C2967" s="150">
        <v>35</v>
      </c>
      <c r="D2967" s="5"/>
      <c r="E2967" s="98">
        <v>0.01</v>
      </c>
      <c r="F2967" s="53"/>
      <c r="G2967" s="59"/>
      <c r="Z2967" s="108" t="str">
        <f>IF(LEN(INDEX($1:$1048576,ROW(),4))&gt;0,INDEX($1:$1048576,ROW(),4)," ")</f>
        <v xml:space="preserve"> </v>
      </c>
      <c r="AA2967" s="108">
        <f t="shared" si="316"/>
        <v>227</v>
      </c>
      <c r="AB2967" s="108">
        <f ca="1">COUNTBLANK(OFFSET(INDEX($1:$1048576,2,4),AA2967*WellsInPlate,0,WellsInPlate,1))</f>
        <v>86</v>
      </c>
      <c r="AC2967" s="108">
        <f t="shared" ca="1" si="317"/>
        <v>0</v>
      </c>
      <c r="AE2967" s="108" t="b">
        <f>IF(COUNTBLANK(D2967)=0,A2967)</f>
        <v>0</v>
      </c>
    </row>
    <row r="2968" spans="1:31" ht="12.75" x14ac:dyDescent="0.2">
      <c r="A2968" s="94" t="str">
        <f>IF(D2968="","",CONCATENATE('Address and samples info'!$B$8," #",'Samples 96'!C2968))</f>
        <v/>
      </c>
      <c r="B2968" s="95" t="s">
        <v>19</v>
      </c>
      <c r="C2968" s="150">
        <v>35</v>
      </c>
      <c r="D2968" s="5"/>
      <c r="E2968" s="98">
        <v>0.01</v>
      </c>
      <c r="F2968" s="53"/>
      <c r="G2968" s="59"/>
      <c r="Z2968" s="108" t="str">
        <f>IF(LEN(INDEX($1:$1048576,ROW(),4))&gt;0,INDEX($1:$1048576,ROW(),4)," ")</f>
        <v xml:space="preserve"> </v>
      </c>
      <c r="AA2968" s="108">
        <f t="shared" si="316"/>
        <v>228</v>
      </c>
      <c r="AB2968" s="108">
        <f ca="1">COUNTBLANK(OFFSET(INDEX($1:$1048576,2,4),AA2968*WellsInPlate,0,WellsInPlate,1))</f>
        <v>86</v>
      </c>
      <c r="AC2968" s="108">
        <f t="shared" ca="1" si="317"/>
        <v>0</v>
      </c>
      <c r="AE2968" s="108" t="b">
        <f>IF(COUNTBLANK(D2968)=0,A2968)</f>
        <v>0</v>
      </c>
    </row>
    <row r="2969" spans="1:31" ht="12.75" x14ac:dyDescent="0.2">
      <c r="A2969" s="94" t="str">
        <f>IF(D2969="","",CONCATENATE('Address and samples info'!$B$8," #",'Samples 96'!C2969))</f>
        <v/>
      </c>
      <c r="B2969" s="95" t="s">
        <v>30</v>
      </c>
      <c r="C2969" s="150">
        <v>35</v>
      </c>
      <c r="D2969" s="5"/>
      <c r="E2969" s="98">
        <v>0.01</v>
      </c>
      <c r="F2969" s="53"/>
      <c r="G2969" s="59"/>
      <c r="Z2969" s="108" t="str">
        <f>IF(LEN(INDEX($1:$1048576,ROW(),4))&gt;0,INDEX($1:$1048576,ROW(),4)," ")</f>
        <v xml:space="preserve"> </v>
      </c>
      <c r="AA2969" s="108">
        <f t="shared" si="316"/>
        <v>228</v>
      </c>
      <c r="AB2969" s="108">
        <f ca="1">COUNTBLANK(OFFSET(INDEX($1:$1048576,2,4),AA2969*WellsInPlate,0,WellsInPlate,1))</f>
        <v>86</v>
      </c>
      <c r="AC2969" s="108">
        <f t="shared" ca="1" si="317"/>
        <v>0</v>
      </c>
      <c r="AE2969" s="108" t="b">
        <f>IF(COUNTBLANK(D2969)=0,A2969)</f>
        <v>0</v>
      </c>
    </row>
    <row r="2970" spans="1:31" ht="12.75" x14ac:dyDescent="0.2">
      <c r="A2970" s="94" t="str">
        <f>IF(D2970="","",CONCATENATE('Address and samples info'!$B$8," #",'Samples 96'!C2970))</f>
        <v/>
      </c>
      <c r="B2970" s="95" t="s">
        <v>41</v>
      </c>
      <c r="C2970" s="150">
        <v>35</v>
      </c>
      <c r="D2970" s="5"/>
      <c r="E2970" s="98">
        <v>0.01</v>
      </c>
      <c r="F2970" s="53"/>
      <c r="G2970" s="59"/>
      <c r="Z2970" s="108" t="str">
        <f>IF(LEN(INDEX($1:$1048576,ROW(),4))&gt;0,INDEX($1:$1048576,ROW(),4)," ")</f>
        <v xml:space="preserve"> </v>
      </c>
      <c r="AA2970" s="108">
        <f t="shared" si="316"/>
        <v>228</v>
      </c>
      <c r="AB2970" s="108">
        <f ca="1">COUNTBLANK(OFFSET(INDEX($1:$1048576,2,4),AA2970*WellsInPlate,0,WellsInPlate,1))</f>
        <v>86</v>
      </c>
      <c r="AC2970" s="108">
        <f t="shared" ca="1" si="317"/>
        <v>0</v>
      </c>
      <c r="AE2970" s="108" t="b">
        <f>IF(COUNTBLANK(D2970)=0,A2970)</f>
        <v>0</v>
      </c>
    </row>
    <row r="2971" spans="1:31" ht="12.75" x14ac:dyDescent="0.2">
      <c r="A2971" s="94" t="str">
        <f>IF(D2971="","",CONCATENATE('Address and samples info'!$B$8," #",'Samples 96'!C2971))</f>
        <v/>
      </c>
      <c r="B2971" s="95" t="s">
        <v>52</v>
      </c>
      <c r="C2971" s="150">
        <v>35</v>
      </c>
      <c r="D2971" s="5"/>
      <c r="E2971" s="98">
        <v>0.01</v>
      </c>
      <c r="F2971" s="53"/>
      <c r="G2971" s="59"/>
      <c r="Z2971" s="108" t="str">
        <f>IF(LEN(INDEX($1:$1048576,ROW(),4))&gt;0,INDEX($1:$1048576,ROW(),4)," ")</f>
        <v xml:space="preserve"> </v>
      </c>
      <c r="AA2971" s="108">
        <f t="shared" si="316"/>
        <v>228</v>
      </c>
      <c r="AB2971" s="108">
        <f ca="1">COUNTBLANK(OFFSET(INDEX($1:$1048576,2,4),AA2971*WellsInPlate,0,WellsInPlate,1))</f>
        <v>86</v>
      </c>
      <c r="AC2971" s="108">
        <f t="shared" ca="1" si="317"/>
        <v>0</v>
      </c>
      <c r="AE2971" s="108" t="b">
        <f>IF(COUNTBLANK(D2971)=0,A2971)</f>
        <v>0</v>
      </c>
    </row>
    <row r="2972" spans="1:31" ht="12.75" x14ac:dyDescent="0.2">
      <c r="A2972" s="94" t="str">
        <f>IF(D2972="","",CONCATENATE('Address and samples info'!$B$8," #",'Samples 96'!C2972))</f>
        <v/>
      </c>
      <c r="B2972" s="95" t="s">
        <v>63</v>
      </c>
      <c r="C2972" s="150">
        <v>35</v>
      </c>
      <c r="D2972" s="5"/>
      <c r="E2972" s="98">
        <v>0.01</v>
      </c>
      <c r="F2972" s="53"/>
      <c r="G2972" s="59"/>
      <c r="Z2972" s="108" t="str">
        <f>IF(LEN(INDEX($1:$1048576,ROW(),4))&gt;0,INDEX($1:$1048576,ROW(),4)," ")</f>
        <v xml:space="preserve"> </v>
      </c>
      <c r="AA2972" s="108">
        <f t="shared" si="316"/>
        <v>228</v>
      </c>
      <c r="AB2972" s="108">
        <f ca="1">COUNTBLANK(OFFSET(INDEX($1:$1048576,2,4),AA2972*WellsInPlate,0,WellsInPlate,1))</f>
        <v>86</v>
      </c>
      <c r="AC2972" s="108">
        <f t="shared" ca="1" si="317"/>
        <v>0</v>
      </c>
      <c r="AE2972" s="108" t="b">
        <f>IF(COUNTBLANK(D2972)=0,A2972)</f>
        <v>0</v>
      </c>
    </row>
    <row r="2973" spans="1:31" ht="12.75" x14ac:dyDescent="0.2">
      <c r="A2973" s="94" t="str">
        <f>IF(D2973="","",CONCATENATE('Address and samples info'!$B$8," #",'Samples 96'!C2973))</f>
        <v/>
      </c>
      <c r="B2973" s="95" t="s">
        <v>74</v>
      </c>
      <c r="C2973" s="150">
        <v>35</v>
      </c>
      <c r="D2973" s="5"/>
      <c r="E2973" s="98">
        <v>0.01</v>
      </c>
      <c r="F2973" s="53"/>
      <c r="G2973" s="59"/>
      <c r="Z2973" s="108" t="str">
        <f>IF(LEN(INDEX($1:$1048576,ROW(),4))&gt;0,INDEX($1:$1048576,ROW(),4)," ")</f>
        <v xml:space="preserve"> </v>
      </c>
      <c r="AA2973" s="108">
        <f t="shared" si="316"/>
        <v>228</v>
      </c>
      <c r="AB2973" s="108">
        <f ca="1">COUNTBLANK(OFFSET(INDEX($1:$1048576,2,4),AA2973*WellsInPlate,0,WellsInPlate,1))</f>
        <v>86</v>
      </c>
      <c r="AC2973" s="108">
        <f t="shared" ca="1" si="317"/>
        <v>0</v>
      </c>
      <c r="AE2973" s="108" t="b">
        <f>IF(COUNTBLANK(D2973)=0,A2973)</f>
        <v>0</v>
      </c>
    </row>
    <row r="2974" spans="1:31" ht="12.75" x14ac:dyDescent="0.2">
      <c r="A2974" s="94" t="str">
        <f>IF(D2974="","",CONCATENATE('Address and samples info'!$B$8," #",'Samples 96'!C2974))</f>
        <v/>
      </c>
      <c r="B2974" s="95" t="s">
        <v>84</v>
      </c>
      <c r="C2974" s="150">
        <v>35</v>
      </c>
      <c r="D2974" s="5"/>
      <c r="E2974" s="98">
        <v>0.01</v>
      </c>
      <c r="F2974" s="53"/>
      <c r="G2974" s="59"/>
      <c r="Z2974" s="108" t="str">
        <f>IF(LEN(INDEX($1:$1048576,ROW(),4))&gt;0,INDEX($1:$1048576,ROW(),4)," ")</f>
        <v xml:space="preserve"> </v>
      </c>
      <c r="AA2974" s="108">
        <f t="shared" si="316"/>
        <v>228</v>
      </c>
      <c r="AB2974" s="108">
        <f ca="1">COUNTBLANK(OFFSET(INDEX($1:$1048576,2,4),AA2974*WellsInPlate,0,WellsInPlate,1))</f>
        <v>86</v>
      </c>
      <c r="AC2974" s="108">
        <f t="shared" ca="1" si="317"/>
        <v>0</v>
      </c>
      <c r="AE2974" s="108" t="b">
        <f>IF(COUNTBLANK(D2974)=0,A2974)</f>
        <v>0</v>
      </c>
    </row>
    <row r="2975" spans="1:31" ht="12.75" x14ac:dyDescent="0.2">
      <c r="A2975" s="94" t="str">
        <f>IF(D2975="","",CONCATENATE('Address and samples info'!$B$8," #",'Samples 96'!C2975))</f>
        <v/>
      </c>
      <c r="B2975" s="95" t="s">
        <v>9</v>
      </c>
      <c r="C2975" s="150">
        <v>35</v>
      </c>
      <c r="D2975" s="5"/>
      <c r="E2975" s="98">
        <v>0.01</v>
      </c>
      <c r="F2975" s="53"/>
      <c r="G2975" s="59"/>
      <c r="Z2975" s="108" t="str">
        <f>IF(LEN(INDEX($1:$1048576,ROW(),4))&gt;0,INDEX($1:$1048576,ROW(),4)," ")</f>
        <v xml:space="preserve"> </v>
      </c>
      <c r="AA2975" s="108">
        <f t="shared" si="316"/>
        <v>228</v>
      </c>
      <c r="AB2975" s="108">
        <f ca="1">COUNTBLANK(OFFSET(INDEX($1:$1048576,2,4),AA2975*WellsInPlate,0,WellsInPlate,1))</f>
        <v>86</v>
      </c>
      <c r="AC2975" s="108">
        <f t="shared" ca="1" si="317"/>
        <v>0</v>
      </c>
      <c r="AE2975" s="108" t="b">
        <f>IF(COUNTBLANK(D2975)=0,A2975)</f>
        <v>0</v>
      </c>
    </row>
    <row r="2976" spans="1:31" ht="12.75" x14ac:dyDescent="0.2">
      <c r="A2976" s="94" t="str">
        <f>IF(D2976="","",CONCATENATE('Address and samples info'!$B$8," #",'Samples 96'!C2976))</f>
        <v/>
      </c>
      <c r="B2976" s="95" t="s">
        <v>20</v>
      </c>
      <c r="C2976" s="150">
        <v>35</v>
      </c>
      <c r="D2976" s="5"/>
      <c r="E2976" s="98">
        <v>0.01</v>
      </c>
      <c r="F2976" s="53"/>
      <c r="G2976" s="59"/>
      <c r="Z2976" s="108" t="str">
        <f>IF(LEN(INDEX($1:$1048576,ROW(),4))&gt;0,INDEX($1:$1048576,ROW(),4)," ")</f>
        <v xml:space="preserve"> </v>
      </c>
      <c r="AA2976" s="108">
        <f t="shared" si="316"/>
        <v>228</v>
      </c>
      <c r="AB2976" s="108">
        <f ca="1">COUNTBLANK(OFFSET(INDEX($1:$1048576,2,4),AA2976*WellsInPlate,0,WellsInPlate,1))</f>
        <v>86</v>
      </c>
      <c r="AC2976" s="108">
        <f t="shared" ca="1" si="317"/>
        <v>0</v>
      </c>
      <c r="AE2976" s="108" t="b">
        <f>IF(COUNTBLANK(D2976)=0,A2976)</f>
        <v>0</v>
      </c>
    </row>
    <row r="2977" spans="1:31" ht="12.75" x14ac:dyDescent="0.2">
      <c r="A2977" s="94" t="str">
        <f>IF(D2977="","",CONCATENATE('Address and samples info'!$B$8," #",'Samples 96'!C2977))</f>
        <v/>
      </c>
      <c r="B2977" s="95" t="s">
        <v>31</v>
      </c>
      <c r="C2977" s="150">
        <v>35</v>
      </c>
      <c r="D2977" s="5"/>
      <c r="E2977" s="98">
        <v>0.01</v>
      </c>
      <c r="F2977" s="53"/>
      <c r="G2977" s="59"/>
      <c r="Z2977" s="108" t="str">
        <f>IF(LEN(INDEX($1:$1048576,ROW(),4))&gt;0,INDEX($1:$1048576,ROW(),4)," ")</f>
        <v xml:space="preserve"> </v>
      </c>
      <c r="AA2977" s="108">
        <f t="shared" si="316"/>
        <v>228</v>
      </c>
      <c r="AB2977" s="108">
        <f ca="1">COUNTBLANK(OFFSET(INDEX($1:$1048576,2,4),AA2977*WellsInPlate,0,WellsInPlate,1))</f>
        <v>86</v>
      </c>
      <c r="AC2977" s="108">
        <f t="shared" ca="1" si="317"/>
        <v>0</v>
      </c>
      <c r="AE2977" s="108" t="b">
        <f>IF(COUNTBLANK(D2977)=0,A2977)</f>
        <v>0</v>
      </c>
    </row>
    <row r="2978" spans="1:31" ht="12.75" x14ac:dyDescent="0.2">
      <c r="A2978" s="94" t="str">
        <f>IF(D2978="","",CONCATENATE('Address and samples info'!$B$8," #",'Samples 96'!C2978))</f>
        <v/>
      </c>
      <c r="B2978" s="95" t="s">
        <v>42</v>
      </c>
      <c r="C2978" s="150">
        <v>35</v>
      </c>
      <c r="D2978" s="5"/>
      <c r="E2978" s="98">
        <v>0.01</v>
      </c>
      <c r="F2978" s="53"/>
      <c r="G2978" s="59"/>
      <c r="Z2978" s="108" t="str">
        <f>IF(LEN(INDEX($1:$1048576,ROW(),4))&gt;0,INDEX($1:$1048576,ROW(),4)," ")</f>
        <v xml:space="preserve"> </v>
      </c>
      <c r="AA2978" s="108">
        <f t="shared" si="316"/>
        <v>228</v>
      </c>
      <c r="AB2978" s="108">
        <f ca="1">COUNTBLANK(OFFSET(INDEX($1:$1048576,2,4),AA2978*WellsInPlate,0,WellsInPlate,1))</f>
        <v>86</v>
      </c>
      <c r="AC2978" s="108">
        <f t="shared" ca="1" si="317"/>
        <v>0</v>
      </c>
      <c r="AE2978" s="108" t="b">
        <f>IF(COUNTBLANK(D2978)=0,A2978)</f>
        <v>0</v>
      </c>
    </row>
    <row r="2979" spans="1:31" ht="12.75" x14ac:dyDescent="0.2">
      <c r="A2979" s="94" t="str">
        <f>IF(D2979="","",CONCATENATE('Address and samples info'!$B$8," #",'Samples 96'!C2979))</f>
        <v/>
      </c>
      <c r="B2979" s="95" t="s">
        <v>53</v>
      </c>
      <c r="C2979" s="150">
        <v>35</v>
      </c>
      <c r="D2979" s="5"/>
      <c r="E2979" s="98">
        <v>0.01</v>
      </c>
      <c r="F2979" s="53"/>
      <c r="G2979" s="59"/>
      <c r="Z2979" s="108" t="str">
        <f>IF(LEN(INDEX($1:$1048576,ROW(),4))&gt;0,INDEX($1:$1048576,ROW(),4)," ")</f>
        <v xml:space="preserve"> </v>
      </c>
      <c r="AA2979" s="108">
        <f t="shared" si="316"/>
        <v>228</v>
      </c>
      <c r="AB2979" s="108">
        <f ca="1">COUNTBLANK(OFFSET(INDEX($1:$1048576,2,4),AA2979*WellsInPlate,0,WellsInPlate,1))</f>
        <v>86</v>
      </c>
      <c r="AC2979" s="108">
        <f t="shared" ca="1" si="317"/>
        <v>0</v>
      </c>
      <c r="AE2979" s="108" t="b">
        <f>IF(COUNTBLANK(D2979)=0,A2979)</f>
        <v>0</v>
      </c>
    </row>
    <row r="2980" spans="1:31" ht="12.75" x14ac:dyDescent="0.2">
      <c r="A2980" s="94" t="str">
        <f>IF(D2980="","",CONCATENATE('Address and samples info'!$B$8," #",'Samples 96'!C2980))</f>
        <v/>
      </c>
      <c r="B2980" s="95" t="s">
        <v>64</v>
      </c>
      <c r="C2980" s="150">
        <v>35</v>
      </c>
      <c r="D2980" s="5"/>
      <c r="E2980" s="98">
        <v>0.01</v>
      </c>
      <c r="F2980" s="53"/>
      <c r="G2980" s="59"/>
      <c r="Z2980" s="108" t="str">
        <f>IF(LEN(INDEX($1:$1048576,ROW(),4))&gt;0,INDEX($1:$1048576,ROW(),4)," ")</f>
        <v xml:space="preserve"> </v>
      </c>
      <c r="AA2980" s="108">
        <f t="shared" si="316"/>
        <v>228</v>
      </c>
      <c r="AB2980" s="108">
        <f ca="1">COUNTBLANK(OFFSET(INDEX($1:$1048576,2,4),AA2980*WellsInPlate,0,WellsInPlate,1))</f>
        <v>86</v>
      </c>
      <c r="AC2980" s="108">
        <f t="shared" ca="1" si="317"/>
        <v>0</v>
      </c>
      <c r="AE2980" s="108" t="b">
        <f>IF(COUNTBLANK(D2980)=0,A2980)</f>
        <v>0</v>
      </c>
    </row>
    <row r="2981" spans="1:31" ht="12.75" x14ac:dyDescent="0.2">
      <c r="A2981" s="94" t="str">
        <f>IF(D2981="","",CONCATENATE('Address and samples info'!$B$8," #",'Samples 96'!C2981))</f>
        <v/>
      </c>
      <c r="B2981" s="95" t="s">
        <v>75</v>
      </c>
      <c r="C2981" s="150">
        <v>35</v>
      </c>
      <c r="D2981" s="5"/>
      <c r="E2981" s="98">
        <v>0.01</v>
      </c>
      <c r="F2981" s="53"/>
      <c r="G2981" s="59"/>
      <c r="Z2981" s="108" t="str">
        <f>IF(LEN(INDEX($1:$1048576,ROW(),4))&gt;0,INDEX($1:$1048576,ROW(),4)," ")</f>
        <v xml:space="preserve"> </v>
      </c>
      <c r="AA2981" s="108">
        <f t="shared" si="316"/>
        <v>229</v>
      </c>
      <c r="AB2981" s="108">
        <f ca="1">COUNTBLANK(OFFSET(INDEX($1:$1048576,2,4),AA2981*WellsInPlate,0,WellsInPlate,1))</f>
        <v>86</v>
      </c>
      <c r="AC2981" s="108">
        <f t="shared" ca="1" si="317"/>
        <v>0</v>
      </c>
      <c r="AE2981" s="108" t="b">
        <f>IF(COUNTBLANK(D2981)=0,A2981)</f>
        <v>0</v>
      </c>
    </row>
    <row r="2982" spans="1:31" ht="12.75" x14ac:dyDescent="0.2">
      <c r="A2982" s="94" t="str">
        <f>IF(D2982="","",CONCATENATE('Address and samples info'!$B$8," #",'Samples 96'!C2982))</f>
        <v/>
      </c>
      <c r="B2982" s="95" t="s">
        <v>85</v>
      </c>
      <c r="C2982" s="150">
        <v>35</v>
      </c>
      <c r="D2982" s="5"/>
      <c r="E2982" s="98">
        <v>0.01</v>
      </c>
      <c r="F2982" s="53"/>
      <c r="G2982" s="59"/>
      <c r="Z2982" s="108" t="str">
        <f>IF(LEN(INDEX($1:$1048576,ROW(),4))&gt;0,INDEX($1:$1048576,ROW(),4)," ")</f>
        <v xml:space="preserve"> </v>
      </c>
      <c r="AA2982" s="108">
        <f t="shared" ref="AA2982:AA3012" si="318">CEILING((ROW()-StartRow+1)/PanelHeight,1)-1</f>
        <v>229</v>
      </c>
      <c r="AB2982" s="108">
        <f ca="1">COUNTBLANK(OFFSET(INDEX($1:$1048576,2,4),AA2982*WellsInPlate,0,WellsInPlate,1))</f>
        <v>86</v>
      </c>
      <c r="AC2982" s="108">
        <f t="shared" ref="AC2982:AC3012" ca="1" si="319">IF(AB2982=WellsInPlate,0,1)</f>
        <v>0</v>
      </c>
      <c r="AE2982" s="108" t="b">
        <f>IF(COUNTBLANK(D2982)=0,A2982)</f>
        <v>0</v>
      </c>
    </row>
    <row r="2983" spans="1:31" ht="12.75" x14ac:dyDescent="0.2">
      <c r="A2983" s="94" t="str">
        <f>IF(D2983="","",CONCATENATE('Address and samples info'!$B$8," #",'Samples 96'!C2983))</f>
        <v/>
      </c>
      <c r="B2983" s="95" t="s">
        <v>10</v>
      </c>
      <c r="C2983" s="150">
        <v>35</v>
      </c>
      <c r="D2983" s="5"/>
      <c r="E2983" s="98">
        <v>0.01</v>
      </c>
      <c r="F2983" s="53"/>
      <c r="G2983" s="59"/>
      <c r="Z2983" s="108" t="str">
        <f>IF(LEN(INDEX($1:$1048576,ROW(),4))&gt;0,INDEX($1:$1048576,ROW(),4)," ")</f>
        <v xml:space="preserve"> </v>
      </c>
      <c r="AA2983" s="108">
        <f t="shared" si="318"/>
        <v>229</v>
      </c>
      <c r="AB2983" s="108">
        <f ca="1">COUNTBLANK(OFFSET(INDEX($1:$1048576,2,4),AA2983*WellsInPlate,0,WellsInPlate,1))</f>
        <v>86</v>
      </c>
      <c r="AC2983" s="108">
        <f t="shared" ca="1" si="319"/>
        <v>0</v>
      </c>
      <c r="AE2983" s="108" t="b">
        <f>IF(COUNTBLANK(D2983)=0,A2983)</f>
        <v>0</v>
      </c>
    </row>
    <row r="2984" spans="1:31" ht="12.75" x14ac:dyDescent="0.2">
      <c r="A2984" s="94" t="str">
        <f>IF(D2984="","",CONCATENATE('Address and samples info'!$B$8," #",'Samples 96'!C2984))</f>
        <v/>
      </c>
      <c r="B2984" s="95" t="s">
        <v>21</v>
      </c>
      <c r="C2984" s="150">
        <v>35</v>
      </c>
      <c r="D2984" s="5"/>
      <c r="E2984" s="98">
        <v>0.01</v>
      </c>
      <c r="F2984" s="53"/>
      <c r="G2984" s="59"/>
      <c r="Z2984" s="108" t="str">
        <f>IF(LEN(INDEX($1:$1048576,ROW(),4))&gt;0,INDEX($1:$1048576,ROW(),4)," ")</f>
        <v xml:space="preserve"> </v>
      </c>
      <c r="AA2984" s="108">
        <f t="shared" si="318"/>
        <v>229</v>
      </c>
      <c r="AB2984" s="108">
        <f ca="1">COUNTBLANK(OFFSET(INDEX($1:$1048576,2,4),AA2984*WellsInPlate,0,WellsInPlate,1))</f>
        <v>86</v>
      </c>
      <c r="AC2984" s="108">
        <f t="shared" ca="1" si="319"/>
        <v>0</v>
      </c>
      <c r="AE2984" s="108" t="b">
        <f>IF(COUNTBLANK(D2984)=0,A2984)</f>
        <v>0</v>
      </c>
    </row>
    <row r="2985" spans="1:31" ht="12.75" x14ac:dyDescent="0.2">
      <c r="A2985" s="94" t="str">
        <f>IF(D2985="","",CONCATENATE('Address and samples info'!$B$8," #",'Samples 96'!C2985))</f>
        <v/>
      </c>
      <c r="B2985" s="95" t="s">
        <v>32</v>
      </c>
      <c r="C2985" s="150">
        <v>35</v>
      </c>
      <c r="D2985" s="5"/>
      <c r="E2985" s="98">
        <v>0.01</v>
      </c>
      <c r="F2985" s="53"/>
      <c r="G2985" s="59"/>
      <c r="Z2985" s="108" t="str">
        <f>IF(LEN(INDEX($1:$1048576,ROW(),4))&gt;0,INDEX($1:$1048576,ROW(),4)," ")</f>
        <v xml:space="preserve"> </v>
      </c>
      <c r="AA2985" s="108">
        <f t="shared" si="318"/>
        <v>229</v>
      </c>
      <c r="AB2985" s="108">
        <f ca="1">COUNTBLANK(OFFSET(INDEX($1:$1048576,2,4),AA2985*WellsInPlate,0,WellsInPlate,1))</f>
        <v>86</v>
      </c>
      <c r="AC2985" s="108">
        <f t="shared" ca="1" si="319"/>
        <v>0</v>
      </c>
      <c r="AE2985" s="108" t="b">
        <f>IF(COUNTBLANK(D2985)=0,A2985)</f>
        <v>0</v>
      </c>
    </row>
    <row r="2986" spans="1:31" ht="12.75" x14ac:dyDescent="0.2">
      <c r="A2986" s="94" t="str">
        <f>IF(D2986="","",CONCATENATE('Address and samples info'!$B$8," #",'Samples 96'!C2986))</f>
        <v/>
      </c>
      <c r="B2986" s="95" t="s">
        <v>43</v>
      </c>
      <c r="C2986" s="150">
        <v>35</v>
      </c>
      <c r="D2986" s="5"/>
      <c r="E2986" s="98">
        <v>0.01</v>
      </c>
      <c r="F2986" s="53"/>
      <c r="G2986" s="59"/>
      <c r="Z2986" s="108" t="str">
        <f>IF(LEN(INDEX($1:$1048576,ROW(),4))&gt;0,INDEX($1:$1048576,ROW(),4)," ")</f>
        <v xml:space="preserve"> </v>
      </c>
      <c r="AA2986" s="108">
        <f t="shared" si="318"/>
        <v>229</v>
      </c>
      <c r="AB2986" s="108">
        <f ca="1">COUNTBLANK(OFFSET(INDEX($1:$1048576,2,4),AA2986*WellsInPlate,0,WellsInPlate,1))</f>
        <v>86</v>
      </c>
      <c r="AC2986" s="108">
        <f t="shared" ca="1" si="319"/>
        <v>0</v>
      </c>
      <c r="AE2986" s="108" t="b">
        <f>IF(COUNTBLANK(D2986)=0,A2986)</f>
        <v>0</v>
      </c>
    </row>
    <row r="2987" spans="1:31" ht="12.75" x14ac:dyDescent="0.2">
      <c r="A2987" s="94" t="str">
        <f>IF(D2987="","",CONCATENATE('Address and samples info'!$B$8," #",'Samples 96'!C2987))</f>
        <v/>
      </c>
      <c r="B2987" s="95" t="s">
        <v>54</v>
      </c>
      <c r="C2987" s="150">
        <v>35</v>
      </c>
      <c r="D2987" s="5"/>
      <c r="E2987" s="98">
        <v>0.01</v>
      </c>
      <c r="F2987" s="53"/>
      <c r="G2987" s="59"/>
      <c r="Z2987" s="108" t="str">
        <f>IF(LEN(INDEX($1:$1048576,ROW(),4))&gt;0,INDEX($1:$1048576,ROW(),4)," ")</f>
        <v xml:space="preserve"> </v>
      </c>
      <c r="AA2987" s="108">
        <f t="shared" si="318"/>
        <v>229</v>
      </c>
      <c r="AB2987" s="108">
        <f ca="1">COUNTBLANK(OFFSET(INDEX($1:$1048576,2,4),AA2987*WellsInPlate,0,WellsInPlate,1))</f>
        <v>86</v>
      </c>
      <c r="AC2987" s="108">
        <f t="shared" ca="1" si="319"/>
        <v>0</v>
      </c>
      <c r="AE2987" s="108" t="b">
        <f>IF(COUNTBLANK(D2987)=0,A2987)</f>
        <v>0</v>
      </c>
    </row>
    <row r="2988" spans="1:31" ht="12.75" x14ac:dyDescent="0.2">
      <c r="A2988" s="94" t="str">
        <f>IF(D2988="","",CONCATENATE('Address and samples info'!$B$8," #",'Samples 96'!C2988))</f>
        <v/>
      </c>
      <c r="B2988" s="95" t="s">
        <v>65</v>
      </c>
      <c r="C2988" s="150">
        <v>35</v>
      </c>
      <c r="D2988" s="5"/>
      <c r="E2988" s="98">
        <v>0.01</v>
      </c>
      <c r="F2988" s="53"/>
      <c r="G2988" s="59"/>
      <c r="Z2988" s="108" t="str">
        <f>IF(LEN(INDEX($1:$1048576,ROW(),4))&gt;0,INDEX($1:$1048576,ROW(),4)," ")</f>
        <v xml:space="preserve"> </v>
      </c>
      <c r="AA2988" s="108">
        <f t="shared" si="318"/>
        <v>229</v>
      </c>
      <c r="AB2988" s="108">
        <f ca="1">COUNTBLANK(OFFSET(INDEX($1:$1048576,2,4),AA2988*WellsInPlate,0,WellsInPlate,1))</f>
        <v>86</v>
      </c>
      <c r="AC2988" s="108">
        <f t="shared" ca="1" si="319"/>
        <v>0</v>
      </c>
      <c r="AE2988" s="108" t="b">
        <f>IF(COUNTBLANK(D2988)=0,A2988)</f>
        <v>0</v>
      </c>
    </row>
    <row r="2989" spans="1:31" ht="12.75" x14ac:dyDescent="0.2">
      <c r="A2989" s="94" t="str">
        <f>IF(D2989="","",CONCATENATE('Address and samples info'!$B$8," #",'Samples 96'!C2989))</f>
        <v/>
      </c>
      <c r="B2989" s="95" t="s">
        <v>76</v>
      </c>
      <c r="C2989" s="150">
        <v>35</v>
      </c>
      <c r="D2989" s="5"/>
      <c r="E2989" s="98">
        <v>0.01</v>
      </c>
      <c r="F2989" s="53"/>
      <c r="G2989" s="59"/>
      <c r="Z2989" s="108" t="str">
        <f>IF(LEN(INDEX($1:$1048576,ROW(),4))&gt;0,INDEX($1:$1048576,ROW(),4)," ")</f>
        <v xml:space="preserve"> </v>
      </c>
      <c r="AA2989" s="108">
        <f t="shared" si="318"/>
        <v>229</v>
      </c>
      <c r="AB2989" s="108">
        <f ca="1">COUNTBLANK(OFFSET(INDEX($1:$1048576,2,4),AA2989*WellsInPlate,0,WellsInPlate,1))</f>
        <v>86</v>
      </c>
      <c r="AC2989" s="108">
        <f t="shared" ca="1" si="319"/>
        <v>0</v>
      </c>
      <c r="AE2989" s="108" t="b">
        <f>IF(COUNTBLANK(D2989)=0,A2989)</f>
        <v>0</v>
      </c>
    </row>
    <row r="2990" spans="1:31" ht="12.75" x14ac:dyDescent="0.2">
      <c r="A2990" s="94" t="str">
        <f>IF(D2990="","",CONCATENATE('Address and samples info'!$B$8," #",'Samples 96'!C2990))</f>
        <v/>
      </c>
      <c r="B2990" s="95" t="s">
        <v>86</v>
      </c>
      <c r="C2990" s="150">
        <v>35</v>
      </c>
      <c r="D2990" s="5"/>
      <c r="E2990" s="98">
        <v>0.01</v>
      </c>
      <c r="F2990" s="53"/>
      <c r="G2990" s="59"/>
      <c r="Z2990" s="108" t="str">
        <f>IF(LEN(INDEX($1:$1048576,ROW(),4))&gt;0,INDEX($1:$1048576,ROW(),4)," ")</f>
        <v xml:space="preserve"> </v>
      </c>
      <c r="AA2990" s="108">
        <f t="shared" si="318"/>
        <v>229</v>
      </c>
      <c r="AB2990" s="108">
        <f ca="1">COUNTBLANK(OFFSET(INDEX($1:$1048576,2,4),AA2990*WellsInPlate,0,WellsInPlate,1))</f>
        <v>86</v>
      </c>
      <c r="AC2990" s="108">
        <f t="shared" ca="1" si="319"/>
        <v>0</v>
      </c>
      <c r="AE2990" s="108" t="b">
        <f>IF(COUNTBLANK(D2990)=0,A2990)</f>
        <v>0</v>
      </c>
    </row>
    <row r="2991" spans="1:31" ht="12.75" x14ac:dyDescent="0.2">
      <c r="A2991" s="94" t="str">
        <f>IF(D2991="","",CONCATENATE('Address and samples info'!$B$8," #",'Samples 96'!C2991))</f>
        <v/>
      </c>
      <c r="B2991" s="95" t="s">
        <v>11</v>
      </c>
      <c r="C2991" s="150">
        <v>35</v>
      </c>
      <c r="D2991" s="5"/>
      <c r="E2991" s="98">
        <v>0.01</v>
      </c>
      <c r="F2991" s="53"/>
      <c r="G2991" s="59"/>
      <c r="Z2991" s="108" t="str">
        <f>IF(LEN(INDEX($1:$1048576,ROW(),4))&gt;0,INDEX($1:$1048576,ROW(),4)," ")</f>
        <v xml:space="preserve"> </v>
      </c>
      <c r="AA2991" s="108">
        <f t="shared" si="318"/>
        <v>229</v>
      </c>
      <c r="AB2991" s="108">
        <f ca="1">COUNTBLANK(OFFSET(INDEX($1:$1048576,2,4),AA2991*WellsInPlate,0,WellsInPlate,1))</f>
        <v>86</v>
      </c>
      <c r="AC2991" s="108">
        <f t="shared" ca="1" si="319"/>
        <v>0</v>
      </c>
      <c r="AE2991" s="108" t="b">
        <f>IF(COUNTBLANK(D2991)=0,A2991)</f>
        <v>0</v>
      </c>
    </row>
    <row r="2992" spans="1:31" ht="12.75" x14ac:dyDescent="0.2">
      <c r="A2992" s="94" t="str">
        <f>IF(D2992="","",CONCATENATE('Address and samples info'!$B$8," #",'Samples 96'!C2992))</f>
        <v/>
      </c>
      <c r="B2992" s="95" t="s">
        <v>22</v>
      </c>
      <c r="C2992" s="150">
        <v>35</v>
      </c>
      <c r="D2992" s="5"/>
      <c r="E2992" s="98">
        <v>0.01</v>
      </c>
      <c r="F2992" s="53"/>
      <c r="G2992" s="59"/>
      <c r="Z2992" s="108" t="str">
        <f>IF(LEN(INDEX($1:$1048576,ROW(),4))&gt;0,INDEX($1:$1048576,ROW(),4)," ")</f>
        <v xml:space="preserve"> </v>
      </c>
      <c r="AA2992" s="108">
        <f t="shared" si="318"/>
        <v>229</v>
      </c>
      <c r="AB2992" s="108">
        <f ca="1">COUNTBLANK(OFFSET(INDEX($1:$1048576,2,4),AA2992*WellsInPlate,0,WellsInPlate,1))</f>
        <v>86</v>
      </c>
      <c r="AC2992" s="108">
        <f t="shared" ca="1" si="319"/>
        <v>0</v>
      </c>
      <c r="AE2992" s="108" t="b">
        <f>IF(COUNTBLANK(D2992)=0,A2992)</f>
        <v>0</v>
      </c>
    </row>
    <row r="2993" spans="1:31" ht="12.75" x14ac:dyDescent="0.2">
      <c r="A2993" s="94" t="str">
        <f>IF(D2993="","",CONCATENATE('Address and samples info'!$B$8," #",'Samples 96'!C2993))</f>
        <v/>
      </c>
      <c r="B2993" s="95" t="s">
        <v>33</v>
      </c>
      <c r="C2993" s="150">
        <v>35</v>
      </c>
      <c r="D2993" s="5"/>
      <c r="E2993" s="98">
        <v>0.01</v>
      </c>
      <c r="F2993" s="53"/>
      <c r="G2993" s="59"/>
      <c r="Z2993" s="108" t="str">
        <f>IF(LEN(INDEX($1:$1048576,ROW(),4))&gt;0,INDEX($1:$1048576,ROW(),4)," ")</f>
        <v xml:space="preserve"> </v>
      </c>
      <c r="AA2993" s="108">
        <f t="shared" si="318"/>
        <v>229</v>
      </c>
      <c r="AB2993" s="108">
        <f ca="1">COUNTBLANK(OFFSET(INDEX($1:$1048576,2,4),AA2993*WellsInPlate,0,WellsInPlate,1))</f>
        <v>86</v>
      </c>
      <c r="AC2993" s="108">
        <f t="shared" ca="1" si="319"/>
        <v>0</v>
      </c>
      <c r="AE2993" s="108" t="b">
        <f>IF(COUNTBLANK(D2993)=0,A2993)</f>
        <v>0</v>
      </c>
    </row>
    <row r="2994" spans="1:31" ht="12.75" x14ac:dyDescent="0.2">
      <c r="A2994" s="94" t="str">
        <f>IF(D2994="","",CONCATENATE('Address and samples info'!$B$8," #",'Samples 96'!C2994))</f>
        <v/>
      </c>
      <c r="B2994" s="95" t="s">
        <v>44</v>
      </c>
      <c r="C2994" s="150">
        <v>35</v>
      </c>
      <c r="D2994" s="5"/>
      <c r="E2994" s="98">
        <v>0.01</v>
      </c>
      <c r="F2994" s="53"/>
      <c r="G2994" s="59"/>
      <c r="Z2994" s="108" t="str">
        <f>IF(LEN(INDEX($1:$1048576,ROW(),4))&gt;0,INDEX($1:$1048576,ROW(),4)," ")</f>
        <v xml:space="preserve"> </v>
      </c>
      <c r="AA2994" s="108">
        <f t="shared" si="318"/>
        <v>230</v>
      </c>
      <c r="AB2994" s="108">
        <f ca="1">COUNTBLANK(OFFSET(INDEX($1:$1048576,2,4),AA2994*WellsInPlate,0,WellsInPlate,1))</f>
        <v>86</v>
      </c>
      <c r="AC2994" s="108">
        <f t="shared" ca="1" si="319"/>
        <v>0</v>
      </c>
      <c r="AE2994" s="108" t="b">
        <f>IF(COUNTBLANK(D2994)=0,A2994)</f>
        <v>0</v>
      </c>
    </row>
    <row r="2995" spans="1:31" ht="12.75" x14ac:dyDescent="0.2">
      <c r="A2995" s="94" t="str">
        <f>IF(D2995="","",CONCATENATE('Address and samples info'!$B$8," #",'Samples 96'!C2995))</f>
        <v/>
      </c>
      <c r="B2995" s="95" t="s">
        <v>55</v>
      </c>
      <c r="C2995" s="150">
        <v>35</v>
      </c>
      <c r="D2995" s="5"/>
      <c r="E2995" s="98">
        <v>0.01</v>
      </c>
      <c r="F2995" s="53"/>
      <c r="G2995" s="59"/>
      <c r="Z2995" s="108" t="str">
        <f>IF(LEN(INDEX($1:$1048576,ROW(),4))&gt;0,INDEX($1:$1048576,ROW(),4)," ")</f>
        <v xml:space="preserve"> </v>
      </c>
      <c r="AA2995" s="108">
        <f t="shared" si="318"/>
        <v>230</v>
      </c>
      <c r="AB2995" s="108">
        <f ca="1">COUNTBLANK(OFFSET(INDEX($1:$1048576,2,4),AA2995*WellsInPlate,0,WellsInPlate,1))</f>
        <v>86</v>
      </c>
      <c r="AC2995" s="108">
        <f t="shared" ca="1" si="319"/>
        <v>0</v>
      </c>
      <c r="AE2995" s="108" t="b">
        <f>IF(COUNTBLANK(D2995)=0,A2995)</f>
        <v>0</v>
      </c>
    </row>
    <row r="2996" spans="1:31" ht="12.75" x14ac:dyDescent="0.2">
      <c r="A2996" s="94" t="str">
        <f>IF(D2996="","",CONCATENATE('Address and samples info'!$B$8," #",'Samples 96'!C2996))</f>
        <v/>
      </c>
      <c r="B2996" s="95" t="s">
        <v>66</v>
      </c>
      <c r="C2996" s="150">
        <v>35</v>
      </c>
      <c r="D2996" s="5"/>
      <c r="E2996" s="98">
        <v>0.01</v>
      </c>
      <c r="F2996" s="53"/>
      <c r="G2996" s="59"/>
      <c r="Z2996" s="108" t="str">
        <f>IF(LEN(INDEX($1:$1048576,ROW(),4))&gt;0,INDEX($1:$1048576,ROW(),4)," ")</f>
        <v xml:space="preserve"> </v>
      </c>
      <c r="AA2996" s="108">
        <f t="shared" si="318"/>
        <v>230</v>
      </c>
      <c r="AB2996" s="108">
        <f ca="1">COUNTBLANK(OFFSET(INDEX($1:$1048576,2,4),AA2996*WellsInPlate,0,WellsInPlate,1))</f>
        <v>86</v>
      </c>
      <c r="AC2996" s="108">
        <f t="shared" ca="1" si="319"/>
        <v>0</v>
      </c>
      <c r="AE2996" s="108" t="b">
        <f>IF(COUNTBLANK(D2996)=0,A2996)</f>
        <v>0</v>
      </c>
    </row>
    <row r="2997" spans="1:31" ht="12.75" x14ac:dyDescent="0.2">
      <c r="A2997" s="94" t="str">
        <f>IF(D2997="","",CONCATENATE('Address and samples info'!$B$8," #",'Samples 96'!C2997))</f>
        <v/>
      </c>
      <c r="B2997" s="95" t="s">
        <v>77</v>
      </c>
      <c r="C2997" s="150">
        <v>35</v>
      </c>
      <c r="D2997" s="5"/>
      <c r="E2997" s="98">
        <v>0.01</v>
      </c>
      <c r="F2997" s="53"/>
      <c r="G2997" s="59"/>
      <c r="Z2997" s="108" t="str">
        <f>IF(LEN(INDEX($1:$1048576,ROW(),4))&gt;0,INDEX($1:$1048576,ROW(),4)," ")</f>
        <v xml:space="preserve"> </v>
      </c>
      <c r="AA2997" s="108">
        <f t="shared" si="318"/>
        <v>230</v>
      </c>
      <c r="AB2997" s="108">
        <f ca="1">COUNTBLANK(OFFSET(INDEX($1:$1048576,2,4),AA2997*WellsInPlate,0,WellsInPlate,1))</f>
        <v>86</v>
      </c>
      <c r="AC2997" s="108">
        <f t="shared" ca="1" si="319"/>
        <v>0</v>
      </c>
      <c r="AE2997" s="108" t="b">
        <f>IF(COUNTBLANK(D2997)=0,A2997)</f>
        <v>0</v>
      </c>
    </row>
    <row r="2998" spans="1:31" ht="12.75" x14ac:dyDescent="0.2">
      <c r="A2998" s="94" t="str">
        <f>IF(D2998="","",CONCATENATE('Address and samples info'!$B$8," #",'Samples 96'!C2998))</f>
        <v/>
      </c>
      <c r="B2998" s="95" t="s">
        <v>87</v>
      </c>
      <c r="C2998" s="150">
        <v>35</v>
      </c>
      <c r="D2998" s="5"/>
      <c r="E2998" s="98">
        <v>0.01</v>
      </c>
      <c r="F2998" s="53"/>
      <c r="G2998" s="59"/>
      <c r="Z2998" s="108" t="str">
        <f>IF(LEN(INDEX($1:$1048576,ROW(),4))&gt;0,INDEX($1:$1048576,ROW(),4)," ")</f>
        <v xml:space="preserve"> </v>
      </c>
      <c r="AA2998" s="108">
        <f t="shared" si="318"/>
        <v>230</v>
      </c>
      <c r="AB2998" s="108">
        <f ca="1">COUNTBLANK(OFFSET(INDEX($1:$1048576,2,4),AA2998*WellsInPlate,0,WellsInPlate,1))</f>
        <v>86</v>
      </c>
      <c r="AC2998" s="108">
        <f t="shared" ca="1" si="319"/>
        <v>0</v>
      </c>
      <c r="AE2998" s="108" t="b">
        <f>IF(COUNTBLANK(D2998)=0,A2998)</f>
        <v>0</v>
      </c>
    </row>
    <row r="2999" spans="1:31" ht="12.75" x14ac:dyDescent="0.2">
      <c r="A2999" s="94" t="str">
        <f>IF(D2999="","",CONCATENATE('Address and samples info'!$B$8," #",'Samples 96'!C2999))</f>
        <v/>
      </c>
      <c r="B2999" s="95" t="s">
        <v>12</v>
      </c>
      <c r="C2999" s="150">
        <v>35</v>
      </c>
      <c r="D2999" s="5"/>
      <c r="E2999" s="98">
        <v>0.01</v>
      </c>
      <c r="F2999" s="53"/>
      <c r="G2999" s="59"/>
      <c r="Z2999" s="108" t="str">
        <f>IF(LEN(INDEX($1:$1048576,ROW(),4))&gt;0,INDEX($1:$1048576,ROW(),4)," ")</f>
        <v xml:space="preserve"> </v>
      </c>
      <c r="AA2999" s="108">
        <f t="shared" si="318"/>
        <v>230</v>
      </c>
      <c r="AB2999" s="108">
        <f ca="1">COUNTBLANK(OFFSET(INDEX($1:$1048576,2,4),AA2999*WellsInPlate,0,WellsInPlate,1))</f>
        <v>86</v>
      </c>
      <c r="AC2999" s="108">
        <f t="shared" ca="1" si="319"/>
        <v>0</v>
      </c>
      <c r="AE2999" s="108" t="b">
        <f>IF(COUNTBLANK(D2999)=0,A2999)</f>
        <v>0</v>
      </c>
    </row>
    <row r="3000" spans="1:31" ht="12.75" x14ac:dyDescent="0.2">
      <c r="A3000" s="94" t="str">
        <f>IF(D3000="","",CONCATENATE('Address and samples info'!$B$8," #",'Samples 96'!C3000))</f>
        <v/>
      </c>
      <c r="B3000" s="95" t="s">
        <v>23</v>
      </c>
      <c r="C3000" s="150">
        <v>35</v>
      </c>
      <c r="D3000" s="5"/>
      <c r="E3000" s="98">
        <v>0.01</v>
      </c>
      <c r="F3000" s="53"/>
      <c r="G3000" s="59"/>
      <c r="Z3000" s="108" t="str">
        <f>IF(LEN(INDEX($1:$1048576,ROW(),4))&gt;0,INDEX($1:$1048576,ROW(),4)," ")</f>
        <v xml:space="preserve"> </v>
      </c>
      <c r="AA3000" s="108">
        <f t="shared" si="318"/>
        <v>230</v>
      </c>
      <c r="AB3000" s="108">
        <f ca="1">COUNTBLANK(OFFSET(INDEX($1:$1048576,2,4),AA3000*WellsInPlate,0,WellsInPlate,1))</f>
        <v>86</v>
      </c>
      <c r="AC3000" s="108">
        <f t="shared" ca="1" si="319"/>
        <v>0</v>
      </c>
      <c r="AE3000" s="108" t="b">
        <f>IF(COUNTBLANK(D3000)=0,A3000)</f>
        <v>0</v>
      </c>
    </row>
    <row r="3001" spans="1:31" ht="12.75" x14ac:dyDescent="0.2">
      <c r="A3001" s="94" t="str">
        <f>IF(D3001="","",CONCATENATE('Address and samples info'!$B$8," #",'Samples 96'!C3001))</f>
        <v/>
      </c>
      <c r="B3001" s="95" t="s">
        <v>34</v>
      </c>
      <c r="C3001" s="150">
        <v>35</v>
      </c>
      <c r="D3001" s="5"/>
      <c r="E3001" s="98">
        <v>0.01</v>
      </c>
      <c r="F3001" s="53"/>
      <c r="G3001" s="59"/>
      <c r="Z3001" s="108" t="str">
        <f>IF(LEN(INDEX($1:$1048576,ROW(),4))&gt;0,INDEX($1:$1048576,ROW(),4)," ")</f>
        <v xml:space="preserve"> </v>
      </c>
      <c r="AA3001" s="108">
        <f t="shared" si="318"/>
        <v>230</v>
      </c>
      <c r="AB3001" s="108">
        <f ca="1">COUNTBLANK(OFFSET(INDEX($1:$1048576,2,4),AA3001*WellsInPlate,0,WellsInPlate,1))</f>
        <v>86</v>
      </c>
      <c r="AC3001" s="108">
        <f t="shared" ca="1" si="319"/>
        <v>0</v>
      </c>
      <c r="AE3001" s="108" t="b">
        <f>IF(COUNTBLANK(D3001)=0,A3001)</f>
        <v>0</v>
      </c>
    </row>
    <row r="3002" spans="1:31" ht="12.75" x14ac:dyDescent="0.2">
      <c r="A3002" s="94" t="str">
        <f>IF(D3002="","",CONCATENATE('Address and samples info'!$B$8," #",'Samples 96'!C3002))</f>
        <v/>
      </c>
      <c r="B3002" s="95" t="s">
        <v>45</v>
      </c>
      <c r="C3002" s="150">
        <v>35</v>
      </c>
      <c r="D3002" s="5"/>
      <c r="E3002" s="98">
        <v>0.01</v>
      </c>
      <c r="F3002" s="53"/>
      <c r="G3002" s="59"/>
      <c r="Z3002" s="108" t="str">
        <f>IF(LEN(INDEX($1:$1048576,ROW(),4))&gt;0,INDEX($1:$1048576,ROW(),4)," ")</f>
        <v xml:space="preserve"> </v>
      </c>
      <c r="AA3002" s="108">
        <f t="shared" si="318"/>
        <v>230</v>
      </c>
      <c r="AB3002" s="108">
        <f ca="1">COUNTBLANK(OFFSET(INDEX($1:$1048576,2,4),AA3002*WellsInPlate,0,WellsInPlate,1))</f>
        <v>86</v>
      </c>
      <c r="AC3002" s="108">
        <f t="shared" ca="1" si="319"/>
        <v>0</v>
      </c>
      <c r="AE3002" s="108" t="b">
        <f>IF(COUNTBLANK(D3002)=0,A3002)</f>
        <v>0</v>
      </c>
    </row>
    <row r="3003" spans="1:31" ht="12.75" x14ac:dyDescent="0.2">
      <c r="A3003" s="94" t="str">
        <f>IF(D3003="","",CONCATENATE('Address and samples info'!$B$8," #",'Samples 96'!C3003))</f>
        <v/>
      </c>
      <c r="B3003" s="95" t="s">
        <v>56</v>
      </c>
      <c r="C3003" s="150">
        <v>35</v>
      </c>
      <c r="D3003" s="5"/>
      <c r="E3003" s="98">
        <v>0.01</v>
      </c>
      <c r="F3003" s="53"/>
      <c r="G3003" s="59"/>
      <c r="Z3003" s="108" t="str">
        <f>IF(LEN(INDEX($1:$1048576,ROW(),4))&gt;0,INDEX($1:$1048576,ROW(),4)," ")</f>
        <v xml:space="preserve"> </v>
      </c>
      <c r="AA3003" s="108">
        <f t="shared" si="318"/>
        <v>230</v>
      </c>
      <c r="AB3003" s="108">
        <f ca="1">COUNTBLANK(OFFSET(INDEX($1:$1048576,2,4),AA3003*WellsInPlate,0,WellsInPlate,1))</f>
        <v>86</v>
      </c>
      <c r="AC3003" s="108">
        <f t="shared" ca="1" si="319"/>
        <v>0</v>
      </c>
      <c r="AE3003" s="108" t="b">
        <f>IF(COUNTBLANK(D3003)=0,A3003)</f>
        <v>0</v>
      </c>
    </row>
    <row r="3004" spans="1:31" ht="12.75" x14ac:dyDescent="0.2">
      <c r="A3004" s="94" t="str">
        <f>IF(D3004="","",CONCATENATE('Address and samples info'!$B$8," #",'Samples 96'!C3004))</f>
        <v/>
      </c>
      <c r="B3004" s="95" t="s">
        <v>67</v>
      </c>
      <c r="C3004" s="150">
        <v>35</v>
      </c>
      <c r="D3004" s="5"/>
      <c r="E3004" s="98">
        <v>0.01</v>
      </c>
      <c r="F3004" s="53"/>
      <c r="G3004" s="59"/>
      <c r="Z3004" s="108" t="str">
        <f>IF(LEN(INDEX($1:$1048576,ROW(),4))&gt;0,INDEX($1:$1048576,ROW(),4)," ")</f>
        <v xml:space="preserve"> </v>
      </c>
      <c r="AA3004" s="108">
        <f t="shared" si="318"/>
        <v>230</v>
      </c>
      <c r="AB3004" s="108">
        <f ca="1">COUNTBLANK(OFFSET(INDEX($1:$1048576,2,4),AA3004*WellsInPlate,0,WellsInPlate,1))</f>
        <v>86</v>
      </c>
      <c r="AC3004" s="108">
        <f t="shared" ca="1" si="319"/>
        <v>0</v>
      </c>
      <c r="AE3004" s="108" t="b">
        <f>IF(COUNTBLANK(D3004)=0,A3004)</f>
        <v>0</v>
      </c>
    </row>
    <row r="3005" spans="1:31" ht="12.75" x14ac:dyDescent="0.2">
      <c r="A3005" s="94" t="str">
        <f>IF(D3005="","",CONCATENATE('Address and samples info'!$B$8," #",'Samples 96'!C3005))</f>
        <v/>
      </c>
      <c r="B3005" s="95" t="s">
        <v>78</v>
      </c>
      <c r="C3005" s="150">
        <v>35</v>
      </c>
      <c r="D3005" s="5"/>
      <c r="E3005" s="98">
        <v>0.01</v>
      </c>
      <c r="F3005" s="53"/>
      <c r="G3005" s="59"/>
      <c r="Z3005" s="108" t="str">
        <f>IF(LEN(INDEX($1:$1048576,ROW(),4))&gt;0,INDEX($1:$1048576,ROW(),4)," ")</f>
        <v xml:space="preserve"> </v>
      </c>
      <c r="AA3005" s="108">
        <f t="shared" si="318"/>
        <v>230</v>
      </c>
      <c r="AB3005" s="108">
        <f ca="1">COUNTBLANK(OFFSET(INDEX($1:$1048576,2,4),AA3005*WellsInPlate,0,WellsInPlate,1))</f>
        <v>86</v>
      </c>
      <c r="AC3005" s="108">
        <f t="shared" ca="1" si="319"/>
        <v>0</v>
      </c>
      <c r="AE3005" s="108" t="b">
        <f>IF(COUNTBLANK(D3005)=0,A3005)</f>
        <v>0</v>
      </c>
    </row>
    <row r="3006" spans="1:31" ht="12.75" x14ac:dyDescent="0.2">
      <c r="A3006" s="94" t="str">
        <f>IF(D3006="","",CONCATENATE('Address and samples info'!$B$8," #",'Samples 96'!C3006))</f>
        <v/>
      </c>
      <c r="B3006" s="95" t="s">
        <v>88</v>
      </c>
      <c r="C3006" s="150">
        <v>35</v>
      </c>
      <c r="D3006" s="5"/>
      <c r="E3006" s="98">
        <v>0.01</v>
      </c>
      <c r="F3006" s="53"/>
      <c r="G3006" s="59"/>
      <c r="Z3006" s="108" t="str">
        <f>IF(LEN(INDEX($1:$1048576,ROW(),4))&gt;0,INDEX($1:$1048576,ROW(),4)," ")</f>
        <v xml:space="preserve"> </v>
      </c>
      <c r="AA3006" s="108">
        <f t="shared" si="318"/>
        <v>230</v>
      </c>
      <c r="AB3006" s="108">
        <f ca="1">COUNTBLANK(OFFSET(INDEX($1:$1048576,2,4),AA3006*WellsInPlate,0,WellsInPlate,1))</f>
        <v>86</v>
      </c>
      <c r="AC3006" s="108">
        <f t="shared" ca="1" si="319"/>
        <v>0</v>
      </c>
      <c r="AE3006" s="108" t="b">
        <f>IF(COUNTBLANK(D3006)=0,A3006)</f>
        <v>0</v>
      </c>
    </row>
    <row r="3007" spans="1:31" ht="12.75" x14ac:dyDescent="0.2">
      <c r="A3007" s="94" t="str">
        <f>IF(D3007="","",CONCATENATE('Address and samples info'!$B$8," #",'Samples 96'!C3007))</f>
        <v/>
      </c>
      <c r="B3007" s="95" t="s">
        <v>13</v>
      </c>
      <c r="C3007" s="150">
        <v>35</v>
      </c>
      <c r="D3007" s="5"/>
      <c r="E3007" s="98">
        <v>0.01</v>
      </c>
      <c r="F3007" s="53"/>
      <c r="G3007" s="59"/>
      <c r="Z3007" s="108" t="str">
        <f>IF(LEN(INDEX($1:$1048576,ROW(),4))&gt;0,INDEX($1:$1048576,ROW(),4)," ")</f>
        <v xml:space="preserve"> </v>
      </c>
      <c r="AA3007" s="108">
        <f t="shared" si="318"/>
        <v>231</v>
      </c>
      <c r="AB3007" s="108">
        <f ca="1">COUNTBLANK(OFFSET(INDEX($1:$1048576,2,4),AA3007*WellsInPlate,0,WellsInPlate,1))</f>
        <v>86</v>
      </c>
      <c r="AC3007" s="108">
        <f t="shared" ca="1" si="319"/>
        <v>0</v>
      </c>
      <c r="AE3007" s="108" t="b">
        <f>IF(COUNTBLANK(D3007)=0,A3007)</f>
        <v>0</v>
      </c>
    </row>
    <row r="3008" spans="1:31" ht="12.75" x14ac:dyDescent="0.2">
      <c r="A3008" s="94" t="str">
        <f>IF(D3008="","",CONCATENATE('Address and samples info'!$B$8," #",'Samples 96'!C3008))</f>
        <v/>
      </c>
      <c r="B3008" s="95" t="s">
        <v>24</v>
      </c>
      <c r="C3008" s="150">
        <v>35</v>
      </c>
      <c r="D3008" s="5"/>
      <c r="E3008" s="98">
        <v>0.01</v>
      </c>
      <c r="F3008" s="53"/>
      <c r="G3008" s="59"/>
      <c r="Z3008" s="108" t="str">
        <f>IF(LEN(INDEX($1:$1048576,ROW(),4))&gt;0,INDEX($1:$1048576,ROW(),4)," ")</f>
        <v xml:space="preserve"> </v>
      </c>
      <c r="AA3008" s="108">
        <f t="shared" si="318"/>
        <v>231</v>
      </c>
      <c r="AB3008" s="108">
        <f ca="1">COUNTBLANK(OFFSET(INDEX($1:$1048576,2,4),AA3008*WellsInPlate,0,WellsInPlate,1))</f>
        <v>86</v>
      </c>
      <c r="AC3008" s="108">
        <f t="shared" ca="1" si="319"/>
        <v>0</v>
      </c>
      <c r="AE3008" s="108" t="b">
        <f>IF(COUNTBLANK(D3008)=0,A3008)</f>
        <v>0</v>
      </c>
    </row>
    <row r="3009" spans="1:31" ht="12.75" x14ac:dyDescent="0.2">
      <c r="A3009" s="94" t="str">
        <f>IF(D3009="","",CONCATENATE('Address and samples info'!$B$8," #",'Samples 96'!C3009))</f>
        <v/>
      </c>
      <c r="B3009" s="95" t="s">
        <v>35</v>
      </c>
      <c r="C3009" s="150">
        <v>35</v>
      </c>
      <c r="D3009" s="5"/>
      <c r="E3009" s="98">
        <v>0.01</v>
      </c>
      <c r="F3009" s="53"/>
      <c r="G3009" s="59"/>
      <c r="Z3009" s="108" t="str">
        <f>IF(LEN(INDEX($1:$1048576,ROW(),4))&gt;0,INDEX($1:$1048576,ROW(),4)," ")</f>
        <v xml:space="preserve"> </v>
      </c>
      <c r="AA3009" s="108">
        <f t="shared" si="318"/>
        <v>231</v>
      </c>
      <c r="AB3009" s="108">
        <f ca="1">COUNTBLANK(OFFSET(INDEX($1:$1048576,2,4),AA3009*WellsInPlate,0,WellsInPlate,1))</f>
        <v>86</v>
      </c>
      <c r="AC3009" s="108">
        <f t="shared" ca="1" si="319"/>
        <v>0</v>
      </c>
      <c r="AE3009" s="108" t="b">
        <f>IF(COUNTBLANK(D3009)=0,A3009)</f>
        <v>0</v>
      </c>
    </row>
    <row r="3010" spans="1:31" ht="12.75" x14ac:dyDescent="0.2">
      <c r="A3010" s="94" t="str">
        <f>IF(D3010="","",CONCATENATE('Address and samples info'!$B$8," #",'Samples 96'!C3010))</f>
        <v/>
      </c>
      <c r="B3010" s="95" t="s">
        <v>46</v>
      </c>
      <c r="C3010" s="150">
        <v>35</v>
      </c>
      <c r="D3010" s="5"/>
      <c r="E3010" s="98">
        <v>0.01</v>
      </c>
      <c r="F3010" s="53"/>
      <c r="G3010" s="59"/>
      <c r="Z3010" s="108" t="str">
        <f>IF(LEN(INDEX($1:$1048576,ROW(),4))&gt;0,INDEX($1:$1048576,ROW(),4)," ")</f>
        <v xml:space="preserve"> </v>
      </c>
      <c r="AA3010" s="108">
        <f t="shared" si="318"/>
        <v>231</v>
      </c>
      <c r="AB3010" s="108">
        <f ca="1">COUNTBLANK(OFFSET(INDEX($1:$1048576,2,4),AA3010*WellsInPlate,0,WellsInPlate,1))</f>
        <v>86</v>
      </c>
      <c r="AC3010" s="108">
        <f t="shared" ca="1" si="319"/>
        <v>0</v>
      </c>
      <c r="AE3010" s="108" t="b">
        <f>IF(COUNTBLANK(D3010)=0,A3010)</f>
        <v>0</v>
      </c>
    </row>
    <row r="3011" spans="1:31" ht="12.75" x14ac:dyDescent="0.2">
      <c r="A3011" s="94" t="str">
        <f>IF(D3011="","",CONCATENATE('Address and samples info'!$B$8," #",'Samples 96'!C3011))</f>
        <v/>
      </c>
      <c r="B3011" s="95" t="s">
        <v>57</v>
      </c>
      <c r="C3011" s="150">
        <v>35</v>
      </c>
      <c r="D3011" s="5"/>
      <c r="E3011" s="98">
        <v>0.01</v>
      </c>
      <c r="F3011" s="53"/>
      <c r="G3011" s="59"/>
      <c r="Z3011" s="108" t="str">
        <f>IF(LEN(INDEX($1:$1048576,ROW(),4))&gt;0,INDEX($1:$1048576,ROW(),4)," ")</f>
        <v xml:space="preserve"> </v>
      </c>
      <c r="AA3011" s="108">
        <f t="shared" si="318"/>
        <v>231</v>
      </c>
      <c r="AB3011" s="108">
        <f ca="1">COUNTBLANK(OFFSET(INDEX($1:$1048576,2,4),AA3011*WellsInPlate,0,WellsInPlate,1))</f>
        <v>86</v>
      </c>
      <c r="AC3011" s="108">
        <f t="shared" ca="1" si="319"/>
        <v>0</v>
      </c>
      <c r="AE3011" s="108" t="b">
        <f>IF(COUNTBLANK(D3011)=0,A3011)</f>
        <v>0</v>
      </c>
    </row>
    <row r="3012" spans="1:31" ht="12.75" x14ac:dyDescent="0.2">
      <c r="A3012" s="94" t="str">
        <f>IF(D3012="","",CONCATENATE('Address and samples info'!$B$8," #",'Samples 96'!C3012))</f>
        <v/>
      </c>
      <c r="B3012" s="95" t="s">
        <v>68</v>
      </c>
      <c r="C3012" s="150">
        <v>35</v>
      </c>
      <c r="D3012" s="5"/>
      <c r="E3012" s="98">
        <v>0.01</v>
      </c>
      <c r="F3012" s="53"/>
      <c r="G3012" s="59"/>
      <c r="Z3012" s="108" t="str">
        <f>IF(LEN(INDEX($1:$1048576,ROW(),4))&gt;0,INDEX($1:$1048576,ROW(),4)," ")</f>
        <v xml:space="preserve"> </v>
      </c>
      <c r="AA3012" s="108">
        <f t="shared" si="318"/>
        <v>231</v>
      </c>
      <c r="AB3012" s="108">
        <f ca="1">COUNTBLANK(OFFSET(INDEX($1:$1048576,2,4),AA3012*WellsInPlate,0,WellsInPlate,1))</f>
        <v>86</v>
      </c>
      <c r="AC3012" s="108">
        <f t="shared" ca="1" si="319"/>
        <v>0</v>
      </c>
      <c r="AE3012" s="108" t="b">
        <f>IF(COUNTBLANK(D3012)=0,A3012)</f>
        <v>0</v>
      </c>
    </row>
    <row r="3013" spans="1:31" ht="12.75" x14ac:dyDescent="0.2">
      <c r="A3013" s="94" t="str">
        <f>IF(D3013="","",CONCATENATE('Address and samples info'!$B$8," #",'Samples 96'!C3013))</f>
        <v/>
      </c>
      <c r="B3013" s="95" t="s">
        <v>3</v>
      </c>
      <c r="C3013" s="150">
        <v>36</v>
      </c>
      <c r="D3013" s="5"/>
      <c r="E3013" s="98">
        <v>0.01</v>
      </c>
      <c r="F3013" s="53"/>
      <c r="G3013" s="59"/>
      <c r="Z3013" s="108" t="str">
        <f>IF(LEN(INDEX($1:$1048576,ROW(),4))&gt;0,INDEX($1:$1048576,ROW(),4)," ")</f>
        <v xml:space="preserve"> </v>
      </c>
      <c r="AA3013" s="108">
        <f t="shared" ref="AA3013" si="320">CEILING((ROW()-StartRow+1)/PanelHeight,1)-1</f>
        <v>231</v>
      </c>
      <c r="AB3013" s="108">
        <f ca="1">COUNTBLANK(OFFSET(INDEX($1:$1048576,2,4),AA3013*WellsInPlate,0,WellsInPlate,1))</f>
        <v>86</v>
      </c>
      <c r="AC3013" s="108">
        <f t="shared" ref="AC3013" ca="1" si="321">IF(AB3013=WellsInPlate,0,1)</f>
        <v>0</v>
      </c>
      <c r="AE3013" s="108" t="b">
        <f>IF(COUNTBLANK(D3013)=0,A3013)</f>
        <v>0</v>
      </c>
    </row>
    <row r="3014" spans="1:31" ht="12.75" x14ac:dyDescent="0.2">
      <c r="A3014" s="94" t="str">
        <f>IF(D3014="","",CONCATENATE('Address and samples info'!$B$8," #",'Samples 96'!C3014))</f>
        <v/>
      </c>
      <c r="B3014" s="95" t="s">
        <v>14</v>
      </c>
      <c r="C3014" s="150">
        <v>36</v>
      </c>
      <c r="D3014" s="5"/>
      <c r="E3014" s="98">
        <v>0.01</v>
      </c>
      <c r="F3014" s="53"/>
      <c r="G3014" s="59"/>
      <c r="Z3014" s="108" t="str">
        <f>IF(LEN(INDEX($1:$1048576,ROW(),4))&gt;0,INDEX($1:$1048576,ROW(),4)," ")</f>
        <v xml:space="preserve"> </v>
      </c>
      <c r="AA3014" s="108">
        <f t="shared" ref="AA3014:AA3045" si="322">CEILING((ROW()-StartRow+1)/PanelHeight,1)-1</f>
        <v>231</v>
      </c>
      <c r="AB3014" s="108">
        <f ca="1">COUNTBLANK(OFFSET(INDEX($1:$1048576,2,4),AA3014*WellsInPlate,0,WellsInPlate,1))</f>
        <v>86</v>
      </c>
      <c r="AC3014" s="108">
        <f t="shared" ref="AC3014:AC3045" ca="1" si="323">IF(AB3014=WellsInPlate,0,1)</f>
        <v>0</v>
      </c>
      <c r="AE3014" s="108" t="b">
        <f>IF(COUNTBLANK(D3014)=0,A3014)</f>
        <v>0</v>
      </c>
    </row>
    <row r="3015" spans="1:31" ht="12.75" x14ac:dyDescent="0.2">
      <c r="A3015" s="94" t="str">
        <f>IF(D3015="","",CONCATENATE('Address and samples info'!$B$8," #",'Samples 96'!C3015))</f>
        <v/>
      </c>
      <c r="B3015" s="95" t="s">
        <v>25</v>
      </c>
      <c r="C3015" s="150">
        <v>36</v>
      </c>
      <c r="D3015" s="5"/>
      <c r="E3015" s="98">
        <v>0.01</v>
      </c>
      <c r="F3015" s="53"/>
      <c r="G3015" s="59"/>
      <c r="Z3015" s="108" t="str">
        <f>IF(LEN(INDEX($1:$1048576,ROW(),4))&gt;0,INDEX($1:$1048576,ROW(),4)," ")</f>
        <v xml:space="preserve"> </v>
      </c>
      <c r="AA3015" s="108">
        <f t="shared" si="322"/>
        <v>231</v>
      </c>
      <c r="AB3015" s="108">
        <f ca="1">COUNTBLANK(OFFSET(INDEX($1:$1048576,2,4),AA3015*WellsInPlate,0,WellsInPlate,1))</f>
        <v>86</v>
      </c>
      <c r="AC3015" s="108">
        <f t="shared" ca="1" si="323"/>
        <v>0</v>
      </c>
      <c r="AE3015" s="108" t="b">
        <f>IF(COUNTBLANK(D3015)=0,A3015)</f>
        <v>0</v>
      </c>
    </row>
    <row r="3016" spans="1:31" ht="12.75" x14ac:dyDescent="0.2">
      <c r="A3016" s="94" t="str">
        <f>IF(D3016="","",CONCATENATE('Address and samples info'!$B$8," #",'Samples 96'!C3016))</f>
        <v/>
      </c>
      <c r="B3016" s="95" t="s">
        <v>36</v>
      </c>
      <c r="C3016" s="150">
        <v>36</v>
      </c>
      <c r="D3016" s="5"/>
      <c r="E3016" s="98">
        <v>0.01</v>
      </c>
      <c r="F3016" s="53"/>
      <c r="G3016" s="59"/>
      <c r="Z3016" s="108" t="str">
        <f>IF(LEN(INDEX($1:$1048576,ROW(),4))&gt;0,INDEX($1:$1048576,ROW(),4)," ")</f>
        <v xml:space="preserve"> </v>
      </c>
      <c r="AA3016" s="108">
        <f t="shared" si="322"/>
        <v>231</v>
      </c>
      <c r="AB3016" s="108">
        <f ca="1">COUNTBLANK(OFFSET(INDEX($1:$1048576,2,4),AA3016*WellsInPlate,0,WellsInPlate,1))</f>
        <v>86</v>
      </c>
      <c r="AC3016" s="108">
        <f t="shared" ca="1" si="323"/>
        <v>0</v>
      </c>
      <c r="AE3016" s="108" t="b">
        <f>IF(COUNTBLANK(D3016)=0,A3016)</f>
        <v>0</v>
      </c>
    </row>
    <row r="3017" spans="1:31" ht="12.75" x14ac:dyDescent="0.2">
      <c r="A3017" s="94" t="str">
        <f>IF(D3017="","",CONCATENATE('Address and samples info'!$B$8," #",'Samples 96'!C3017))</f>
        <v/>
      </c>
      <c r="B3017" s="95" t="s">
        <v>47</v>
      </c>
      <c r="C3017" s="150">
        <v>36</v>
      </c>
      <c r="D3017" s="5"/>
      <c r="E3017" s="98">
        <v>0.01</v>
      </c>
      <c r="F3017" s="53"/>
      <c r="G3017" s="59"/>
      <c r="Z3017" s="108" t="str">
        <f>IF(LEN(INDEX($1:$1048576,ROW(),4))&gt;0,INDEX($1:$1048576,ROW(),4)," ")</f>
        <v xml:space="preserve"> </v>
      </c>
      <c r="AA3017" s="108">
        <f t="shared" si="322"/>
        <v>231</v>
      </c>
      <c r="AB3017" s="108">
        <f ca="1">COUNTBLANK(OFFSET(INDEX($1:$1048576,2,4),AA3017*WellsInPlate,0,WellsInPlate,1))</f>
        <v>86</v>
      </c>
      <c r="AC3017" s="108">
        <f t="shared" ca="1" si="323"/>
        <v>0</v>
      </c>
      <c r="AE3017" s="108" t="b">
        <f>IF(COUNTBLANK(D3017)=0,A3017)</f>
        <v>0</v>
      </c>
    </row>
    <row r="3018" spans="1:31" ht="12.75" x14ac:dyDescent="0.2">
      <c r="A3018" s="94" t="str">
        <f>IF(D3018="","",CONCATENATE('Address and samples info'!$B$8," #",'Samples 96'!C3018))</f>
        <v/>
      </c>
      <c r="B3018" s="95" t="s">
        <v>58</v>
      </c>
      <c r="C3018" s="150">
        <v>36</v>
      </c>
      <c r="D3018" s="5"/>
      <c r="E3018" s="98">
        <v>0.01</v>
      </c>
      <c r="F3018" s="53"/>
      <c r="G3018" s="59"/>
      <c r="Z3018" s="108" t="str">
        <f>IF(LEN(INDEX($1:$1048576,ROW(),4))&gt;0,INDEX($1:$1048576,ROW(),4)," ")</f>
        <v xml:space="preserve"> </v>
      </c>
      <c r="AA3018" s="108">
        <f t="shared" si="322"/>
        <v>231</v>
      </c>
      <c r="AB3018" s="108">
        <f ca="1">COUNTBLANK(OFFSET(INDEX($1:$1048576,2,4),AA3018*WellsInPlate,0,WellsInPlate,1))</f>
        <v>86</v>
      </c>
      <c r="AC3018" s="108">
        <f t="shared" ca="1" si="323"/>
        <v>0</v>
      </c>
      <c r="AE3018" s="108" t="b">
        <f>IF(COUNTBLANK(D3018)=0,A3018)</f>
        <v>0</v>
      </c>
    </row>
    <row r="3019" spans="1:31" ht="12.75" x14ac:dyDescent="0.2">
      <c r="A3019" s="94" t="str">
        <f>IF(D3019="","",CONCATENATE('Address and samples info'!$B$8," #",'Samples 96'!C3019))</f>
        <v/>
      </c>
      <c r="B3019" s="95" t="s">
        <v>69</v>
      </c>
      <c r="C3019" s="150">
        <v>36</v>
      </c>
      <c r="D3019" s="5"/>
      <c r="E3019" s="98">
        <v>0.01</v>
      </c>
      <c r="F3019" s="53"/>
      <c r="G3019" s="59"/>
      <c r="Z3019" s="108" t="str">
        <f>IF(LEN(INDEX($1:$1048576,ROW(),4))&gt;0,INDEX($1:$1048576,ROW(),4)," ")</f>
        <v xml:space="preserve"> </v>
      </c>
      <c r="AA3019" s="108">
        <f t="shared" si="322"/>
        <v>231</v>
      </c>
      <c r="AB3019" s="108">
        <f ca="1">COUNTBLANK(OFFSET(INDEX($1:$1048576,2,4),AA3019*WellsInPlate,0,WellsInPlate,1))</f>
        <v>86</v>
      </c>
      <c r="AC3019" s="108">
        <f t="shared" ca="1" si="323"/>
        <v>0</v>
      </c>
      <c r="AE3019" s="108" t="b">
        <f>IF(COUNTBLANK(D3019)=0,A3019)</f>
        <v>0</v>
      </c>
    </row>
    <row r="3020" spans="1:31" ht="12.75" x14ac:dyDescent="0.2">
      <c r="A3020" s="94" t="str">
        <f>IF(D3020="","",CONCATENATE('Address and samples info'!$B$8," #",'Samples 96'!C3020))</f>
        <v/>
      </c>
      <c r="B3020" s="95" t="s">
        <v>79</v>
      </c>
      <c r="C3020" s="150">
        <v>36</v>
      </c>
      <c r="D3020" s="5"/>
      <c r="E3020" s="98">
        <v>0.01</v>
      </c>
      <c r="F3020" s="53"/>
      <c r="G3020" s="59"/>
      <c r="Z3020" s="108" t="str">
        <f>IF(LEN(INDEX($1:$1048576,ROW(),4))&gt;0,INDEX($1:$1048576,ROW(),4)," ")</f>
        <v xml:space="preserve"> </v>
      </c>
      <c r="AA3020" s="108">
        <f t="shared" si="322"/>
        <v>232</v>
      </c>
      <c r="AB3020" s="108">
        <f ca="1">COUNTBLANK(OFFSET(INDEX($1:$1048576,2,4),AA3020*WellsInPlate,0,WellsInPlate,1))</f>
        <v>86</v>
      </c>
      <c r="AC3020" s="108">
        <f t="shared" ca="1" si="323"/>
        <v>0</v>
      </c>
      <c r="AE3020" s="108" t="b">
        <f>IF(COUNTBLANK(D3020)=0,A3020)</f>
        <v>0</v>
      </c>
    </row>
    <row r="3021" spans="1:31" ht="12.75" x14ac:dyDescent="0.2">
      <c r="A3021" s="94" t="str">
        <f>IF(D3021="","",CONCATENATE('Address and samples info'!$B$8," #",'Samples 96'!C3021))</f>
        <v/>
      </c>
      <c r="B3021" s="95" t="s">
        <v>4</v>
      </c>
      <c r="C3021" s="150">
        <v>36</v>
      </c>
      <c r="D3021" s="5"/>
      <c r="E3021" s="98">
        <v>0.01</v>
      </c>
      <c r="F3021" s="53"/>
      <c r="G3021" s="59"/>
      <c r="Z3021" s="108" t="str">
        <f>IF(LEN(INDEX($1:$1048576,ROW(),4))&gt;0,INDEX($1:$1048576,ROW(),4)," ")</f>
        <v xml:space="preserve"> </v>
      </c>
      <c r="AA3021" s="108">
        <f t="shared" si="322"/>
        <v>232</v>
      </c>
      <c r="AB3021" s="108">
        <f ca="1">COUNTBLANK(OFFSET(INDEX($1:$1048576,2,4),AA3021*WellsInPlate,0,WellsInPlate,1))</f>
        <v>86</v>
      </c>
      <c r="AC3021" s="108">
        <f t="shared" ca="1" si="323"/>
        <v>0</v>
      </c>
      <c r="AE3021" s="108" t="b">
        <f>IF(COUNTBLANK(D3021)=0,A3021)</f>
        <v>0</v>
      </c>
    </row>
    <row r="3022" spans="1:31" ht="12.75" x14ac:dyDescent="0.2">
      <c r="A3022" s="94" t="str">
        <f>IF(D3022="","",CONCATENATE('Address and samples info'!$B$8," #",'Samples 96'!C3022))</f>
        <v/>
      </c>
      <c r="B3022" s="95" t="s">
        <v>15</v>
      </c>
      <c r="C3022" s="150">
        <v>36</v>
      </c>
      <c r="D3022" s="5"/>
      <c r="E3022" s="98">
        <v>0.01</v>
      </c>
      <c r="F3022" s="53"/>
      <c r="G3022" s="59"/>
      <c r="Z3022" s="108" t="str">
        <f>IF(LEN(INDEX($1:$1048576,ROW(),4))&gt;0,INDEX($1:$1048576,ROW(),4)," ")</f>
        <v xml:space="preserve"> </v>
      </c>
      <c r="AA3022" s="108">
        <f t="shared" si="322"/>
        <v>232</v>
      </c>
      <c r="AB3022" s="108">
        <f ca="1">COUNTBLANK(OFFSET(INDEX($1:$1048576,2,4),AA3022*WellsInPlate,0,WellsInPlate,1))</f>
        <v>86</v>
      </c>
      <c r="AC3022" s="108">
        <f t="shared" ca="1" si="323"/>
        <v>0</v>
      </c>
      <c r="AE3022" s="108" t="b">
        <f>IF(COUNTBLANK(D3022)=0,A3022)</f>
        <v>0</v>
      </c>
    </row>
    <row r="3023" spans="1:31" ht="12.75" x14ac:dyDescent="0.2">
      <c r="A3023" s="94" t="str">
        <f>IF(D3023="","",CONCATENATE('Address and samples info'!$B$8," #",'Samples 96'!C3023))</f>
        <v/>
      </c>
      <c r="B3023" s="95" t="s">
        <v>26</v>
      </c>
      <c r="C3023" s="150">
        <v>36</v>
      </c>
      <c r="D3023" s="5"/>
      <c r="E3023" s="98">
        <v>0.01</v>
      </c>
      <c r="F3023" s="53"/>
      <c r="G3023" s="59"/>
      <c r="Z3023" s="108" t="str">
        <f>IF(LEN(INDEX($1:$1048576,ROW(),4))&gt;0,INDEX($1:$1048576,ROW(),4)," ")</f>
        <v xml:space="preserve"> </v>
      </c>
      <c r="AA3023" s="108">
        <f t="shared" si="322"/>
        <v>232</v>
      </c>
      <c r="AB3023" s="108">
        <f ca="1">COUNTBLANK(OFFSET(INDEX($1:$1048576,2,4),AA3023*WellsInPlate,0,WellsInPlate,1))</f>
        <v>86</v>
      </c>
      <c r="AC3023" s="108">
        <f t="shared" ca="1" si="323"/>
        <v>0</v>
      </c>
      <c r="AE3023" s="108" t="b">
        <f>IF(COUNTBLANK(D3023)=0,A3023)</f>
        <v>0</v>
      </c>
    </row>
    <row r="3024" spans="1:31" ht="12.75" x14ac:dyDescent="0.2">
      <c r="A3024" s="94" t="str">
        <f>IF(D3024="","",CONCATENATE('Address and samples info'!$B$8," #",'Samples 96'!C3024))</f>
        <v/>
      </c>
      <c r="B3024" s="95" t="s">
        <v>37</v>
      </c>
      <c r="C3024" s="150">
        <v>36</v>
      </c>
      <c r="D3024" s="5"/>
      <c r="E3024" s="98">
        <v>0.01</v>
      </c>
      <c r="F3024" s="53"/>
      <c r="G3024" s="59"/>
      <c r="Z3024" s="108" t="str">
        <f>IF(LEN(INDEX($1:$1048576,ROW(),4))&gt;0,INDEX($1:$1048576,ROW(),4)," ")</f>
        <v xml:space="preserve"> </v>
      </c>
      <c r="AA3024" s="108">
        <f t="shared" si="322"/>
        <v>232</v>
      </c>
      <c r="AB3024" s="108">
        <f ca="1">COUNTBLANK(OFFSET(INDEX($1:$1048576,2,4),AA3024*WellsInPlate,0,WellsInPlate,1))</f>
        <v>86</v>
      </c>
      <c r="AC3024" s="108">
        <f t="shared" ca="1" si="323"/>
        <v>0</v>
      </c>
      <c r="AE3024" s="108" t="b">
        <f>IF(COUNTBLANK(D3024)=0,A3024)</f>
        <v>0</v>
      </c>
    </row>
    <row r="3025" spans="1:31" ht="12.75" x14ac:dyDescent="0.2">
      <c r="A3025" s="94" t="str">
        <f>IF(D3025="","",CONCATENATE('Address and samples info'!$B$8," #",'Samples 96'!C3025))</f>
        <v/>
      </c>
      <c r="B3025" s="95" t="s">
        <v>48</v>
      </c>
      <c r="C3025" s="150">
        <v>36</v>
      </c>
      <c r="D3025" s="5"/>
      <c r="E3025" s="98">
        <v>0.01</v>
      </c>
      <c r="F3025" s="53"/>
      <c r="G3025" s="59"/>
      <c r="Z3025" s="108" t="str">
        <f>IF(LEN(INDEX($1:$1048576,ROW(),4))&gt;0,INDEX($1:$1048576,ROW(),4)," ")</f>
        <v xml:space="preserve"> </v>
      </c>
      <c r="AA3025" s="108">
        <f t="shared" si="322"/>
        <v>232</v>
      </c>
      <c r="AB3025" s="108">
        <f ca="1">COUNTBLANK(OFFSET(INDEX($1:$1048576,2,4),AA3025*WellsInPlate,0,WellsInPlate,1))</f>
        <v>86</v>
      </c>
      <c r="AC3025" s="108">
        <f t="shared" ca="1" si="323"/>
        <v>0</v>
      </c>
      <c r="AE3025" s="108" t="b">
        <f>IF(COUNTBLANK(D3025)=0,A3025)</f>
        <v>0</v>
      </c>
    </row>
    <row r="3026" spans="1:31" ht="12.75" x14ac:dyDescent="0.2">
      <c r="A3026" s="94" t="str">
        <f>IF(D3026="","",CONCATENATE('Address and samples info'!$B$8," #",'Samples 96'!C3026))</f>
        <v/>
      </c>
      <c r="B3026" s="95" t="s">
        <v>59</v>
      </c>
      <c r="C3026" s="150">
        <v>36</v>
      </c>
      <c r="D3026" s="5"/>
      <c r="E3026" s="98">
        <v>0.01</v>
      </c>
      <c r="F3026" s="53"/>
      <c r="G3026" s="59"/>
      <c r="Z3026" s="108" t="str">
        <f>IF(LEN(INDEX($1:$1048576,ROW(),4))&gt;0,INDEX($1:$1048576,ROW(),4)," ")</f>
        <v xml:space="preserve"> </v>
      </c>
      <c r="AA3026" s="108">
        <f t="shared" si="322"/>
        <v>232</v>
      </c>
      <c r="AB3026" s="108">
        <f ca="1">COUNTBLANK(OFFSET(INDEX($1:$1048576,2,4),AA3026*WellsInPlate,0,WellsInPlate,1))</f>
        <v>86</v>
      </c>
      <c r="AC3026" s="108">
        <f t="shared" ca="1" si="323"/>
        <v>0</v>
      </c>
      <c r="AE3026" s="108" t="b">
        <f>IF(COUNTBLANK(D3026)=0,A3026)</f>
        <v>0</v>
      </c>
    </row>
    <row r="3027" spans="1:31" ht="12.75" x14ac:dyDescent="0.2">
      <c r="A3027" s="94" t="str">
        <f>IF(D3027="","",CONCATENATE('Address and samples info'!$B$8," #",'Samples 96'!C3027))</f>
        <v/>
      </c>
      <c r="B3027" s="95" t="s">
        <v>70</v>
      </c>
      <c r="C3027" s="150">
        <v>36</v>
      </c>
      <c r="D3027" s="5"/>
      <c r="E3027" s="98">
        <v>0.01</v>
      </c>
      <c r="F3027" s="53"/>
      <c r="G3027" s="59"/>
      <c r="Z3027" s="108" t="str">
        <f>IF(LEN(INDEX($1:$1048576,ROW(),4))&gt;0,INDEX($1:$1048576,ROW(),4)," ")</f>
        <v xml:space="preserve"> </v>
      </c>
      <c r="AA3027" s="108">
        <f t="shared" si="322"/>
        <v>232</v>
      </c>
      <c r="AB3027" s="108">
        <f ca="1">COUNTBLANK(OFFSET(INDEX($1:$1048576,2,4),AA3027*WellsInPlate,0,WellsInPlate,1))</f>
        <v>86</v>
      </c>
      <c r="AC3027" s="108">
        <f t="shared" ca="1" si="323"/>
        <v>0</v>
      </c>
      <c r="AE3027" s="108" t="b">
        <f>IF(COUNTBLANK(D3027)=0,A3027)</f>
        <v>0</v>
      </c>
    </row>
    <row r="3028" spans="1:31" ht="12.75" x14ac:dyDescent="0.2">
      <c r="A3028" s="94" t="str">
        <f>IF(D3028="","",CONCATENATE('Address and samples info'!$B$8," #",'Samples 96'!C3028))</f>
        <v/>
      </c>
      <c r="B3028" s="95" t="s">
        <v>80</v>
      </c>
      <c r="C3028" s="150">
        <v>36</v>
      </c>
      <c r="D3028" s="5"/>
      <c r="E3028" s="98">
        <v>0.01</v>
      </c>
      <c r="F3028" s="53"/>
      <c r="G3028" s="59"/>
      <c r="Z3028" s="108" t="str">
        <f>IF(LEN(INDEX($1:$1048576,ROW(),4))&gt;0,INDEX($1:$1048576,ROW(),4)," ")</f>
        <v xml:space="preserve"> </v>
      </c>
      <c r="AA3028" s="108">
        <f t="shared" si="322"/>
        <v>232</v>
      </c>
      <c r="AB3028" s="108">
        <f ca="1">COUNTBLANK(OFFSET(INDEX($1:$1048576,2,4),AA3028*WellsInPlate,0,WellsInPlate,1))</f>
        <v>86</v>
      </c>
      <c r="AC3028" s="108">
        <f t="shared" ca="1" si="323"/>
        <v>0</v>
      </c>
      <c r="AE3028" s="108" t="b">
        <f>IF(COUNTBLANK(D3028)=0,A3028)</f>
        <v>0</v>
      </c>
    </row>
    <row r="3029" spans="1:31" ht="12.75" x14ac:dyDescent="0.2">
      <c r="A3029" s="94" t="str">
        <f>IF(D3029="","",CONCATENATE('Address and samples info'!$B$8," #",'Samples 96'!C3029))</f>
        <v/>
      </c>
      <c r="B3029" s="95" t="s">
        <v>5</v>
      </c>
      <c r="C3029" s="150">
        <v>36</v>
      </c>
      <c r="D3029" s="5"/>
      <c r="E3029" s="98">
        <v>0.01</v>
      </c>
      <c r="F3029" s="53"/>
      <c r="G3029" s="59"/>
      <c r="Z3029" s="108" t="str">
        <f>IF(LEN(INDEX($1:$1048576,ROW(),4))&gt;0,INDEX($1:$1048576,ROW(),4)," ")</f>
        <v xml:space="preserve"> </v>
      </c>
      <c r="AA3029" s="108">
        <f t="shared" si="322"/>
        <v>232</v>
      </c>
      <c r="AB3029" s="108">
        <f ca="1">COUNTBLANK(OFFSET(INDEX($1:$1048576,2,4),AA3029*WellsInPlate,0,WellsInPlate,1))</f>
        <v>86</v>
      </c>
      <c r="AC3029" s="108">
        <f t="shared" ca="1" si="323"/>
        <v>0</v>
      </c>
      <c r="AE3029" s="108" t="b">
        <f>IF(COUNTBLANK(D3029)=0,A3029)</f>
        <v>0</v>
      </c>
    </row>
    <row r="3030" spans="1:31" ht="12.75" x14ac:dyDescent="0.2">
      <c r="A3030" s="94" t="str">
        <f>IF(D3030="","",CONCATENATE('Address and samples info'!$B$8," #",'Samples 96'!C3030))</f>
        <v/>
      </c>
      <c r="B3030" s="95" t="s">
        <v>16</v>
      </c>
      <c r="C3030" s="150">
        <v>36</v>
      </c>
      <c r="D3030" s="5"/>
      <c r="E3030" s="98">
        <v>0.01</v>
      </c>
      <c r="F3030" s="53"/>
      <c r="G3030" s="59"/>
      <c r="Z3030" s="108" t="str">
        <f>IF(LEN(INDEX($1:$1048576,ROW(),4))&gt;0,INDEX($1:$1048576,ROW(),4)," ")</f>
        <v xml:space="preserve"> </v>
      </c>
      <c r="AA3030" s="108">
        <f t="shared" si="322"/>
        <v>232</v>
      </c>
      <c r="AB3030" s="108">
        <f ca="1">COUNTBLANK(OFFSET(INDEX($1:$1048576,2,4),AA3030*WellsInPlate,0,WellsInPlate,1))</f>
        <v>86</v>
      </c>
      <c r="AC3030" s="108">
        <f t="shared" ca="1" si="323"/>
        <v>0</v>
      </c>
      <c r="AE3030" s="108" t="b">
        <f>IF(COUNTBLANK(D3030)=0,A3030)</f>
        <v>0</v>
      </c>
    </row>
    <row r="3031" spans="1:31" ht="12.75" x14ac:dyDescent="0.2">
      <c r="A3031" s="94" t="str">
        <f>IF(D3031="","",CONCATENATE('Address and samples info'!$B$8," #",'Samples 96'!C3031))</f>
        <v/>
      </c>
      <c r="B3031" s="95" t="s">
        <v>27</v>
      </c>
      <c r="C3031" s="150">
        <v>36</v>
      </c>
      <c r="D3031" s="5"/>
      <c r="E3031" s="98">
        <v>0.01</v>
      </c>
      <c r="F3031" s="53"/>
      <c r="G3031" s="59"/>
      <c r="Z3031" s="108" t="str">
        <f>IF(LEN(INDEX($1:$1048576,ROW(),4))&gt;0,INDEX($1:$1048576,ROW(),4)," ")</f>
        <v xml:space="preserve"> </v>
      </c>
      <c r="AA3031" s="108">
        <f t="shared" si="322"/>
        <v>232</v>
      </c>
      <c r="AB3031" s="108">
        <f ca="1">COUNTBLANK(OFFSET(INDEX($1:$1048576,2,4),AA3031*WellsInPlate,0,WellsInPlate,1))</f>
        <v>86</v>
      </c>
      <c r="AC3031" s="108">
        <f t="shared" ca="1" si="323"/>
        <v>0</v>
      </c>
      <c r="AE3031" s="108" t="b">
        <f>IF(COUNTBLANK(D3031)=0,A3031)</f>
        <v>0</v>
      </c>
    </row>
    <row r="3032" spans="1:31" ht="12.75" x14ac:dyDescent="0.2">
      <c r="A3032" s="94" t="str">
        <f>IF(D3032="","",CONCATENATE('Address and samples info'!$B$8," #",'Samples 96'!C3032))</f>
        <v/>
      </c>
      <c r="B3032" s="95" t="s">
        <v>38</v>
      </c>
      <c r="C3032" s="150">
        <v>36</v>
      </c>
      <c r="D3032" s="5"/>
      <c r="E3032" s="98">
        <v>0.01</v>
      </c>
      <c r="F3032" s="53"/>
      <c r="G3032" s="59"/>
      <c r="Z3032" s="108" t="str">
        <f>IF(LEN(INDEX($1:$1048576,ROW(),4))&gt;0,INDEX($1:$1048576,ROW(),4)," ")</f>
        <v xml:space="preserve"> </v>
      </c>
      <c r="AA3032" s="108">
        <f t="shared" si="322"/>
        <v>232</v>
      </c>
      <c r="AB3032" s="108">
        <f ca="1">COUNTBLANK(OFFSET(INDEX($1:$1048576,2,4),AA3032*WellsInPlate,0,WellsInPlate,1))</f>
        <v>86</v>
      </c>
      <c r="AC3032" s="108">
        <f t="shared" ca="1" si="323"/>
        <v>0</v>
      </c>
      <c r="AE3032" s="108" t="b">
        <f>IF(COUNTBLANK(D3032)=0,A3032)</f>
        <v>0</v>
      </c>
    </row>
    <row r="3033" spans="1:31" ht="12.75" x14ac:dyDescent="0.2">
      <c r="A3033" s="94" t="str">
        <f>IF(D3033="","",CONCATENATE('Address and samples info'!$B$8," #",'Samples 96'!C3033))</f>
        <v/>
      </c>
      <c r="B3033" s="95" t="s">
        <v>49</v>
      </c>
      <c r="C3033" s="150">
        <v>36</v>
      </c>
      <c r="D3033" s="5"/>
      <c r="E3033" s="98">
        <v>0.01</v>
      </c>
      <c r="F3033" s="53"/>
      <c r="G3033" s="59"/>
      <c r="Z3033" s="108" t="str">
        <f>IF(LEN(INDEX($1:$1048576,ROW(),4))&gt;0,INDEX($1:$1048576,ROW(),4)," ")</f>
        <v xml:space="preserve"> </v>
      </c>
      <c r="AA3033" s="108">
        <f t="shared" si="322"/>
        <v>233</v>
      </c>
      <c r="AB3033" s="108">
        <f ca="1">COUNTBLANK(OFFSET(INDEX($1:$1048576,2,4),AA3033*WellsInPlate,0,WellsInPlate,1))</f>
        <v>86</v>
      </c>
      <c r="AC3033" s="108">
        <f t="shared" ca="1" si="323"/>
        <v>0</v>
      </c>
      <c r="AE3033" s="108" t="b">
        <f>IF(COUNTBLANK(D3033)=0,A3033)</f>
        <v>0</v>
      </c>
    </row>
    <row r="3034" spans="1:31" ht="12.75" x14ac:dyDescent="0.2">
      <c r="A3034" s="94" t="str">
        <f>IF(D3034="","",CONCATENATE('Address and samples info'!$B$8," #",'Samples 96'!C3034))</f>
        <v/>
      </c>
      <c r="B3034" s="95" t="s">
        <v>60</v>
      </c>
      <c r="C3034" s="150">
        <v>36</v>
      </c>
      <c r="D3034" s="5"/>
      <c r="E3034" s="98">
        <v>0.01</v>
      </c>
      <c r="F3034" s="53"/>
      <c r="G3034" s="59"/>
      <c r="Z3034" s="108" t="str">
        <f>IF(LEN(INDEX($1:$1048576,ROW(),4))&gt;0,INDEX($1:$1048576,ROW(),4)," ")</f>
        <v xml:space="preserve"> </v>
      </c>
      <c r="AA3034" s="108">
        <f t="shared" si="322"/>
        <v>233</v>
      </c>
      <c r="AB3034" s="108">
        <f ca="1">COUNTBLANK(OFFSET(INDEX($1:$1048576,2,4),AA3034*WellsInPlate,0,WellsInPlate,1))</f>
        <v>86</v>
      </c>
      <c r="AC3034" s="108">
        <f t="shared" ca="1" si="323"/>
        <v>0</v>
      </c>
      <c r="AE3034" s="108" t="b">
        <f>IF(COUNTBLANK(D3034)=0,A3034)</f>
        <v>0</v>
      </c>
    </row>
    <row r="3035" spans="1:31" ht="12.75" x14ac:dyDescent="0.2">
      <c r="A3035" s="94" t="str">
        <f>IF(D3035="","",CONCATENATE('Address and samples info'!$B$8," #",'Samples 96'!C3035))</f>
        <v/>
      </c>
      <c r="B3035" s="95" t="s">
        <v>71</v>
      </c>
      <c r="C3035" s="150">
        <v>36</v>
      </c>
      <c r="D3035" s="5"/>
      <c r="E3035" s="98">
        <v>0.01</v>
      </c>
      <c r="F3035" s="53"/>
      <c r="G3035" s="59"/>
      <c r="Z3035" s="108" t="str">
        <f>IF(LEN(INDEX($1:$1048576,ROW(),4))&gt;0,INDEX($1:$1048576,ROW(),4)," ")</f>
        <v xml:space="preserve"> </v>
      </c>
      <c r="AA3035" s="108">
        <f t="shared" si="322"/>
        <v>233</v>
      </c>
      <c r="AB3035" s="108">
        <f ca="1">COUNTBLANK(OFFSET(INDEX($1:$1048576,2,4),AA3035*WellsInPlate,0,WellsInPlate,1))</f>
        <v>86</v>
      </c>
      <c r="AC3035" s="108">
        <f t="shared" ca="1" si="323"/>
        <v>0</v>
      </c>
      <c r="AE3035" s="108" t="b">
        <f>IF(COUNTBLANK(D3035)=0,A3035)</f>
        <v>0</v>
      </c>
    </row>
    <row r="3036" spans="1:31" ht="12.75" x14ac:dyDescent="0.2">
      <c r="A3036" s="94" t="str">
        <f>IF(D3036="","",CONCATENATE('Address and samples info'!$B$8," #",'Samples 96'!C3036))</f>
        <v/>
      </c>
      <c r="B3036" s="95" t="s">
        <v>81</v>
      </c>
      <c r="C3036" s="150">
        <v>36</v>
      </c>
      <c r="D3036" s="5"/>
      <c r="E3036" s="98">
        <v>0.01</v>
      </c>
      <c r="F3036" s="53"/>
      <c r="G3036" s="59"/>
      <c r="Z3036" s="108" t="str">
        <f>IF(LEN(INDEX($1:$1048576,ROW(),4))&gt;0,INDEX($1:$1048576,ROW(),4)," ")</f>
        <v xml:space="preserve"> </v>
      </c>
      <c r="AA3036" s="108">
        <f t="shared" si="322"/>
        <v>233</v>
      </c>
      <c r="AB3036" s="108">
        <f ca="1">COUNTBLANK(OFFSET(INDEX($1:$1048576,2,4),AA3036*WellsInPlate,0,WellsInPlate,1))</f>
        <v>86</v>
      </c>
      <c r="AC3036" s="108">
        <f t="shared" ca="1" si="323"/>
        <v>0</v>
      </c>
      <c r="AE3036" s="108" t="b">
        <f>IF(COUNTBLANK(D3036)=0,A3036)</f>
        <v>0</v>
      </c>
    </row>
    <row r="3037" spans="1:31" ht="12.75" x14ac:dyDescent="0.2">
      <c r="A3037" s="94" t="str">
        <f>IF(D3037="","",CONCATENATE('Address and samples info'!$B$8," #",'Samples 96'!C3037))</f>
        <v/>
      </c>
      <c r="B3037" s="95" t="s">
        <v>6</v>
      </c>
      <c r="C3037" s="150">
        <v>36</v>
      </c>
      <c r="D3037" s="5"/>
      <c r="E3037" s="98">
        <v>0.01</v>
      </c>
      <c r="F3037" s="53"/>
      <c r="G3037" s="59"/>
      <c r="Z3037" s="108" t="str">
        <f>IF(LEN(INDEX($1:$1048576,ROW(),4))&gt;0,INDEX($1:$1048576,ROW(),4)," ")</f>
        <v xml:space="preserve"> </v>
      </c>
      <c r="AA3037" s="108">
        <f t="shared" si="322"/>
        <v>233</v>
      </c>
      <c r="AB3037" s="108">
        <f ca="1">COUNTBLANK(OFFSET(INDEX($1:$1048576,2,4),AA3037*WellsInPlate,0,WellsInPlate,1))</f>
        <v>86</v>
      </c>
      <c r="AC3037" s="108">
        <f t="shared" ca="1" si="323"/>
        <v>0</v>
      </c>
      <c r="AE3037" s="108" t="b">
        <f>IF(COUNTBLANK(D3037)=0,A3037)</f>
        <v>0</v>
      </c>
    </row>
    <row r="3038" spans="1:31" ht="12.75" x14ac:dyDescent="0.2">
      <c r="A3038" s="94" t="str">
        <f>IF(D3038="","",CONCATENATE('Address and samples info'!$B$8," #",'Samples 96'!C3038))</f>
        <v/>
      </c>
      <c r="B3038" s="95" t="s">
        <v>17</v>
      </c>
      <c r="C3038" s="150">
        <v>36</v>
      </c>
      <c r="D3038" s="5"/>
      <c r="E3038" s="98">
        <v>0.01</v>
      </c>
      <c r="F3038" s="53"/>
      <c r="G3038" s="59"/>
      <c r="Z3038" s="108" t="str">
        <f>IF(LEN(INDEX($1:$1048576,ROW(),4))&gt;0,INDEX($1:$1048576,ROW(),4)," ")</f>
        <v xml:space="preserve"> </v>
      </c>
      <c r="AA3038" s="108">
        <f t="shared" si="322"/>
        <v>233</v>
      </c>
      <c r="AB3038" s="108">
        <f ca="1">COUNTBLANK(OFFSET(INDEX($1:$1048576,2,4),AA3038*WellsInPlate,0,WellsInPlate,1))</f>
        <v>86</v>
      </c>
      <c r="AC3038" s="108">
        <f t="shared" ca="1" si="323"/>
        <v>0</v>
      </c>
      <c r="AE3038" s="108" t="b">
        <f>IF(COUNTBLANK(D3038)=0,A3038)</f>
        <v>0</v>
      </c>
    </row>
    <row r="3039" spans="1:31" ht="12.75" x14ac:dyDescent="0.2">
      <c r="A3039" s="94" t="str">
        <f>IF(D3039="","",CONCATENATE('Address and samples info'!$B$8," #",'Samples 96'!C3039))</f>
        <v/>
      </c>
      <c r="B3039" s="95" t="s">
        <v>28</v>
      </c>
      <c r="C3039" s="150">
        <v>36</v>
      </c>
      <c r="D3039" s="5"/>
      <c r="E3039" s="98">
        <v>0.01</v>
      </c>
      <c r="F3039" s="53"/>
      <c r="G3039" s="59"/>
      <c r="Z3039" s="108" t="str">
        <f>IF(LEN(INDEX($1:$1048576,ROW(),4))&gt;0,INDEX($1:$1048576,ROW(),4)," ")</f>
        <v xml:space="preserve"> </v>
      </c>
      <c r="AA3039" s="108">
        <f t="shared" si="322"/>
        <v>233</v>
      </c>
      <c r="AB3039" s="108">
        <f ca="1">COUNTBLANK(OFFSET(INDEX($1:$1048576,2,4),AA3039*WellsInPlate,0,WellsInPlate,1))</f>
        <v>86</v>
      </c>
      <c r="AC3039" s="108">
        <f t="shared" ca="1" si="323"/>
        <v>0</v>
      </c>
      <c r="AE3039" s="108" t="b">
        <f>IF(COUNTBLANK(D3039)=0,A3039)</f>
        <v>0</v>
      </c>
    </row>
    <row r="3040" spans="1:31" ht="12.75" x14ac:dyDescent="0.2">
      <c r="A3040" s="94" t="str">
        <f>IF(D3040="","",CONCATENATE('Address and samples info'!$B$8," #",'Samples 96'!C3040))</f>
        <v/>
      </c>
      <c r="B3040" s="95" t="s">
        <v>39</v>
      </c>
      <c r="C3040" s="150">
        <v>36</v>
      </c>
      <c r="D3040" s="5"/>
      <c r="E3040" s="98">
        <v>0.01</v>
      </c>
      <c r="F3040" s="53"/>
      <c r="G3040" s="59"/>
      <c r="Z3040" s="108" t="str">
        <f>IF(LEN(INDEX($1:$1048576,ROW(),4))&gt;0,INDEX($1:$1048576,ROW(),4)," ")</f>
        <v xml:space="preserve"> </v>
      </c>
      <c r="AA3040" s="108">
        <f t="shared" si="322"/>
        <v>233</v>
      </c>
      <c r="AB3040" s="108">
        <f ca="1">COUNTBLANK(OFFSET(INDEX($1:$1048576,2,4),AA3040*WellsInPlate,0,WellsInPlate,1))</f>
        <v>86</v>
      </c>
      <c r="AC3040" s="108">
        <f t="shared" ca="1" si="323"/>
        <v>0</v>
      </c>
      <c r="AE3040" s="108" t="b">
        <f>IF(COUNTBLANK(D3040)=0,A3040)</f>
        <v>0</v>
      </c>
    </row>
    <row r="3041" spans="1:31" ht="12.75" x14ac:dyDescent="0.2">
      <c r="A3041" s="94" t="str">
        <f>IF(D3041="","",CONCATENATE('Address and samples info'!$B$8," #",'Samples 96'!C3041))</f>
        <v/>
      </c>
      <c r="B3041" s="95" t="s">
        <v>50</v>
      </c>
      <c r="C3041" s="150">
        <v>36</v>
      </c>
      <c r="D3041" s="5"/>
      <c r="E3041" s="98">
        <v>0.01</v>
      </c>
      <c r="F3041" s="53"/>
      <c r="G3041" s="59"/>
      <c r="Z3041" s="108" t="str">
        <f>IF(LEN(INDEX($1:$1048576,ROW(),4))&gt;0,INDEX($1:$1048576,ROW(),4)," ")</f>
        <v xml:space="preserve"> </v>
      </c>
      <c r="AA3041" s="108">
        <f t="shared" si="322"/>
        <v>233</v>
      </c>
      <c r="AB3041" s="108">
        <f ca="1">COUNTBLANK(OFFSET(INDEX($1:$1048576,2,4),AA3041*WellsInPlate,0,WellsInPlate,1))</f>
        <v>86</v>
      </c>
      <c r="AC3041" s="108">
        <f t="shared" ca="1" si="323"/>
        <v>0</v>
      </c>
      <c r="AE3041" s="108" t="b">
        <f>IF(COUNTBLANK(D3041)=0,A3041)</f>
        <v>0</v>
      </c>
    </row>
    <row r="3042" spans="1:31" ht="12.75" x14ac:dyDescent="0.2">
      <c r="A3042" s="94" t="str">
        <f>IF(D3042="","",CONCATENATE('Address and samples info'!$B$8," #",'Samples 96'!C3042))</f>
        <v/>
      </c>
      <c r="B3042" s="95" t="s">
        <v>61</v>
      </c>
      <c r="C3042" s="150">
        <v>36</v>
      </c>
      <c r="D3042" s="5"/>
      <c r="E3042" s="98">
        <v>0.01</v>
      </c>
      <c r="F3042" s="53"/>
      <c r="G3042" s="59"/>
      <c r="Z3042" s="108" t="str">
        <f>IF(LEN(INDEX($1:$1048576,ROW(),4))&gt;0,INDEX($1:$1048576,ROW(),4)," ")</f>
        <v xml:space="preserve"> </v>
      </c>
      <c r="AA3042" s="108">
        <f t="shared" si="322"/>
        <v>233</v>
      </c>
      <c r="AB3042" s="108">
        <f ca="1">COUNTBLANK(OFFSET(INDEX($1:$1048576,2,4),AA3042*WellsInPlate,0,WellsInPlate,1))</f>
        <v>86</v>
      </c>
      <c r="AC3042" s="108">
        <f t="shared" ca="1" si="323"/>
        <v>0</v>
      </c>
      <c r="AE3042" s="108" t="b">
        <f>IF(COUNTBLANK(D3042)=0,A3042)</f>
        <v>0</v>
      </c>
    </row>
    <row r="3043" spans="1:31" ht="12.75" x14ac:dyDescent="0.2">
      <c r="A3043" s="94" t="str">
        <f>IF(D3043="","",CONCATENATE('Address and samples info'!$B$8," #",'Samples 96'!C3043))</f>
        <v/>
      </c>
      <c r="B3043" s="95" t="s">
        <v>72</v>
      </c>
      <c r="C3043" s="150">
        <v>36</v>
      </c>
      <c r="D3043" s="5"/>
      <c r="E3043" s="98">
        <v>0.01</v>
      </c>
      <c r="F3043" s="53"/>
      <c r="G3043" s="59"/>
      <c r="Z3043" s="108" t="str">
        <f>IF(LEN(INDEX($1:$1048576,ROW(),4))&gt;0,INDEX($1:$1048576,ROW(),4)," ")</f>
        <v xml:space="preserve"> </v>
      </c>
      <c r="AA3043" s="108">
        <f t="shared" si="322"/>
        <v>233</v>
      </c>
      <c r="AB3043" s="108">
        <f ca="1">COUNTBLANK(OFFSET(INDEX($1:$1048576,2,4),AA3043*WellsInPlate,0,WellsInPlate,1))</f>
        <v>86</v>
      </c>
      <c r="AC3043" s="108">
        <f t="shared" ca="1" si="323"/>
        <v>0</v>
      </c>
      <c r="AE3043" s="108" t="b">
        <f>IF(COUNTBLANK(D3043)=0,A3043)</f>
        <v>0</v>
      </c>
    </row>
    <row r="3044" spans="1:31" ht="12.75" x14ac:dyDescent="0.2">
      <c r="A3044" s="94" t="str">
        <f>IF(D3044="","",CONCATENATE('Address and samples info'!$B$8," #",'Samples 96'!C3044))</f>
        <v/>
      </c>
      <c r="B3044" s="95" t="s">
        <v>82</v>
      </c>
      <c r="C3044" s="150">
        <v>36</v>
      </c>
      <c r="D3044" s="5"/>
      <c r="E3044" s="98">
        <v>0.01</v>
      </c>
      <c r="F3044" s="53"/>
      <c r="G3044" s="59"/>
      <c r="Z3044" s="108" t="str">
        <f>IF(LEN(INDEX($1:$1048576,ROW(),4))&gt;0,INDEX($1:$1048576,ROW(),4)," ")</f>
        <v xml:space="preserve"> </v>
      </c>
      <c r="AA3044" s="108">
        <f t="shared" si="322"/>
        <v>233</v>
      </c>
      <c r="AB3044" s="108">
        <f ca="1">COUNTBLANK(OFFSET(INDEX($1:$1048576,2,4),AA3044*WellsInPlate,0,WellsInPlate,1))</f>
        <v>86</v>
      </c>
      <c r="AC3044" s="108">
        <f t="shared" ca="1" si="323"/>
        <v>0</v>
      </c>
      <c r="AE3044" s="108" t="b">
        <f>IF(COUNTBLANK(D3044)=0,A3044)</f>
        <v>0</v>
      </c>
    </row>
    <row r="3045" spans="1:31" ht="12.75" x14ac:dyDescent="0.2">
      <c r="A3045" s="94" t="str">
        <f>IF(D3045="","",CONCATENATE('Address and samples info'!$B$8," #",'Samples 96'!C3045))</f>
        <v/>
      </c>
      <c r="B3045" s="95" t="s">
        <v>7</v>
      </c>
      <c r="C3045" s="150">
        <v>36</v>
      </c>
      <c r="D3045" s="5"/>
      <c r="E3045" s="98">
        <v>0.01</v>
      </c>
      <c r="F3045" s="53"/>
      <c r="G3045" s="59"/>
      <c r="Z3045" s="108" t="str">
        <f>IF(LEN(INDEX($1:$1048576,ROW(),4))&gt;0,INDEX($1:$1048576,ROW(),4)," ")</f>
        <v xml:space="preserve"> </v>
      </c>
      <c r="AA3045" s="108">
        <f t="shared" si="322"/>
        <v>233</v>
      </c>
      <c r="AB3045" s="108">
        <f ca="1">COUNTBLANK(OFFSET(INDEX($1:$1048576,2,4),AA3045*WellsInPlate,0,WellsInPlate,1))</f>
        <v>86</v>
      </c>
      <c r="AC3045" s="108">
        <f t="shared" ca="1" si="323"/>
        <v>0</v>
      </c>
      <c r="AE3045" s="108" t="b">
        <f>IF(COUNTBLANK(D3045)=0,A3045)</f>
        <v>0</v>
      </c>
    </row>
    <row r="3046" spans="1:31" ht="12.75" x14ac:dyDescent="0.2">
      <c r="A3046" s="94" t="str">
        <f>IF(D3046="","",CONCATENATE('Address and samples info'!$B$8," #",'Samples 96'!C3046))</f>
        <v/>
      </c>
      <c r="B3046" s="95" t="s">
        <v>18</v>
      </c>
      <c r="C3046" s="150">
        <v>36</v>
      </c>
      <c r="D3046" s="5"/>
      <c r="E3046" s="98">
        <v>0.01</v>
      </c>
      <c r="F3046" s="53"/>
      <c r="G3046" s="59"/>
      <c r="Z3046" s="108" t="str">
        <f>IF(LEN(INDEX($1:$1048576,ROW(),4))&gt;0,INDEX($1:$1048576,ROW(),4)," ")</f>
        <v xml:space="preserve"> </v>
      </c>
      <c r="AA3046" s="108">
        <f t="shared" ref="AA3046:AA3076" si="324">CEILING((ROW()-StartRow+1)/PanelHeight,1)-1</f>
        <v>234</v>
      </c>
      <c r="AB3046" s="108">
        <f ca="1">COUNTBLANK(OFFSET(INDEX($1:$1048576,2,4),AA3046*WellsInPlate,0,WellsInPlate,1))</f>
        <v>86</v>
      </c>
      <c r="AC3046" s="108">
        <f t="shared" ref="AC3046:AC3076" ca="1" si="325">IF(AB3046=WellsInPlate,0,1)</f>
        <v>0</v>
      </c>
      <c r="AE3046" s="108" t="b">
        <f>IF(COUNTBLANK(D3046)=0,A3046)</f>
        <v>0</v>
      </c>
    </row>
    <row r="3047" spans="1:31" ht="12.75" x14ac:dyDescent="0.2">
      <c r="A3047" s="94" t="str">
        <f>IF(D3047="","",CONCATENATE('Address and samples info'!$B$8," #",'Samples 96'!C3047))</f>
        <v/>
      </c>
      <c r="B3047" s="95" t="s">
        <v>29</v>
      </c>
      <c r="C3047" s="150">
        <v>36</v>
      </c>
      <c r="D3047" s="5"/>
      <c r="E3047" s="98">
        <v>0.01</v>
      </c>
      <c r="F3047" s="53"/>
      <c r="G3047" s="59"/>
      <c r="Z3047" s="108" t="str">
        <f>IF(LEN(INDEX($1:$1048576,ROW(),4))&gt;0,INDEX($1:$1048576,ROW(),4)," ")</f>
        <v xml:space="preserve"> </v>
      </c>
      <c r="AA3047" s="108">
        <f t="shared" si="324"/>
        <v>234</v>
      </c>
      <c r="AB3047" s="108">
        <f ca="1">COUNTBLANK(OFFSET(INDEX($1:$1048576,2,4),AA3047*WellsInPlate,0,WellsInPlate,1))</f>
        <v>86</v>
      </c>
      <c r="AC3047" s="108">
        <f t="shared" ca="1" si="325"/>
        <v>0</v>
      </c>
      <c r="AE3047" s="108" t="b">
        <f>IF(COUNTBLANK(D3047)=0,A3047)</f>
        <v>0</v>
      </c>
    </row>
    <row r="3048" spans="1:31" ht="12.75" x14ac:dyDescent="0.2">
      <c r="A3048" s="94" t="str">
        <f>IF(D3048="","",CONCATENATE('Address and samples info'!$B$8," #",'Samples 96'!C3048))</f>
        <v/>
      </c>
      <c r="B3048" s="95" t="s">
        <v>40</v>
      </c>
      <c r="C3048" s="150">
        <v>36</v>
      </c>
      <c r="D3048" s="5"/>
      <c r="E3048" s="98">
        <v>0.01</v>
      </c>
      <c r="F3048" s="53"/>
      <c r="G3048" s="59"/>
      <c r="Z3048" s="108" t="str">
        <f>IF(LEN(INDEX($1:$1048576,ROW(),4))&gt;0,INDEX($1:$1048576,ROW(),4)," ")</f>
        <v xml:space="preserve"> </v>
      </c>
      <c r="AA3048" s="108">
        <f t="shared" si="324"/>
        <v>234</v>
      </c>
      <c r="AB3048" s="108">
        <f ca="1">COUNTBLANK(OFFSET(INDEX($1:$1048576,2,4),AA3048*WellsInPlate,0,WellsInPlate,1))</f>
        <v>86</v>
      </c>
      <c r="AC3048" s="108">
        <f t="shared" ca="1" si="325"/>
        <v>0</v>
      </c>
      <c r="AE3048" s="108" t="b">
        <f>IF(COUNTBLANK(D3048)=0,A3048)</f>
        <v>0</v>
      </c>
    </row>
    <row r="3049" spans="1:31" ht="12.75" x14ac:dyDescent="0.2">
      <c r="A3049" s="94" t="str">
        <f>IF(D3049="","",CONCATENATE('Address and samples info'!$B$8," #",'Samples 96'!C3049))</f>
        <v/>
      </c>
      <c r="B3049" s="95" t="s">
        <v>51</v>
      </c>
      <c r="C3049" s="150">
        <v>36</v>
      </c>
      <c r="D3049" s="5"/>
      <c r="E3049" s="98">
        <v>0.01</v>
      </c>
      <c r="F3049" s="53"/>
      <c r="G3049" s="59"/>
      <c r="Z3049" s="108" t="str">
        <f>IF(LEN(INDEX($1:$1048576,ROW(),4))&gt;0,INDEX($1:$1048576,ROW(),4)," ")</f>
        <v xml:space="preserve"> </v>
      </c>
      <c r="AA3049" s="108">
        <f t="shared" si="324"/>
        <v>234</v>
      </c>
      <c r="AB3049" s="108">
        <f ca="1">COUNTBLANK(OFFSET(INDEX($1:$1048576,2,4),AA3049*WellsInPlate,0,WellsInPlate,1))</f>
        <v>86</v>
      </c>
      <c r="AC3049" s="108">
        <f t="shared" ca="1" si="325"/>
        <v>0</v>
      </c>
      <c r="AE3049" s="108" t="b">
        <f>IF(COUNTBLANK(D3049)=0,A3049)</f>
        <v>0</v>
      </c>
    </row>
    <row r="3050" spans="1:31" ht="12.75" x14ac:dyDescent="0.2">
      <c r="A3050" s="94" t="str">
        <f>IF(D3050="","",CONCATENATE('Address and samples info'!$B$8," #",'Samples 96'!C3050))</f>
        <v/>
      </c>
      <c r="B3050" s="95" t="s">
        <v>62</v>
      </c>
      <c r="C3050" s="150">
        <v>36</v>
      </c>
      <c r="D3050" s="5"/>
      <c r="E3050" s="98">
        <v>0.01</v>
      </c>
      <c r="F3050" s="53"/>
      <c r="G3050" s="59"/>
      <c r="Z3050" s="108" t="str">
        <f>IF(LEN(INDEX($1:$1048576,ROW(),4))&gt;0,INDEX($1:$1048576,ROW(),4)," ")</f>
        <v xml:space="preserve"> </v>
      </c>
      <c r="AA3050" s="108">
        <f t="shared" si="324"/>
        <v>234</v>
      </c>
      <c r="AB3050" s="108">
        <f ca="1">COUNTBLANK(OFFSET(INDEX($1:$1048576,2,4),AA3050*WellsInPlate,0,WellsInPlate,1))</f>
        <v>86</v>
      </c>
      <c r="AC3050" s="108">
        <f t="shared" ca="1" si="325"/>
        <v>0</v>
      </c>
      <c r="AE3050" s="108" t="b">
        <f>IF(COUNTBLANK(D3050)=0,A3050)</f>
        <v>0</v>
      </c>
    </row>
    <row r="3051" spans="1:31" ht="12.75" x14ac:dyDescent="0.2">
      <c r="A3051" s="94" t="str">
        <f>IF(D3051="","",CONCATENATE('Address and samples info'!$B$8," #",'Samples 96'!C3051))</f>
        <v/>
      </c>
      <c r="B3051" s="95" t="s">
        <v>73</v>
      </c>
      <c r="C3051" s="150">
        <v>36</v>
      </c>
      <c r="D3051" s="5"/>
      <c r="E3051" s="98">
        <v>0.01</v>
      </c>
      <c r="F3051" s="53"/>
      <c r="G3051" s="59"/>
      <c r="Z3051" s="108" t="str">
        <f>IF(LEN(INDEX($1:$1048576,ROW(),4))&gt;0,INDEX($1:$1048576,ROW(),4)," ")</f>
        <v xml:space="preserve"> </v>
      </c>
      <c r="AA3051" s="108">
        <f t="shared" si="324"/>
        <v>234</v>
      </c>
      <c r="AB3051" s="108">
        <f ca="1">COUNTBLANK(OFFSET(INDEX($1:$1048576,2,4),AA3051*WellsInPlate,0,WellsInPlate,1))</f>
        <v>86</v>
      </c>
      <c r="AC3051" s="108">
        <f t="shared" ca="1" si="325"/>
        <v>0</v>
      </c>
      <c r="AE3051" s="108" t="b">
        <f>IF(COUNTBLANK(D3051)=0,A3051)</f>
        <v>0</v>
      </c>
    </row>
    <row r="3052" spans="1:31" ht="12.75" x14ac:dyDescent="0.2">
      <c r="A3052" s="94" t="str">
        <f>IF(D3052="","",CONCATENATE('Address and samples info'!$B$8," #",'Samples 96'!C3052))</f>
        <v/>
      </c>
      <c r="B3052" s="95" t="s">
        <v>83</v>
      </c>
      <c r="C3052" s="150">
        <v>36</v>
      </c>
      <c r="D3052" s="5"/>
      <c r="E3052" s="98">
        <v>0.01</v>
      </c>
      <c r="F3052" s="53"/>
      <c r="G3052" s="59"/>
      <c r="Z3052" s="108" t="str">
        <f>IF(LEN(INDEX($1:$1048576,ROW(),4))&gt;0,INDEX($1:$1048576,ROW(),4)," ")</f>
        <v xml:space="preserve"> </v>
      </c>
      <c r="AA3052" s="108">
        <f t="shared" si="324"/>
        <v>234</v>
      </c>
      <c r="AB3052" s="108">
        <f ca="1">COUNTBLANK(OFFSET(INDEX($1:$1048576,2,4),AA3052*WellsInPlate,0,WellsInPlate,1))</f>
        <v>86</v>
      </c>
      <c r="AC3052" s="108">
        <f t="shared" ca="1" si="325"/>
        <v>0</v>
      </c>
      <c r="AE3052" s="108" t="b">
        <f>IF(COUNTBLANK(D3052)=0,A3052)</f>
        <v>0</v>
      </c>
    </row>
    <row r="3053" spans="1:31" ht="12.75" x14ac:dyDescent="0.2">
      <c r="A3053" s="94" t="str">
        <f>IF(D3053="","",CONCATENATE('Address and samples info'!$B$8," #",'Samples 96'!C3053))</f>
        <v/>
      </c>
      <c r="B3053" s="95" t="s">
        <v>8</v>
      </c>
      <c r="C3053" s="150">
        <v>36</v>
      </c>
      <c r="D3053" s="5"/>
      <c r="E3053" s="98">
        <v>0.01</v>
      </c>
      <c r="F3053" s="53"/>
      <c r="G3053" s="59"/>
      <c r="Z3053" s="108" t="str">
        <f>IF(LEN(INDEX($1:$1048576,ROW(),4))&gt;0,INDEX($1:$1048576,ROW(),4)," ")</f>
        <v xml:space="preserve"> </v>
      </c>
      <c r="AA3053" s="108">
        <f t="shared" si="324"/>
        <v>234</v>
      </c>
      <c r="AB3053" s="108">
        <f ca="1">COUNTBLANK(OFFSET(INDEX($1:$1048576,2,4),AA3053*WellsInPlate,0,WellsInPlate,1))</f>
        <v>86</v>
      </c>
      <c r="AC3053" s="108">
        <f t="shared" ca="1" si="325"/>
        <v>0</v>
      </c>
      <c r="AE3053" s="108" t="b">
        <f>IF(COUNTBLANK(D3053)=0,A3053)</f>
        <v>0</v>
      </c>
    </row>
    <row r="3054" spans="1:31" ht="12.75" x14ac:dyDescent="0.2">
      <c r="A3054" s="94" t="str">
        <f>IF(D3054="","",CONCATENATE('Address and samples info'!$B$8," #",'Samples 96'!C3054))</f>
        <v/>
      </c>
      <c r="B3054" s="95" t="s">
        <v>19</v>
      </c>
      <c r="C3054" s="150">
        <v>36</v>
      </c>
      <c r="D3054" s="5"/>
      <c r="E3054" s="98">
        <v>0.01</v>
      </c>
      <c r="F3054" s="53"/>
      <c r="G3054" s="59"/>
      <c r="Z3054" s="108" t="str">
        <f>IF(LEN(INDEX($1:$1048576,ROW(),4))&gt;0,INDEX($1:$1048576,ROW(),4)," ")</f>
        <v xml:space="preserve"> </v>
      </c>
      <c r="AA3054" s="108">
        <f t="shared" si="324"/>
        <v>234</v>
      </c>
      <c r="AB3054" s="108">
        <f ca="1">COUNTBLANK(OFFSET(INDEX($1:$1048576,2,4),AA3054*WellsInPlate,0,WellsInPlate,1))</f>
        <v>86</v>
      </c>
      <c r="AC3054" s="108">
        <f t="shared" ca="1" si="325"/>
        <v>0</v>
      </c>
      <c r="AE3054" s="108" t="b">
        <f>IF(COUNTBLANK(D3054)=0,A3054)</f>
        <v>0</v>
      </c>
    </row>
    <row r="3055" spans="1:31" ht="12.75" x14ac:dyDescent="0.2">
      <c r="A3055" s="94" t="str">
        <f>IF(D3055="","",CONCATENATE('Address and samples info'!$B$8," #",'Samples 96'!C3055))</f>
        <v/>
      </c>
      <c r="B3055" s="95" t="s">
        <v>30</v>
      </c>
      <c r="C3055" s="150">
        <v>36</v>
      </c>
      <c r="D3055" s="5"/>
      <c r="E3055" s="98">
        <v>0.01</v>
      </c>
      <c r="F3055" s="53"/>
      <c r="G3055" s="59"/>
      <c r="Z3055" s="108" t="str">
        <f>IF(LEN(INDEX($1:$1048576,ROW(),4))&gt;0,INDEX($1:$1048576,ROW(),4)," ")</f>
        <v xml:space="preserve"> </v>
      </c>
      <c r="AA3055" s="108">
        <f t="shared" si="324"/>
        <v>234</v>
      </c>
      <c r="AB3055" s="108">
        <f ca="1">COUNTBLANK(OFFSET(INDEX($1:$1048576,2,4),AA3055*WellsInPlate,0,WellsInPlate,1))</f>
        <v>86</v>
      </c>
      <c r="AC3055" s="108">
        <f t="shared" ca="1" si="325"/>
        <v>0</v>
      </c>
      <c r="AE3055" s="108" t="b">
        <f>IF(COUNTBLANK(D3055)=0,A3055)</f>
        <v>0</v>
      </c>
    </row>
    <row r="3056" spans="1:31" ht="12.75" x14ac:dyDescent="0.2">
      <c r="A3056" s="94" t="str">
        <f>IF(D3056="","",CONCATENATE('Address and samples info'!$B$8," #",'Samples 96'!C3056))</f>
        <v/>
      </c>
      <c r="B3056" s="95" t="s">
        <v>41</v>
      </c>
      <c r="C3056" s="150">
        <v>36</v>
      </c>
      <c r="D3056" s="5"/>
      <c r="E3056" s="98">
        <v>0.01</v>
      </c>
      <c r="F3056" s="53"/>
      <c r="G3056" s="59"/>
      <c r="Z3056" s="108" t="str">
        <f>IF(LEN(INDEX($1:$1048576,ROW(),4))&gt;0,INDEX($1:$1048576,ROW(),4)," ")</f>
        <v xml:space="preserve"> </v>
      </c>
      <c r="AA3056" s="108">
        <f t="shared" si="324"/>
        <v>234</v>
      </c>
      <c r="AB3056" s="108">
        <f ca="1">COUNTBLANK(OFFSET(INDEX($1:$1048576,2,4),AA3056*WellsInPlate,0,WellsInPlate,1))</f>
        <v>86</v>
      </c>
      <c r="AC3056" s="108">
        <f t="shared" ca="1" si="325"/>
        <v>0</v>
      </c>
      <c r="AE3056" s="108" t="b">
        <f>IF(COUNTBLANK(D3056)=0,A3056)</f>
        <v>0</v>
      </c>
    </row>
    <row r="3057" spans="1:31" ht="12.75" x14ac:dyDescent="0.2">
      <c r="A3057" s="94" t="str">
        <f>IF(D3057="","",CONCATENATE('Address and samples info'!$B$8," #",'Samples 96'!C3057))</f>
        <v/>
      </c>
      <c r="B3057" s="95" t="s">
        <v>52</v>
      </c>
      <c r="C3057" s="150">
        <v>36</v>
      </c>
      <c r="D3057" s="5"/>
      <c r="E3057" s="98">
        <v>0.01</v>
      </c>
      <c r="F3057" s="53"/>
      <c r="G3057" s="59"/>
      <c r="Z3057" s="108" t="str">
        <f>IF(LEN(INDEX($1:$1048576,ROW(),4))&gt;0,INDEX($1:$1048576,ROW(),4)," ")</f>
        <v xml:space="preserve"> </v>
      </c>
      <c r="AA3057" s="108">
        <f t="shared" si="324"/>
        <v>234</v>
      </c>
      <c r="AB3057" s="108">
        <f ca="1">COUNTBLANK(OFFSET(INDEX($1:$1048576,2,4),AA3057*WellsInPlate,0,WellsInPlate,1))</f>
        <v>86</v>
      </c>
      <c r="AC3057" s="108">
        <f t="shared" ca="1" si="325"/>
        <v>0</v>
      </c>
      <c r="AE3057" s="108" t="b">
        <f>IF(COUNTBLANK(D3057)=0,A3057)</f>
        <v>0</v>
      </c>
    </row>
    <row r="3058" spans="1:31" ht="12.75" x14ac:dyDescent="0.2">
      <c r="A3058" s="94" t="str">
        <f>IF(D3058="","",CONCATENATE('Address and samples info'!$B$8," #",'Samples 96'!C3058))</f>
        <v/>
      </c>
      <c r="B3058" s="95" t="s">
        <v>63</v>
      </c>
      <c r="C3058" s="150">
        <v>36</v>
      </c>
      <c r="D3058" s="5"/>
      <c r="E3058" s="98">
        <v>0.01</v>
      </c>
      <c r="F3058" s="53"/>
      <c r="G3058" s="59"/>
      <c r="Z3058" s="108" t="str">
        <f>IF(LEN(INDEX($1:$1048576,ROW(),4))&gt;0,INDEX($1:$1048576,ROW(),4)," ")</f>
        <v xml:space="preserve"> </v>
      </c>
      <c r="AA3058" s="108">
        <f t="shared" si="324"/>
        <v>234</v>
      </c>
      <c r="AB3058" s="108">
        <f ca="1">COUNTBLANK(OFFSET(INDEX($1:$1048576,2,4),AA3058*WellsInPlate,0,WellsInPlate,1))</f>
        <v>86</v>
      </c>
      <c r="AC3058" s="108">
        <f t="shared" ca="1" si="325"/>
        <v>0</v>
      </c>
      <c r="AE3058" s="108" t="b">
        <f>IF(COUNTBLANK(D3058)=0,A3058)</f>
        <v>0</v>
      </c>
    </row>
    <row r="3059" spans="1:31" ht="12.75" x14ac:dyDescent="0.2">
      <c r="A3059" s="94" t="str">
        <f>IF(D3059="","",CONCATENATE('Address and samples info'!$B$8," #",'Samples 96'!C3059))</f>
        <v/>
      </c>
      <c r="B3059" s="95" t="s">
        <v>74</v>
      </c>
      <c r="C3059" s="150">
        <v>36</v>
      </c>
      <c r="D3059" s="5"/>
      <c r="E3059" s="98">
        <v>0.01</v>
      </c>
      <c r="F3059" s="53"/>
      <c r="G3059" s="59"/>
      <c r="Z3059" s="108" t="str">
        <f>IF(LEN(INDEX($1:$1048576,ROW(),4))&gt;0,INDEX($1:$1048576,ROW(),4)," ")</f>
        <v xml:space="preserve"> </v>
      </c>
      <c r="AA3059" s="108">
        <f t="shared" si="324"/>
        <v>235</v>
      </c>
      <c r="AB3059" s="108">
        <f ca="1">COUNTBLANK(OFFSET(INDEX($1:$1048576,2,4),AA3059*WellsInPlate,0,WellsInPlate,1))</f>
        <v>86</v>
      </c>
      <c r="AC3059" s="108">
        <f t="shared" ca="1" si="325"/>
        <v>0</v>
      </c>
      <c r="AE3059" s="108" t="b">
        <f>IF(COUNTBLANK(D3059)=0,A3059)</f>
        <v>0</v>
      </c>
    </row>
    <row r="3060" spans="1:31" ht="12.75" x14ac:dyDescent="0.2">
      <c r="A3060" s="94" t="str">
        <f>IF(D3060="","",CONCATENATE('Address and samples info'!$B$8," #",'Samples 96'!C3060))</f>
        <v/>
      </c>
      <c r="B3060" s="95" t="s">
        <v>84</v>
      </c>
      <c r="C3060" s="150">
        <v>36</v>
      </c>
      <c r="D3060" s="5"/>
      <c r="E3060" s="98">
        <v>0.01</v>
      </c>
      <c r="F3060" s="53"/>
      <c r="G3060" s="59"/>
      <c r="Z3060" s="108" t="str">
        <f>IF(LEN(INDEX($1:$1048576,ROW(),4))&gt;0,INDEX($1:$1048576,ROW(),4)," ")</f>
        <v xml:space="preserve"> </v>
      </c>
      <c r="AA3060" s="108">
        <f t="shared" si="324"/>
        <v>235</v>
      </c>
      <c r="AB3060" s="108">
        <f ca="1">COUNTBLANK(OFFSET(INDEX($1:$1048576,2,4),AA3060*WellsInPlate,0,WellsInPlate,1))</f>
        <v>86</v>
      </c>
      <c r="AC3060" s="108">
        <f t="shared" ca="1" si="325"/>
        <v>0</v>
      </c>
      <c r="AE3060" s="108" t="b">
        <f>IF(COUNTBLANK(D3060)=0,A3060)</f>
        <v>0</v>
      </c>
    </row>
    <row r="3061" spans="1:31" ht="12.75" x14ac:dyDescent="0.2">
      <c r="A3061" s="94" t="str">
        <f>IF(D3061="","",CONCATENATE('Address and samples info'!$B$8," #",'Samples 96'!C3061))</f>
        <v/>
      </c>
      <c r="B3061" s="95" t="s">
        <v>9</v>
      </c>
      <c r="C3061" s="150">
        <v>36</v>
      </c>
      <c r="D3061" s="5"/>
      <c r="E3061" s="98">
        <v>0.01</v>
      </c>
      <c r="F3061" s="53"/>
      <c r="G3061" s="59"/>
      <c r="Z3061" s="108" t="str">
        <f>IF(LEN(INDEX($1:$1048576,ROW(),4))&gt;0,INDEX($1:$1048576,ROW(),4)," ")</f>
        <v xml:space="preserve"> </v>
      </c>
      <c r="AA3061" s="108">
        <f t="shared" si="324"/>
        <v>235</v>
      </c>
      <c r="AB3061" s="108">
        <f ca="1">COUNTBLANK(OFFSET(INDEX($1:$1048576,2,4),AA3061*WellsInPlate,0,WellsInPlate,1))</f>
        <v>86</v>
      </c>
      <c r="AC3061" s="108">
        <f t="shared" ca="1" si="325"/>
        <v>0</v>
      </c>
      <c r="AE3061" s="108" t="b">
        <f>IF(COUNTBLANK(D3061)=0,A3061)</f>
        <v>0</v>
      </c>
    </row>
    <row r="3062" spans="1:31" ht="12.75" x14ac:dyDescent="0.2">
      <c r="A3062" s="94" t="str">
        <f>IF(D3062="","",CONCATENATE('Address and samples info'!$B$8," #",'Samples 96'!C3062))</f>
        <v/>
      </c>
      <c r="B3062" s="95" t="s">
        <v>20</v>
      </c>
      <c r="C3062" s="150">
        <v>36</v>
      </c>
      <c r="D3062" s="5"/>
      <c r="E3062" s="98">
        <v>0.01</v>
      </c>
      <c r="F3062" s="53"/>
      <c r="G3062" s="59"/>
      <c r="Z3062" s="108" t="str">
        <f>IF(LEN(INDEX($1:$1048576,ROW(),4))&gt;0,INDEX($1:$1048576,ROW(),4)," ")</f>
        <v xml:space="preserve"> </v>
      </c>
      <c r="AA3062" s="108">
        <f t="shared" si="324"/>
        <v>235</v>
      </c>
      <c r="AB3062" s="108">
        <f ca="1">COUNTBLANK(OFFSET(INDEX($1:$1048576,2,4),AA3062*WellsInPlate,0,WellsInPlate,1))</f>
        <v>86</v>
      </c>
      <c r="AC3062" s="108">
        <f t="shared" ca="1" si="325"/>
        <v>0</v>
      </c>
      <c r="AE3062" s="108" t="b">
        <f>IF(COUNTBLANK(D3062)=0,A3062)</f>
        <v>0</v>
      </c>
    </row>
    <row r="3063" spans="1:31" ht="12.75" x14ac:dyDescent="0.2">
      <c r="A3063" s="94" t="str">
        <f>IF(D3063="","",CONCATENATE('Address and samples info'!$B$8," #",'Samples 96'!C3063))</f>
        <v/>
      </c>
      <c r="B3063" s="95" t="s">
        <v>31</v>
      </c>
      <c r="C3063" s="150">
        <v>36</v>
      </c>
      <c r="D3063" s="5"/>
      <c r="E3063" s="98">
        <v>0.01</v>
      </c>
      <c r="F3063" s="53"/>
      <c r="G3063" s="59"/>
      <c r="Z3063" s="108" t="str">
        <f>IF(LEN(INDEX($1:$1048576,ROW(),4))&gt;0,INDEX($1:$1048576,ROW(),4)," ")</f>
        <v xml:space="preserve"> </v>
      </c>
      <c r="AA3063" s="108">
        <f t="shared" si="324"/>
        <v>235</v>
      </c>
      <c r="AB3063" s="108">
        <f ca="1">COUNTBLANK(OFFSET(INDEX($1:$1048576,2,4),AA3063*WellsInPlate,0,WellsInPlate,1))</f>
        <v>86</v>
      </c>
      <c r="AC3063" s="108">
        <f t="shared" ca="1" si="325"/>
        <v>0</v>
      </c>
      <c r="AE3063" s="108" t="b">
        <f>IF(COUNTBLANK(D3063)=0,A3063)</f>
        <v>0</v>
      </c>
    </row>
    <row r="3064" spans="1:31" ht="12.75" x14ac:dyDescent="0.2">
      <c r="A3064" s="94" t="str">
        <f>IF(D3064="","",CONCATENATE('Address and samples info'!$B$8," #",'Samples 96'!C3064))</f>
        <v/>
      </c>
      <c r="B3064" s="95" t="s">
        <v>42</v>
      </c>
      <c r="C3064" s="150">
        <v>36</v>
      </c>
      <c r="D3064" s="5"/>
      <c r="E3064" s="98">
        <v>0.01</v>
      </c>
      <c r="F3064" s="53"/>
      <c r="G3064" s="59"/>
      <c r="Z3064" s="108" t="str">
        <f>IF(LEN(INDEX($1:$1048576,ROW(),4))&gt;0,INDEX($1:$1048576,ROW(),4)," ")</f>
        <v xml:space="preserve"> </v>
      </c>
      <c r="AA3064" s="108">
        <f t="shared" si="324"/>
        <v>235</v>
      </c>
      <c r="AB3064" s="108">
        <f ca="1">COUNTBLANK(OFFSET(INDEX($1:$1048576,2,4),AA3064*WellsInPlate,0,WellsInPlate,1))</f>
        <v>86</v>
      </c>
      <c r="AC3064" s="108">
        <f t="shared" ca="1" si="325"/>
        <v>0</v>
      </c>
      <c r="AE3064" s="108" t="b">
        <f>IF(COUNTBLANK(D3064)=0,A3064)</f>
        <v>0</v>
      </c>
    </row>
    <row r="3065" spans="1:31" ht="12.75" x14ac:dyDescent="0.2">
      <c r="A3065" s="94" t="str">
        <f>IF(D3065="","",CONCATENATE('Address and samples info'!$B$8," #",'Samples 96'!C3065))</f>
        <v/>
      </c>
      <c r="B3065" s="95" t="s">
        <v>53</v>
      </c>
      <c r="C3065" s="150">
        <v>36</v>
      </c>
      <c r="D3065" s="5"/>
      <c r="E3065" s="98">
        <v>0.01</v>
      </c>
      <c r="F3065" s="53"/>
      <c r="G3065" s="59"/>
      <c r="Z3065" s="108" t="str">
        <f>IF(LEN(INDEX($1:$1048576,ROW(),4))&gt;0,INDEX($1:$1048576,ROW(),4)," ")</f>
        <v xml:space="preserve"> </v>
      </c>
      <c r="AA3065" s="108">
        <f t="shared" si="324"/>
        <v>235</v>
      </c>
      <c r="AB3065" s="108">
        <f ca="1">COUNTBLANK(OFFSET(INDEX($1:$1048576,2,4),AA3065*WellsInPlate,0,WellsInPlate,1))</f>
        <v>86</v>
      </c>
      <c r="AC3065" s="108">
        <f t="shared" ca="1" si="325"/>
        <v>0</v>
      </c>
      <c r="AE3065" s="108" t="b">
        <f>IF(COUNTBLANK(D3065)=0,A3065)</f>
        <v>0</v>
      </c>
    </row>
    <row r="3066" spans="1:31" ht="12.75" x14ac:dyDescent="0.2">
      <c r="A3066" s="94" t="str">
        <f>IF(D3066="","",CONCATENATE('Address and samples info'!$B$8," #",'Samples 96'!C3066))</f>
        <v/>
      </c>
      <c r="B3066" s="95" t="s">
        <v>64</v>
      </c>
      <c r="C3066" s="150">
        <v>36</v>
      </c>
      <c r="D3066" s="5"/>
      <c r="E3066" s="98">
        <v>0.01</v>
      </c>
      <c r="F3066" s="53"/>
      <c r="G3066" s="59"/>
      <c r="Z3066" s="108" t="str">
        <f>IF(LEN(INDEX($1:$1048576,ROW(),4))&gt;0,INDEX($1:$1048576,ROW(),4)," ")</f>
        <v xml:space="preserve"> </v>
      </c>
      <c r="AA3066" s="108">
        <f t="shared" si="324"/>
        <v>235</v>
      </c>
      <c r="AB3066" s="108">
        <f ca="1">COUNTBLANK(OFFSET(INDEX($1:$1048576,2,4),AA3066*WellsInPlate,0,WellsInPlate,1))</f>
        <v>86</v>
      </c>
      <c r="AC3066" s="108">
        <f t="shared" ca="1" si="325"/>
        <v>0</v>
      </c>
      <c r="AE3066" s="108" t="b">
        <f>IF(COUNTBLANK(D3066)=0,A3066)</f>
        <v>0</v>
      </c>
    </row>
    <row r="3067" spans="1:31" ht="12.75" x14ac:dyDescent="0.2">
      <c r="A3067" s="94" t="str">
        <f>IF(D3067="","",CONCATENATE('Address and samples info'!$B$8," #",'Samples 96'!C3067))</f>
        <v/>
      </c>
      <c r="B3067" s="95" t="s">
        <v>75</v>
      </c>
      <c r="C3067" s="150">
        <v>36</v>
      </c>
      <c r="D3067" s="5"/>
      <c r="E3067" s="98">
        <v>0.01</v>
      </c>
      <c r="F3067" s="53"/>
      <c r="G3067" s="59"/>
      <c r="Z3067" s="108" t="str">
        <f>IF(LEN(INDEX($1:$1048576,ROW(),4))&gt;0,INDEX($1:$1048576,ROW(),4)," ")</f>
        <v xml:space="preserve"> </v>
      </c>
      <c r="AA3067" s="108">
        <f t="shared" si="324"/>
        <v>235</v>
      </c>
      <c r="AB3067" s="108">
        <f ca="1">COUNTBLANK(OFFSET(INDEX($1:$1048576,2,4),AA3067*WellsInPlate,0,WellsInPlate,1))</f>
        <v>86</v>
      </c>
      <c r="AC3067" s="108">
        <f t="shared" ca="1" si="325"/>
        <v>0</v>
      </c>
      <c r="AE3067" s="108" t="b">
        <f>IF(COUNTBLANK(D3067)=0,A3067)</f>
        <v>0</v>
      </c>
    </row>
    <row r="3068" spans="1:31" ht="12.75" x14ac:dyDescent="0.2">
      <c r="A3068" s="94" t="str">
        <f>IF(D3068="","",CONCATENATE('Address and samples info'!$B$8," #",'Samples 96'!C3068))</f>
        <v/>
      </c>
      <c r="B3068" s="95" t="s">
        <v>85</v>
      </c>
      <c r="C3068" s="150">
        <v>36</v>
      </c>
      <c r="D3068" s="5"/>
      <c r="E3068" s="98">
        <v>0.01</v>
      </c>
      <c r="F3068" s="53"/>
      <c r="G3068" s="59"/>
      <c r="Z3068" s="108" t="str">
        <f>IF(LEN(INDEX($1:$1048576,ROW(),4))&gt;0,INDEX($1:$1048576,ROW(),4)," ")</f>
        <v xml:space="preserve"> </v>
      </c>
      <c r="AA3068" s="108">
        <f t="shared" si="324"/>
        <v>235</v>
      </c>
      <c r="AB3068" s="108">
        <f ca="1">COUNTBLANK(OFFSET(INDEX($1:$1048576,2,4),AA3068*WellsInPlate,0,WellsInPlate,1))</f>
        <v>86</v>
      </c>
      <c r="AC3068" s="108">
        <f t="shared" ca="1" si="325"/>
        <v>0</v>
      </c>
      <c r="AE3068" s="108" t="b">
        <f>IF(COUNTBLANK(D3068)=0,A3068)</f>
        <v>0</v>
      </c>
    </row>
    <row r="3069" spans="1:31" ht="12.75" x14ac:dyDescent="0.2">
      <c r="A3069" s="94" t="str">
        <f>IF(D3069="","",CONCATENATE('Address and samples info'!$B$8," #",'Samples 96'!C3069))</f>
        <v/>
      </c>
      <c r="B3069" s="95" t="s">
        <v>10</v>
      </c>
      <c r="C3069" s="150">
        <v>36</v>
      </c>
      <c r="D3069" s="5"/>
      <c r="E3069" s="98">
        <v>0.01</v>
      </c>
      <c r="F3069" s="53"/>
      <c r="G3069" s="59"/>
      <c r="Z3069" s="108" t="str">
        <f>IF(LEN(INDEX($1:$1048576,ROW(),4))&gt;0,INDEX($1:$1048576,ROW(),4)," ")</f>
        <v xml:space="preserve"> </v>
      </c>
      <c r="AA3069" s="108">
        <f t="shared" si="324"/>
        <v>235</v>
      </c>
      <c r="AB3069" s="108">
        <f ca="1">COUNTBLANK(OFFSET(INDEX($1:$1048576,2,4),AA3069*WellsInPlate,0,WellsInPlate,1))</f>
        <v>86</v>
      </c>
      <c r="AC3069" s="108">
        <f t="shared" ca="1" si="325"/>
        <v>0</v>
      </c>
      <c r="AE3069" s="108" t="b">
        <f>IF(COUNTBLANK(D3069)=0,A3069)</f>
        <v>0</v>
      </c>
    </row>
    <row r="3070" spans="1:31" ht="12.75" x14ac:dyDescent="0.2">
      <c r="A3070" s="94" t="str">
        <f>IF(D3070="","",CONCATENATE('Address and samples info'!$B$8," #",'Samples 96'!C3070))</f>
        <v/>
      </c>
      <c r="B3070" s="95" t="s">
        <v>21</v>
      </c>
      <c r="C3070" s="150">
        <v>36</v>
      </c>
      <c r="D3070" s="5"/>
      <c r="E3070" s="98">
        <v>0.01</v>
      </c>
      <c r="F3070" s="53"/>
      <c r="G3070" s="59"/>
      <c r="Z3070" s="108" t="str">
        <f>IF(LEN(INDEX($1:$1048576,ROW(),4))&gt;0,INDEX($1:$1048576,ROW(),4)," ")</f>
        <v xml:space="preserve"> </v>
      </c>
      <c r="AA3070" s="108">
        <f t="shared" si="324"/>
        <v>235</v>
      </c>
      <c r="AB3070" s="108">
        <f ca="1">COUNTBLANK(OFFSET(INDEX($1:$1048576,2,4),AA3070*WellsInPlate,0,WellsInPlate,1))</f>
        <v>86</v>
      </c>
      <c r="AC3070" s="108">
        <f t="shared" ca="1" si="325"/>
        <v>0</v>
      </c>
      <c r="AE3070" s="108" t="b">
        <f>IF(COUNTBLANK(D3070)=0,A3070)</f>
        <v>0</v>
      </c>
    </row>
    <row r="3071" spans="1:31" ht="12.75" x14ac:dyDescent="0.2">
      <c r="A3071" s="94" t="str">
        <f>IF(D3071="","",CONCATENATE('Address and samples info'!$B$8," #",'Samples 96'!C3071))</f>
        <v/>
      </c>
      <c r="B3071" s="95" t="s">
        <v>32</v>
      </c>
      <c r="C3071" s="150">
        <v>36</v>
      </c>
      <c r="D3071" s="5"/>
      <c r="E3071" s="98">
        <v>0.01</v>
      </c>
      <c r="F3071" s="53"/>
      <c r="G3071" s="59"/>
      <c r="Z3071" s="108" t="str">
        <f>IF(LEN(INDEX($1:$1048576,ROW(),4))&gt;0,INDEX($1:$1048576,ROW(),4)," ")</f>
        <v xml:space="preserve"> </v>
      </c>
      <c r="AA3071" s="108">
        <f t="shared" si="324"/>
        <v>235</v>
      </c>
      <c r="AB3071" s="108">
        <f ca="1">COUNTBLANK(OFFSET(INDEX($1:$1048576,2,4),AA3071*WellsInPlate,0,WellsInPlate,1))</f>
        <v>86</v>
      </c>
      <c r="AC3071" s="108">
        <f t="shared" ca="1" si="325"/>
        <v>0</v>
      </c>
      <c r="AE3071" s="108" t="b">
        <f>IF(COUNTBLANK(D3071)=0,A3071)</f>
        <v>0</v>
      </c>
    </row>
    <row r="3072" spans="1:31" ht="12.75" x14ac:dyDescent="0.2">
      <c r="A3072" s="94" t="str">
        <f>IF(D3072="","",CONCATENATE('Address and samples info'!$B$8," #",'Samples 96'!C3072))</f>
        <v/>
      </c>
      <c r="B3072" s="95" t="s">
        <v>43</v>
      </c>
      <c r="C3072" s="150">
        <v>36</v>
      </c>
      <c r="D3072" s="5"/>
      <c r="E3072" s="98">
        <v>0.01</v>
      </c>
      <c r="F3072" s="53"/>
      <c r="G3072" s="59"/>
      <c r="Z3072" s="108" t="str">
        <f>IF(LEN(INDEX($1:$1048576,ROW(),4))&gt;0,INDEX($1:$1048576,ROW(),4)," ")</f>
        <v xml:space="preserve"> </v>
      </c>
      <c r="AA3072" s="108">
        <f t="shared" si="324"/>
        <v>236</v>
      </c>
      <c r="AB3072" s="108">
        <f ca="1">COUNTBLANK(OFFSET(INDEX($1:$1048576,2,4),AA3072*WellsInPlate,0,WellsInPlate,1))</f>
        <v>86</v>
      </c>
      <c r="AC3072" s="108">
        <f t="shared" ca="1" si="325"/>
        <v>0</v>
      </c>
      <c r="AE3072" s="108" t="b">
        <f>IF(COUNTBLANK(D3072)=0,A3072)</f>
        <v>0</v>
      </c>
    </row>
    <row r="3073" spans="1:31" ht="12.75" x14ac:dyDescent="0.2">
      <c r="A3073" s="94" t="str">
        <f>IF(D3073="","",CONCATENATE('Address and samples info'!$B$8," #",'Samples 96'!C3073))</f>
        <v/>
      </c>
      <c r="B3073" s="95" t="s">
        <v>54</v>
      </c>
      <c r="C3073" s="150">
        <v>36</v>
      </c>
      <c r="D3073" s="5"/>
      <c r="E3073" s="98">
        <v>0.01</v>
      </c>
      <c r="F3073" s="53"/>
      <c r="G3073" s="59"/>
      <c r="Z3073" s="108" t="str">
        <f>IF(LEN(INDEX($1:$1048576,ROW(),4))&gt;0,INDEX($1:$1048576,ROW(),4)," ")</f>
        <v xml:space="preserve"> </v>
      </c>
      <c r="AA3073" s="108">
        <f t="shared" si="324"/>
        <v>236</v>
      </c>
      <c r="AB3073" s="108">
        <f ca="1">COUNTBLANK(OFFSET(INDEX($1:$1048576,2,4),AA3073*WellsInPlate,0,WellsInPlate,1))</f>
        <v>86</v>
      </c>
      <c r="AC3073" s="108">
        <f t="shared" ca="1" si="325"/>
        <v>0</v>
      </c>
      <c r="AE3073" s="108" t="b">
        <f>IF(COUNTBLANK(D3073)=0,A3073)</f>
        <v>0</v>
      </c>
    </row>
    <row r="3074" spans="1:31" ht="12.75" x14ac:dyDescent="0.2">
      <c r="A3074" s="94" t="str">
        <f>IF(D3074="","",CONCATENATE('Address and samples info'!$B$8," #",'Samples 96'!C3074))</f>
        <v/>
      </c>
      <c r="B3074" s="95" t="s">
        <v>65</v>
      </c>
      <c r="C3074" s="150">
        <v>36</v>
      </c>
      <c r="D3074" s="5"/>
      <c r="E3074" s="98">
        <v>0.01</v>
      </c>
      <c r="F3074" s="53"/>
      <c r="G3074" s="59"/>
      <c r="Z3074" s="108" t="str">
        <f>IF(LEN(INDEX($1:$1048576,ROW(),4))&gt;0,INDEX($1:$1048576,ROW(),4)," ")</f>
        <v xml:space="preserve"> </v>
      </c>
      <c r="AA3074" s="108">
        <f t="shared" si="324"/>
        <v>236</v>
      </c>
      <c r="AB3074" s="108">
        <f ca="1">COUNTBLANK(OFFSET(INDEX($1:$1048576,2,4),AA3074*WellsInPlate,0,WellsInPlate,1))</f>
        <v>86</v>
      </c>
      <c r="AC3074" s="108">
        <f t="shared" ca="1" si="325"/>
        <v>0</v>
      </c>
      <c r="AE3074" s="108" t="b">
        <f>IF(COUNTBLANK(D3074)=0,A3074)</f>
        <v>0</v>
      </c>
    </row>
    <row r="3075" spans="1:31" ht="12.75" x14ac:dyDescent="0.2">
      <c r="A3075" s="94" t="str">
        <f>IF(D3075="","",CONCATENATE('Address and samples info'!$B$8," #",'Samples 96'!C3075))</f>
        <v/>
      </c>
      <c r="B3075" s="95" t="s">
        <v>76</v>
      </c>
      <c r="C3075" s="150">
        <v>36</v>
      </c>
      <c r="D3075" s="5"/>
      <c r="E3075" s="98">
        <v>0.01</v>
      </c>
      <c r="F3075" s="53"/>
      <c r="G3075" s="59"/>
      <c r="Z3075" s="108" t="str">
        <f>IF(LEN(INDEX($1:$1048576,ROW(),4))&gt;0,INDEX($1:$1048576,ROW(),4)," ")</f>
        <v xml:space="preserve"> </v>
      </c>
      <c r="AA3075" s="108">
        <f t="shared" si="324"/>
        <v>236</v>
      </c>
      <c r="AB3075" s="108">
        <f ca="1">COUNTBLANK(OFFSET(INDEX($1:$1048576,2,4),AA3075*WellsInPlate,0,WellsInPlate,1))</f>
        <v>86</v>
      </c>
      <c r="AC3075" s="108">
        <f t="shared" ca="1" si="325"/>
        <v>0</v>
      </c>
      <c r="AE3075" s="108" t="b">
        <f>IF(COUNTBLANK(D3075)=0,A3075)</f>
        <v>0</v>
      </c>
    </row>
    <row r="3076" spans="1:31" ht="12.75" x14ac:dyDescent="0.2">
      <c r="A3076" s="94" t="str">
        <f>IF(D3076="","",CONCATENATE('Address and samples info'!$B$8," #",'Samples 96'!C3076))</f>
        <v/>
      </c>
      <c r="B3076" s="95" t="s">
        <v>86</v>
      </c>
      <c r="C3076" s="150">
        <v>36</v>
      </c>
      <c r="D3076" s="5"/>
      <c r="E3076" s="98">
        <v>0.01</v>
      </c>
      <c r="F3076" s="53"/>
      <c r="G3076" s="59"/>
      <c r="Z3076" s="108" t="str">
        <f>IF(LEN(INDEX($1:$1048576,ROW(),4))&gt;0,INDEX($1:$1048576,ROW(),4)," ")</f>
        <v xml:space="preserve"> </v>
      </c>
      <c r="AA3076" s="108">
        <f t="shared" si="324"/>
        <v>236</v>
      </c>
      <c r="AB3076" s="108">
        <f ca="1">COUNTBLANK(OFFSET(INDEX($1:$1048576,2,4),AA3076*WellsInPlate,0,WellsInPlate,1))</f>
        <v>86</v>
      </c>
      <c r="AC3076" s="108">
        <f t="shared" ca="1" si="325"/>
        <v>0</v>
      </c>
      <c r="AE3076" s="108" t="b">
        <f>IF(COUNTBLANK(D3076)=0,A3076)</f>
        <v>0</v>
      </c>
    </row>
    <row r="3077" spans="1:31" ht="12.75" x14ac:dyDescent="0.2">
      <c r="A3077" s="94" t="str">
        <f>IF(D3077="","",CONCATENATE('Address and samples info'!$B$8," #",'Samples 96'!C3077))</f>
        <v/>
      </c>
      <c r="B3077" s="95" t="s">
        <v>11</v>
      </c>
      <c r="C3077" s="150">
        <v>36</v>
      </c>
      <c r="D3077" s="5"/>
      <c r="E3077" s="98">
        <v>0.01</v>
      </c>
      <c r="F3077" s="53"/>
      <c r="G3077" s="59"/>
      <c r="Z3077" s="108" t="str">
        <f>IF(LEN(INDEX($1:$1048576,ROW(),4))&gt;0,INDEX($1:$1048576,ROW(),4)," ")</f>
        <v xml:space="preserve"> </v>
      </c>
      <c r="AA3077" s="108">
        <f t="shared" ref="AA3077" si="326">CEILING((ROW()-StartRow+1)/PanelHeight,1)-1</f>
        <v>236</v>
      </c>
      <c r="AB3077" s="108">
        <f ca="1">COUNTBLANK(OFFSET(INDEX($1:$1048576,2,4),AA3077*WellsInPlate,0,WellsInPlate,1))</f>
        <v>86</v>
      </c>
      <c r="AC3077" s="108">
        <f t="shared" ref="AC3077" ca="1" si="327">IF(AB3077=WellsInPlate,0,1)</f>
        <v>0</v>
      </c>
      <c r="AE3077" s="108" t="b">
        <f>IF(COUNTBLANK(D3077)=0,A3077)</f>
        <v>0</v>
      </c>
    </row>
    <row r="3078" spans="1:31" ht="12.75" x14ac:dyDescent="0.2">
      <c r="A3078" s="94" t="str">
        <f>IF(D3078="","",CONCATENATE('Address and samples info'!$B$8," #",'Samples 96'!C3078))</f>
        <v/>
      </c>
      <c r="B3078" s="95" t="s">
        <v>22</v>
      </c>
      <c r="C3078" s="150">
        <v>36</v>
      </c>
      <c r="D3078" s="5"/>
      <c r="E3078" s="98">
        <v>0.01</v>
      </c>
      <c r="F3078" s="53"/>
      <c r="G3078" s="59"/>
      <c r="Z3078" s="108" t="str">
        <f>IF(LEN(INDEX($1:$1048576,ROW(),4))&gt;0,INDEX($1:$1048576,ROW(),4)," ")</f>
        <v xml:space="preserve"> </v>
      </c>
      <c r="AA3078" s="108">
        <f t="shared" ref="AA3078:AA3109" si="328">CEILING((ROW()-StartRow+1)/PanelHeight,1)-1</f>
        <v>236</v>
      </c>
      <c r="AB3078" s="108">
        <f ca="1">COUNTBLANK(OFFSET(INDEX($1:$1048576,2,4),AA3078*WellsInPlate,0,WellsInPlate,1))</f>
        <v>86</v>
      </c>
      <c r="AC3078" s="108">
        <f t="shared" ref="AC3078:AC3109" ca="1" si="329">IF(AB3078=WellsInPlate,0,1)</f>
        <v>0</v>
      </c>
      <c r="AE3078" s="108" t="b">
        <f>IF(COUNTBLANK(D3078)=0,A3078)</f>
        <v>0</v>
      </c>
    </row>
    <row r="3079" spans="1:31" ht="12.75" x14ac:dyDescent="0.2">
      <c r="A3079" s="94" t="str">
        <f>IF(D3079="","",CONCATENATE('Address and samples info'!$B$8," #",'Samples 96'!C3079))</f>
        <v/>
      </c>
      <c r="B3079" s="95" t="s">
        <v>33</v>
      </c>
      <c r="C3079" s="150">
        <v>36</v>
      </c>
      <c r="D3079" s="5"/>
      <c r="E3079" s="98">
        <v>0.01</v>
      </c>
      <c r="F3079" s="53"/>
      <c r="G3079" s="59"/>
      <c r="Z3079" s="108" t="str">
        <f>IF(LEN(INDEX($1:$1048576,ROW(),4))&gt;0,INDEX($1:$1048576,ROW(),4)," ")</f>
        <v xml:space="preserve"> </v>
      </c>
      <c r="AA3079" s="108">
        <f t="shared" si="328"/>
        <v>236</v>
      </c>
      <c r="AB3079" s="108">
        <f ca="1">COUNTBLANK(OFFSET(INDEX($1:$1048576,2,4),AA3079*WellsInPlate,0,WellsInPlate,1))</f>
        <v>86</v>
      </c>
      <c r="AC3079" s="108">
        <f t="shared" ca="1" si="329"/>
        <v>0</v>
      </c>
      <c r="AE3079" s="108" t="b">
        <f>IF(COUNTBLANK(D3079)=0,A3079)</f>
        <v>0</v>
      </c>
    </row>
    <row r="3080" spans="1:31" ht="12.75" x14ac:dyDescent="0.2">
      <c r="A3080" s="94" t="str">
        <f>IF(D3080="","",CONCATENATE('Address and samples info'!$B$8," #",'Samples 96'!C3080))</f>
        <v/>
      </c>
      <c r="B3080" s="95" t="s">
        <v>44</v>
      </c>
      <c r="C3080" s="150">
        <v>36</v>
      </c>
      <c r="D3080" s="5"/>
      <c r="E3080" s="98">
        <v>0.01</v>
      </c>
      <c r="F3080" s="53"/>
      <c r="G3080" s="59"/>
      <c r="Z3080" s="108" t="str">
        <f>IF(LEN(INDEX($1:$1048576,ROW(),4))&gt;0,INDEX($1:$1048576,ROW(),4)," ")</f>
        <v xml:space="preserve"> </v>
      </c>
      <c r="AA3080" s="108">
        <f t="shared" si="328"/>
        <v>236</v>
      </c>
      <c r="AB3080" s="108">
        <f ca="1">COUNTBLANK(OFFSET(INDEX($1:$1048576,2,4),AA3080*WellsInPlate,0,WellsInPlate,1))</f>
        <v>86</v>
      </c>
      <c r="AC3080" s="108">
        <f t="shared" ca="1" si="329"/>
        <v>0</v>
      </c>
      <c r="AE3080" s="108" t="b">
        <f>IF(COUNTBLANK(D3080)=0,A3080)</f>
        <v>0</v>
      </c>
    </row>
    <row r="3081" spans="1:31" ht="12.75" x14ac:dyDescent="0.2">
      <c r="A3081" s="94" t="str">
        <f>IF(D3081="","",CONCATENATE('Address and samples info'!$B$8," #",'Samples 96'!C3081))</f>
        <v/>
      </c>
      <c r="B3081" s="95" t="s">
        <v>55</v>
      </c>
      <c r="C3081" s="150">
        <v>36</v>
      </c>
      <c r="D3081" s="5"/>
      <c r="E3081" s="98">
        <v>0.01</v>
      </c>
      <c r="F3081" s="53"/>
      <c r="G3081" s="59"/>
      <c r="Z3081" s="108" t="str">
        <f>IF(LEN(INDEX($1:$1048576,ROW(),4))&gt;0,INDEX($1:$1048576,ROW(),4)," ")</f>
        <v xml:space="preserve"> </v>
      </c>
      <c r="AA3081" s="108">
        <f t="shared" si="328"/>
        <v>236</v>
      </c>
      <c r="AB3081" s="108">
        <f ca="1">COUNTBLANK(OFFSET(INDEX($1:$1048576,2,4),AA3081*WellsInPlate,0,WellsInPlate,1))</f>
        <v>86</v>
      </c>
      <c r="AC3081" s="108">
        <f t="shared" ca="1" si="329"/>
        <v>0</v>
      </c>
      <c r="AE3081" s="108" t="b">
        <f>IF(COUNTBLANK(D3081)=0,A3081)</f>
        <v>0</v>
      </c>
    </row>
    <row r="3082" spans="1:31" ht="12.75" x14ac:dyDescent="0.2">
      <c r="A3082" s="94" t="str">
        <f>IF(D3082="","",CONCATENATE('Address and samples info'!$B$8," #",'Samples 96'!C3082))</f>
        <v/>
      </c>
      <c r="B3082" s="95" t="s">
        <v>66</v>
      </c>
      <c r="C3082" s="150">
        <v>36</v>
      </c>
      <c r="D3082" s="5"/>
      <c r="E3082" s="98">
        <v>0.01</v>
      </c>
      <c r="F3082" s="53"/>
      <c r="G3082" s="59"/>
      <c r="Z3082" s="108" t="str">
        <f>IF(LEN(INDEX($1:$1048576,ROW(),4))&gt;0,INDEX($1:$1048576,ROW(),4)," ")</f>
        <v xml:space="preserve"> </v>
      </c>
      <c r="AA3082" s="108">
        <f t="shared" si="328"/>
        <v>236</v>
      </c>
      <c r="AB3082" s="108">
        <f ca="1">COUNTBLANK(OFFSET(INDEX($1:$1048576,2,4),AA3082*WellsInPlate,0,WellsInPlate,1))</f>
        <v>86</v>
      </c>
      <c r="AC3082" s="108">
        <f t="shared" ca="1" si="329"/>
        <v>0</v>
      </c>
      <c r="AE3082" s="108" t="b">
        <f>IF(COUNTBLANK(D3082)=0,A3082)</f>
        <v>0</v>
      </c>
    </row>
    <row r="3083" spans="1:31" ht="12.75" x14ac:dyDescent="0.2">
      <c r="A3083" s="94" t="str">
        <f>IF(D3083="","",CONCATENATE('Address and samples info'!$B$8," #",'Samples 96'!C3083))</f>
        <v/>
      </c>
      <c r="B3083" s="95" t="s">
        <v>77</v>
      </c>
      <c r="C3083" s="150">
        <v>36</v>
      </c>
      <c r="D3083" s="5"/>
      <c r="E3083" s="98">
        <v>0.01</v>
      </c>
      <c r="F3083" s="53"/>
      <c r="G3083" s="59"/>
      <c r="Z3083" s="108" t="str">
        <f>IF(LEN(INDEX($1:$1048576,ROW(),4))&gt;0,INDEX($1:$1048576,ROW(),4)," ")</f>
        <v xml:space="preserve"> </v>
      </c>
      <c r="AA3083" s="108">
        <f t="shared" si="328"/>
        <v>236</v>
      </c>
      <c r="AB3083" s="108">
        <f ca="1">COUNTBLANK(OFFSET(INDEX($1:$1048576,2,4),AA3083*WellsInPlate,0,WellsInPlate,1))</f>
        <v>86</v>
      </c>
      <c r="AC3083" s="108">
        <f t="shared" ca="1" si="329"/>
        <v>0</v>
      </c>
      <c r="AE3083" s="108" t="b">
        <f>IF(COUNTBLANK(D3083)=0,A3083)</f>
        <v>0</v>
      </c>
    </row>
    <row r="3084" spans="1:31" ht="12.75" x14ac:dyDescent="0.2">
      <c r="A3084" s="94" t="str">
        <f>IF(D3084="","",CONCATENATE('Address and samples info'!$B$8," #",'Samples 96'!C3084))</f>
        <v/>
      </c>
      <c r="B3084" s="95" t="s">
        <v>87</v>
      </c>
      <c r="C3084" s="150">
        <v>36</v>
      </c>
      <c r="D3084" s="5"/>
      <c r="E3084" s="98">
        <v>0.01</v>
      </c>
      <c r="F3084" s="53"/>
      <c r="G3084" s="59"/>
      <c r="Z3084" s="108" t="str">
        <f>IF(LEN(INDEX($1:$1048576,ROW(),4))&gt;0,INDEX($1:$1048576,ROW(),4)," ")</f>
        <v xml:space="preserve"> </v>
      </c>
      <c r="AA3084" s="108">
        <f t="shared" si="328"/>
        <v>236</v>
      </c>
      <c r="AB3084" s="108">
        <f ca="1">COUNTBLANK(OFFSET(INDEX($1:$1048576,2,4),AA3084*WellsInPlate,0,WellsInPlate,1))</f>
        <v>86</v>
      </c>
      <c r="AC3084" s="108">
        <f t="shared" ca="1" si="329"/>
        <v>0</v>
      </c>
      <c r="AE3084" s="108" t="b">
        <f>IF(COUNTBLANK(D3084)=0,A3084)</f>
        <v>0</v>
      </c>
    </row>
    <row r="3085" spans="1:31" ht="12.75" x14ac:dyDescent="0.2">
      <c r="A3085" s="94" t="str">
        <f>IF(D3085="","",CONCATENATE('Address and samples info'!$B$8," #",'Samples 96'!C3085))</f>
        <v/>
      </c>
      <c r="B3085" s="95" t="s">
        <v>12</v>
      </c>
      <c r="C3085" s="150">
        <v>36</v>
      </c>
      <c r="D3085" s="5"/>
      <c r="E3085" s="98">
        <v>0.01</v>
      </c>
      <c r="F3085" s="53"/>
      <c r="G3085" s="59"/>
      <c r="Z3085" s="108" t="str">
        <f>IF(LEN(INDEX($1:$1048576,ROW(),4))&gt;0,INDEX($1:$1048576,ROW(),4)," ")</f>
        <v xml:space="preserve"> </v>
      </c>
      <c r="AA3085" s="108">
        <f t="shared" si="328"/>
        <v>237</v>
      </c>
      <c r="AB3085" s="108">
        <f ca="1">COUNTBLANK(OFFSET(INDEX($1:$1048576,2,4),AA3085*WellsInPlate,0,WellsInPlate,1))</f>
        <v>86</v>
      </c>
      <c r="AC3085" s="108">
        <f t="shared" ca="1" si="329"/>
        <v>0</v>
      </c>
      <c r="AE3085" s="108" t="b">
        <f>IF(COUNTBLANK(D3085)=0,A3085)</f>
        <v>0</v>
      </c>
    </row>
    <row r="3086" spans="1:31" ht="12.75" x14ac:dyDescent="0.2">
      <c r="A3086" s="94" t="str">
        <f>IF(D3086="","",CONCATENATE('Address and samples info'!$B$8," #",'Samples 96'!C3086))</f>
        <v/>
      </c>
      <c r="B3086" s="95" t="s">
        <v>23</v>
      </c>
      <c r="C3086" s="150">
        <v>36</v>
      </c>
      <c r="D3086" s="5"/>
      <c r="E3086" s="98">
        <v>0.01</v>
      </c>
      <c r="F3086" s="53"/>
      <c r="G3086" s="59"/>
      <c r="Z3086" s="108" t="str">
        <f>IF(LEN(INDEX($1:$1048576,ROW(),4))&gt;0,INDEX($1:$1048576,ROW(),4)," ")</f>
        <v xml:space="preserve"> </v>
      </c>
      <c r="AA3086" s="108">
        <f t="shared" si="328"/>
        <v>237</v>
      </c>
      <c r="AB3086" s="108">
        <f ca="1">COUNTBLANK(OFFSET(INDEX($1:$1048576,2,4),AA3086*WellsInPlate,0,WellsInPlate,1))</f>
        <v>86</v>
      </c>
      <c r="AC3086" s="108">
        <f t="shared" ca="1" si="329"/>
        <v>0</v>
      </c>
      <c r="AE3086" s="108" t="b">
        <f>IF(COUNTBLANK(D3086)=0,A3086)</f>
        <v>0</v>
      </c>
    </row>
    <row r="3087" spans="1:31" ht="12.75" x14ac:dyDescent="0.2">
      <c r="A3087" s="94" t="str">
        <f>IF(D3087="","",CONCATENATE('Address and samples info'!$B$8," #",'Samples 96'!C3087))</f>
        <v/>
      </c>
      <c r="B3087" s="95" t="s">
        <v>34</v>
      </c>
      <c r="C3087" s="150">
        <v>36</v>
      </c>
      <c r="D3087" s="5"/>
      <c r="E3087" s="98">
        <v>0.01</v>
      </c>
      <c r="F3087" s="53"/>
      <c r="G3087" s="59"/>
      <c r="Z3087" s="108" t="str">
        <f>IF(LEN(INDEX($1:$1048576,ROW(),4))&gt;0,INDEX($1:$1048576,ROW(),4)," ")</f>
        <v xml:space="preserve"> </v>
      </c>
      <c r="AA3087" s="108">
        <f t="shared" si="328"/>
        <v>237</v>
      </c>
      <c r="AB3087" s="108">
        <f ca="1">COUNTBLANK(OFFSET(INDEX($1:$1048576,2,4),AA3087*WellsInPlate,0,WellsInPlate,1))</f>
        <v>86</v>
      </c>
      <c r="AC3087" s="108">
        <f t="shared" ca="1" si="329"/>
        <v>0</v>
      </c>
      <c r="AE3087" s="108" t="b">
        <f>IF(COUNTBLANK(D3087)=0,A3087)</f>
        <v>0</v>
      </c>
    </row>
    <row r="3088" spans="1:31" ht="12.75" x14ac:dyDescent="0.2">
      <c r="A3088" s="94" t="str">
        <f>IF(D3088="","",CONCATENATE('Address and samples info'!$B$8," #",'Samples 96'!C3088))</f>
        <v/>
      </c>
      <c r="B3088" s="95" t="s">
        <v>45</v>
      </c>
      <c r="C3088" s="150">
        <v>36</v>
      </c>
      <c r="D3088" s="5"/>
      <c r="E3088" s="98">
        <v>0.01</v>
      </c>
      <c r="F3088" s="53"/>
      <c r="G3088" s="59"/>
      <c r="Z3088" s="108" t="str">
        <f>IF(LEN(INDEX($1:$1048576,ROW(),4))&gt;0,INDEX($1:$1048576,ROW(),4)," ")</f>
        <v xml:space="preserve"> </v>
      </c>
      <c r="AA3088" s="108">
        <f t="shared" si="328"/>
        <v>237</v>
      </c>
      <c r="AB3088" s="108">
        <f ca="1">COUNTBLANK(OFFSET(INDEX($1:$1048576,2,4),AA3088*WellsInPlate,0,WellsInPlate,1))</f>
        <v>86</v>
      </c>
      <c r="AC3088" s="108">
        <f t="shared" ca="1" si="329"/>
        <v>0</v>
      </c>
      <c r="AE3088" s="108" t="b">
        <f>IF(COUNTBLANK(D3088)=0,A3088)</f>
        <v>0</v>
      </c>
    </row>
    <row r="3089" spans="1:31" ht="12.75" x14ac:dyDescent="0.2">
      <c r="A3089" s="94" t="str">
        <f>IF(D3089="","",CONCATENATE('Address and samples info'!$B$8," #",'Samples 96'!C3089))</f>
        <v/>
      </c>
      <c r="B3089" s="95" t="s">
        <v>56</v>
      </c>
      <c r="C3089" s="150">
        <v>36</v>
      </c>
      <c r="D3089" s="5"/>
      <c r="E3089" s="98">
        <v>0.01</v>
      </c>
      <c r="F3089" s="53"/>
      <c r="G3089" s="59"/>
      <c r="Z3089" s="108" t="str">
        <f>IF(LEN(INDEX($1:$1048576,ROW(),4))&gt;0,INDEX($1:$1048576,ROW(),4)," ")</f>
        <v xml:space="preserve"> </v>
      </c>
      <c r="AA3089" s="108">
        <f t="shared" si="328"/>
        <v>237</v>
      </c>
      <c r="AB3089" s="108">
        <f ca="1">COUNTBLANK(OFFSET(INDEX($1:$1048576,2,4),AA3089*WellsInPlate,0,WellsInPlate,1))</f>
        <v>86</v>
      </c>
      <c r="AC3089" s="108">
        <f t="shared" ca="1" si="329"/>
        <v>0</v>
      </c>
      <c r="AE3089" s="108" t="b">
        <f>IF(COUNTBLANK(D3089)=0,A3089)</f>
        <v>0</v>
      </c>
    </row>
    <row r="3090" spans="1:31" ht="12.75" x14ac:dyDescent="0.2">
      <c r="A3090" s="94" t="str">
        <f>IF(D3090="","",CONCATENATE('Address and samples info'!$B$8," #",'Samples 96'!C3090))</f>
        <v/>
      </c>
      <c r="B3090" s="95" t="s">
        <v>67</v>
      </c>
      <c r="C3090" s="150">
        <v>36</v>
      </c>
      <c r="D3090" s="5"/>
      <c r="E3090" s="98">
        <v>0.01</v>
      </c>
      <c r="F3090" s="53"/>
      <c r="G3090" s="59"/>
      <c r="Z3090" s="108" t="str">
        <f>IF(LEN(INDEX($1:$1048576,ROW(),4))&gt;0,INDEX($1:$1048576,ROW(),4)," ")</f>
        <v xml:space="preserve"> </v>
      </c>
      <c r="AA3090" s="108">
        <f t="shared" si="328"/>
        <v>237</v>
      </c>
      <c r="AB3090" s="108">
        <f ca="1">COUNTBLANK(OFFSET(INDEX($1:$1048576,2,4),AA3090*WellsInPlate,0,WellsInPlate,1))</f>
        <v>86</v>
      </c>
      <c r="AC3090" s="108">
        <f t="shared" ca="1" si="329"/>
        <v>0</v>
      </c>
      <c r="AE3090" s="108" t="b">
        <f>IF(COUNTBLANK(D3090)=0,A3090)</f>
        <v>0</v>
      </c>
    </row>
    <row r="3091" spans="1:31" ht="12.75" x14ac:dyDescent="0.2">
      <c r="A3091" s="94" t="str">
        <f>IF(D3091="","",CONCATENATE('Address and samples info'!$B$8," #",'Samples 96'!C3091))</f>
        <v/>
      </c>
      <c r="B3091" s="95" t="s">
        <v>78</v>
      </c>
      <c r="C3091" s="150">
        <v>36</v>
      </c>
      <c r="D3091" s="5"/>
      <c r="E3091" s="98">
        <v>0.01</v>
      </c>
      <c r="F3091" s="53"/>
      <c r="G3091" s="59"/>
      <c r="Z3091" s="108" t="str">
        <f>IF(LEN(INDEX($1:$1048576,ROW(),4))&gt;0,INDEX($1:$1048576,ROW(),4)," ")</f>
        <v xml:space="preserve"> </v>
      </c>
      <c r="AA3091" s="108">
        <f t="shared" si="328"/>
        <v>237</v>
      </c>
      <c r="AB3091" s="108">
        <f ca="1">COUNTBLANK(OFFSET(INDEX($1:$1048576,2,4),AA3091*WellsInPlate,0,WellsInPlate,1))</f>
        <v>86</v>
      </c>
      <c r="AC3091" s="108">
        <f t="shared" ca="1" si="329"/>
        <v>0</v>
      </c>
      <c r="AE3091" s="108" t="b">
        <f>IF(COUNTBLANK(D3091)=0,A3091)</f>
        <v>0</v>
      </c>
    </row>
    <row r="3092" spans="1:31" ht="12.75" x14ac:dyDescent="0.2">
      <c r="A3092" s="94" t="str">
        <f>IF(D3092="","",CONCATENATE('Address and samples info'!$B$8," #",'Samples 96'!C3092))</f>
        <v/>
      </c>
      <c r="B3092" s="95" t="s">
        <v>88</v>
      </c>
      <c r="C3092" s="150">
        <v>36</v>
      </c>
      <c r="D3092" s="5"/>
      <c r="E3092" s="98">
        <v>0.01</v>
      </c>
      <c r="F3092" s="53"/>
      <c r="G3092" s="59"/>
      <c r="Z3092" s="108" t="str">
        <f>IF(LEN(INDEX($1:$1048576,ROW(),4))&gt;0,INDEX($1:$1048576,ROW(),4)," ")</f>
        <v xml:space="preserve"> </v>
      </c>
      <c r="AA3092" s="108">
        <f t="shared" si="328"/>
        <v>237</v>
      </c>
      <c r="AB3092" s="108">
        <f ca="1">COUNTBLANK(OFFSET(INDEX($1:$1048576,2,4),AA3092*WellsInPlate,0,WellsInPlate,1))</f>
        <v>86</v>
      </c>
      <c r="AC3092" s="108">
        <f t="shared" ca="1" si="329"/>
        <v>0</v>
      </c>
      <c r="AE3092" s="108" t="b">
        <f>IF(COUNTBLANK(D3092)=0,A3092)</f>
        <v>0</v>
      </c>
    </row>
    <row r="3093" spans="1:31" ht="12.75" x14ac:dyDescent="0.2">
      <c r="A3093" s="94" t="str">
        <f>IF(D3093="","",CONCATENATE('Address and samples info'!$B$8," #",'Samples 96'!C3093))</f>
        <v/>
      </c>
      <c r="B3093" s="95" t="s">
        <v>13</v>
      </c>
      <c r="C3093" s="150">
        <v>36</v>
      </c>
      <c r="D3093" s="5"/>
      <c r="E3093" s="98">
        <v>0.01</v>
      </c>
      <c r="F3093" s="53"/>
      <c r="G3093" s="59"/>
      <c r="Z3093" s="108" t="str">
        <f>IF(LEN(INDEX($1:$1048576,ROW(),4))&gt;0,INDEX($1:$1048576,ROW(),4)," ")</f>
        <v xml:space="preserve"> </v>
      </c>
      <c r="AA3093" s="108">
        <f t="shared" si="328"/>
        <v>237</v>
      </c>
      <c r="AB3093" s="108">
        <f ca="1">COUNTBLANK(OFFSET(INDEX($1:$1048576,2,4),AA3093*WellsInPlate,0,WellsInPlate,1))</f>
        <v>86</v>
      </c>
      <c r="AC3093" s="108">
        <f t="shared" ca="1" si="329"/>
        <v>0</v>
      </c>
      <c r="AE3093" s="108" t="b">
        <f>IF(COUNTBLANK(D3093)=0,A3093)</f>
        <v>0</v>
      </c>
    </row>
    <row r="3094" spans="1:31" ht="12.75" x14ac:dyDescent="0.2">
      <c r="A3094" s="94" t="str">
        <f>IF(D3094="","",CONCATENATE('Address and samples info'!$B$8," #",'Samples 96'!C3094))</f>
        <v/>
      </c>
      <c r="B3094" s="95" t="s">
        <v>24</v>
      </c>
      <c r="C3094" s="150">
        <v>36</v>
      </c>
      <c r="D3094" s="5"/>
      <c r="E3094" s="98">
        <v>0.01</v>
      </c>
      <c r="F3094" s="53"/>
      <c r="G3094" s="59"/>
      <c r="Z3094" s="108" t="str">
        <f>IF(LEN(INDEX($1:$1048576,ROW(),4))&gt;0,INDEX($1:$1048576,ROW(),4)," ")</f>
        <v xml:space="preserve"> </v>
      </c>
      <c r="AA3094" s="108">
        <f t="shared" si="328"/>
        <v>237</v>
      </c>
      <c r="AB3094" s="108">
        <f ca="1">COUNTBLANK(OFFSET(INDEX($1:$1048576,2,4),AA3094*WellsInPlate,0,WellsInPlate,1))</f>
        <v>86</v>
      </c>
      <c r="AC3094" s="108">
        <f t="shared" ca="1" si="329"/>
        <v>0</v>
      </c>
      <c r="AE3094" s="108" t="b">
        <f>IF(COUNTBLANK(D3094)=0,A3094)</f>
        <v>0</v>
      </c>
    </row>
    <row r="3095" spans="1:31" ht="12.75" x14ac:dyDescent="0.2">
      <c r="A3095" s="94" t="str">
        <f>IF(D3095="","",CONCATENATE('Address and samples info'!$B$8," #",'Samples 96'!C3095))</f>
        <v/>
      </c>
      <c r="B3095" s="95" t="s">
        <v>35</v>
      </c>
      <c r="C3095" s="150">
        <v>36</v>
      </c>
      <c r="D3095" s="5"/>
      <c r="E3095" s="98">
        <v>0.01</v>
      </c>
      <c r="F3095" s="53"/>
      <c r="G3095" s="59"/>
      <c r="Z3095" s="108" t="str">
        <f>IF(LEN(INDEX($1:$1048576,ROW(),4))&gt;0,INDEX($1:$1048576,ROW(),4)," ")</f>
        <v xml:space="preserve"> </v>
      </c>
      <c r="AA3095" s="108">
        <f t="shared" si="328"/>
        <v>237</v>
      </c>
      <c r="AB3095" s="108">
        <f ca="1">COUNTBLANK(OFFSET(INDEX($1:$1048576,2,4),AA3095*WellsInPlate,0,WellsInPlate,1))</f>
        <v>86</v>
      </c>
      <c r="AC3095" s="108">
        <f t="shared" ca="1" si="329"/>
        <v>0</v>
      </c>
      <c r="AE3095" s="108" t="b">
        <f>IF(COUNTBLANK(D3095)=0,A3095)</f>
        <v>0</v>
      </c>
    </row>
    <row r="3096" spans="1:31" ht="12.75" x14ac:dyDescent="0.2">
      <c r="A3096" s="94" t="str">
        <f>IF(D3096="","",CONCATENATE('Address and samples info'!$B$8," #",'Samples 96'!C3096))</f>
        <v/>
      </c>
      <c r="B3096" s="95" t="s">
        <v>46</v>
      </c>
      <c r="C3096" s="150">
        <v>36</v>
      </c>
      <c r="D3096" s="5"/>
      <c r="E3096" s="98">
        <v>0.01</v>
      </c>
      <c r="F3096" s="53"/>
      <c r="G3096" s="59"/>
      <c r="Z3096" s="108" t="str">
        <f>IF(LEN(INDEX($1:$1048576,ROW(),4))&gt;0,INDEX($1:$1048576,ROW(),4)," ")</f>
        <v xml:space="preserve"> </v>
      </c>
      <c r="AA3096" s="108">
        <f t="shared" si="328"/>
        <v>237</v>
      </c>
      <c r="AB3096" s="108">
        <f ca="1">COUNTBLANK(OFFSET(INDEX($1:$1048576,2,4),AA3096*WellsInPlate,0,WellsInPlate,1))</f>
        <v>86</v>
      </c>
      <c r="AC3096" s="108">
        <f t="shared" ca="1" si="329"/>
        <v>0</v>
      </c>
      <c r="AE3096" s="108" t="b">
        <f>IF(COUNTBLANK(D3096)=0,A3096)</f>
        <v>0</v>
      </c>
    </row>
    <row r="3097" spans="1:31" ht="12.75" x14ac:dyDescent="0.2">
      <c r="A3097" s="94" t="str">
        <f>IF(D3097="","",CONCATENATE('Address and samples info'!$B$8," #",'Samples 96'!C3097))</f>
        <v/>
      </c>
      <c r="B3097" s="95" t="s">
        <v>57</v>
      </c>
      <c r="C3097" s="150">
        <v>36</v>
      </c>
      <c r="D3097" s="5"/>
      <c r="E3097" s="98">
        <v>0.01</v>
      </c>
      <c r="F3097" s="53"/>
      <c r="G3097" s="59"/>
      <c r="Z3097" s="108" t="str">
        <f>IF(LEN(INDEX($1:$1048576,ROW(),4))&gt;0,INDEX($1:$1048576,ROW(),4)," ")</f>
        <v xml:space="preserve"> </v>
      </c>
      <c r="AA3097" s="108">
        <f t="shared" si="328"/>
        <v>237</v>
      </c>
      <c r="AB3097" s="108">
        <f ca="1">COUNTBLANK(OFFSET(INDEX($1:$1048576,2,4),AA3097*WellsInPlate,0,WellsInPlate,1))</f>
        <v>86</v>
      </c>
      <c r="AC3097" s="108">
        <f t="shared" ca="1" si="329"/>
        <v>0</v>
      </c>
      <c r="AE3097" s="108" t="b">
        <f>IF(COUNTBLANK(D3097)=0,A3097)</f>
        <v>0</v>
      </c>
    </row>
    <row r="3098" spans="1:31" ht="12.75" x14ac:dyDescent="0.2">
      <c r="A3098" s="94" t="str">
        <f>IF(D3098="","",CONCATENATE('Address and samples info'!$B$8," #",'Samples 96'!C3098))</f>
        <v/>
      </c>
      <c r="B3098" s="95" t="s">
        <v>68</v>
      </c>
      <c r="C3098" s="150">
        <v>36</v>
      </c>
      <c r="D3098" s="5"/>
      <c r="E3098" s="98">
        <v>0.01</v>
      </c>
      <c r="F3098" s="53"/>
      <c r="G3098" s="59"/>
      <c r="Z3098" s="108" t="str">
        <f>IF(LEN(INDEX($1:$1048576,ROW(),4))&gt;0,INDEX($1:$1048576,ROW(),4)," ")</f>
        <v xml:space="preserve"> </v>
      </c>
      <c r="AA3098" s="108">
        <f t="shared" si="328"/>
        <v>238</v>
      </c>
      <c r="AB3098" s="108">
        <f ca="1">COUNTBLANK(OFFSET(INDEX($1:$1048576,2,4),AA3098*WellsInPlate,0,WellsInPlate,1))</f>
        <v>86</v>
      </c>
      <c r="AC3098" s="108">
        <f t="shared" ca="1" si="329"/>
        <v>0</v>
      </c>
      <c r="AE3098" s="108" t="b">
        <f>IF(COUNTBLANK(D3098)=0,A3098)</f>
        <v>0</v>
      </c>
    </row>
    <row r="3099" spans="1:31" ht="12.75" x14ac:dyDescent="0.2">
      <c r="A3099" s="94" t="str">
        <f>IF(D3099="","",CONCATENATE('Address and samples info'!$B$8," #",'Samples 96'!C3099))</f>
        <v/>
      </c>
      <c r="B3099" s="95" t="s">
        <v>3</v>
      </c>
      <c r="C3099" s="150">
        <v>37</v>
      </c>
      <c r="D3099" s="5"/>
      <c r="E3099" s="98">
        <v>0.01</v>
      </c>
      <c r="F3099" s="53"/>
      <c r="G3099" s="59"/>
      <c r="Z3099" s="108" t="str">
        <f>IF(LEN(INDEX($1:$1048576,ROW(),4))&gt;0,INDEX($1:$1048576,ROW(),4)," ")</f>
        <v xml:space="preserve"> </v>
      </c>
      <c r="AA3099" s="108">
        <f t="shared" si="328"/>
        <v>238</v>
      </c>
      <c r="AB3099" s="108">
        <f ca="1">COUNTBLANK(OFFSET(INDEX($1:$1048576,2,4),AA3099*WellsInPlate,0,WellsInPlate,1))</f>
        <v>86</v>
      </c>
      <c r="AC3099" s="108">
        <f t="shared" ca="1" si="329"/>
        <v>0</v>
      </c>
      <c r="AE3099" s="108" t="b">
        <f>IF(COUNTBLANK(D3099)=0,A3099)</f>
        <v>0</v>
      </c>
    </row>
    <row r="3100" spans="1:31" ht="12.75" x14ac:dyDescent="0.2">
      <c r="A3100" s="94" t="str">
        <f>IF(D3100="","",CONCATENATE('Address and samples info'!$B$8," #",'Samples 96'!C3100))</f>
        <v/>
      </c>
      <c r="B3100" s="95" t="s">
        <v>14</v>
      </c>
      <c r="C3100" s="150">
        <v>37</v>
      </c>
      <c r="D3100" s="5"/>
      <c r="E3100" s="98">
        <v>0.01</v>
      </c>
      <c r="F3100" s="53"/>
      <c r="G3100" s="59"/>
      <c r="Z3100" s="108" t="str">
        <f>IF(LEN(INDEX($1:$1048576,ROW(),4))&gt;0,INDEX($1:$1048576,ROW(),4)," ")</f>
        <v xml:space="preserve"> </v>
      </c>
      <c r="AA3100" s="108">
        <f t="shared" si="328"/>
        <v>238</v>
      </c>
      <c r="AB3100" s="108">
        <f ca="1">COUNTBLANK(OFFSET(INDEX($1:$1048576,2,4),AA3100*WellsInPlate,0,WellsInPlate,1))</f>
        <v>86</v>
      </c>
      <c r="AC3100" s="108">
        <f t="shared" ca="1" si="329"/>
        <v>0</v>
      </c>
      <c r="AE3100" s="108" t="b">
        <f>IF(COUNTBLANK(D3100)=0,A3100)</f>
        <v>0</v>
      </c>
    </row>
    <row r="3101" spans="1:31" ht="12.75" x14ac:dyDescent="0.2">
      <c r="A3101" s="94" t="str">
        <f>IF(D3101="","",CONCATENATE('Address and samples info'!$B$8," #",'Samples 96'!C3101))</f>
        <v/>
      </c>
      <c r="B3101" s="95" t="s">
        <v>25</v>
      </c>
      <c r="C3101" s="150">
        <v>37</v>
      </c>
      <c r="D3101" s="5"/>
      <c r="E3101" s="98">
        <v>0.01</v>
      </c>
      <c r="F3101" s="53"/>
      <c r="G3101" s="59"/>
      <c r="Z3101" s="108" t="str">
        <f>IF(LEN(INDEX($1:$1048576,ROW(),4))&gt;0,INDEX($1:$1048576,ROW(),4)," ")</f>
        <v xml:space="preserve"> </v>
      </c>
      <c r="AA3101" s="108">
        <f t="shared" si="328"/>
        <v>238</v>
      </c>
      <c r="AB3101" s="108">
        <f ca="1">COUNTBLANK(OFFSET(INDEX($1:$1048576,2,4),AA3101*WellsInPlate,0,WellsInPlate,1))</f>
        <v>86</v>
      </c>
      <c r="AC3101" s="108">
        <f t="shared" ca="1" si="329"/>
        <v>0</v>
      </c>
      <c r="AE3101" s="108" t="b">
        <f>IF(COUNTBLANK(D3101)=0,A3101)</f>
        <v>0</v>
      </c>
    </row>
    <row r="3102" spans="1:31" ht="12.75" x14ac:dyDescent="0.2">
      <c r="A3102" s="94" t="str">
        <f>IF(D3102="","",CONCATENATE('Address and samples info'!$B$8," #",'Samples 96'!C3102))</f>
        <v/>
      </c>
      <c r="B3102" s="95" t="s">
        <v>36</v>
      </c>
      <c r="C3102" s="150">
        <v>37</v>
      </c>
      <c r="D3102" s="5"/>
      <c r="E3102" s="98">
        <v>0.01</v>
      </c>
      <c r="F3102" s="53"/>
      <c r="G3102" s="59"/>
      <c r="Z3102" s="108" t="str">
        <f>IF(LEN(INDEX($1:$1048576,ROW(),4))&gt;0,INDEX($1:$1048576,ROW(),4)," ")</f>
        <v xml:space="preserve"> </v>
      </c>
      <c r="AA3102" s="108">
        <f t="shared" si="328"/>
        <v>238</v>
      </c>
      <c r="AB3102" s="108">
        <f ca="1">COUNTBLANK(OFFSET(INDEX($1:$1048576,2,4),AA3102*WellsInPlate,0,WellsInPlate,1))</f>
        <v>86</v>
      </c>
      <c r="AC3102" s="108">
        <f t="shared" ca="1" si="329"/>
        <v>0</v>
      </c>
      <c r="AE3102" s="108" t="b">
        <f>IF(COUNTBLANK(D3102)=0,A3102)</f>
        <v>0</v>
      </c>
    </row>
    <row r="3103" spans="1:31" ht="12.75" x14ac:dyDescent="0.2">
      <c r="A3103" s="94" t="str">
        <f>IF(D3103="","",CONCATENATE('Address and samples info'!$B$8," #",'Samples 96'!C3103))</f>
        <v/>
      </c>
      <c r="B3103" s="95" t="s">
        <v>47</v>
      </c>
      <c r="C3103" s="150">
        <v>37</v>
      </c>
      <c r="D3103" s="5"/>
      <c r="E3103" s="98">
        <v>0.01</v>
      </c>
      <c r="F3103" s="53"/>
      <c r="G3103" s="59"/>
      <c r="Z3103" s="108" t="str">
        <f>IF(LEN(INDEX($1:$1048576,ROW(),4))&gt;0,INDEX($1:$1048576,ROW(),4)," ")</f>
        <v xml:space="preserve"> </v>
      </c>
      <c r="AA3103" s="108">
        <f t="shared" si="328"/>
        <v>238</v>
      </c>
      <c r="AB3103" s="108">
        <f ca="1">COUNTBLANK(OFFSET(INDEX($1:$1048576,2,4),AA3103*WellsInPlate,0,WellsInPlate,1))</f>
        <v>86</v>
      </c>
      <c r="AC3103" s="108">
        <f t="shared" ca="1" si="329"/>
        <v>0</v>
      </c>
      <c r="AE3103" s="108" t="b">
        <f>IF(COUNTBLANK(D3103)=0,A3103)</f>
        <v>0</v>
      </c>
    </row>
    <row r="3104" spans="1:31" ht="12.75" x14ac:dyDescent="0.2">
      <c r="A3104" s="94" t="str">
        <f>IF(D3104="","",CONCATENATE('Address and samples info'!$B$8," #",'Samples 96'!C3104))</f>
        <v/>
      </c>
      <c r="B3104" s="95" t="s">
        <v>58</v>
      </c>
      <c r="C3104" s="150">
        <v>37</v>
      </c>
      <c r="D3104" s="5"/>
      <c r="E3104" s="98">
        <v>0.01</v>
      </c>
      <c r="F3104" s="53"/>
      <c r="G3104" s="59"/>
      <c r="Z3104" s="108" t="str">
        <f>IF(LEN(INDEX($1:$1048576,ROW(),4))&gt;0,INDEX($1:$1048576,ROW(),4)," ")</f>
        <v xml:space="preserve"> </v>
      </c>
      <c r="AA3104" s="108">
        <f t="shared" si="328"/>
        <v>238</v>
      </c>
      <c r="AB3104" s="108">
        <f ca="1">COUNTBLANK(OFFSET(INDEX($1:$1048576,2,4),AA3104*WellsInPlate,0,WellsInPlate,1))</f>
        <v>86</v>
      </c>
      <c r="AC3104" s="108">
        <f t="shared" ca="1" si="329"/>
        <v>0</v>
      </c>
      <c r="AE3104" s="108" t="b">
        <f>IF(COUNTBLANK(D3104)=0,A3104)</f>
        <v>0</v>
      </c>
    </row>
    <row r="3105" spans="1:31" ht="12.75" x14ac:dyDescent="0.2">
      <c r="A3105" s="94" t="str">
        <f>IF(D3105="","",CONCATENATE('Address and samples info'!$B$8," #",'Samples 96'!C3105))</f>
        <v/>
      </c>
      <c r="B3105" s="95" t="s">
        <v>69</v>
      </c>
      <c r="C3105" s="150">
        <v>37</v>
      </c>
      <c r="D3105" s="5"/>
      <c r="E3105" s="98">
        <v>0.01</v>
      </c>
      <c r="F3105" s="53"/>
      <c r="G3105" s="59"/>
      <c r="Z3105" s="108" t="str">
        <f>IF(LEN(INDEX($1:$1048576,ROW(),4))&gt;0,INDEX($1:$1048576,ROW(),4)," ")</f>
        <v xml:space="preserve"> </v>
      </c>
      <c r="AA3105" s="108">
        <f t="shared" si="328"/>
        <v>238</v>
      </c>
      <c r="AB3105" s="108">
        <f ca="1">COUNTBLANK(OFFSET(INDEX($1:$1048576,2,4),AA3105*WellsInPlate,0,WellsInPlate,1))</f>
        <v>86</v>
      </c>
      <c r="AC3105" s="108">
        <f t="shared" ca="1" si="329"/>
        <v>0</v>
      </c>
      <c r="AE3105" s="108" t="b">
        <f>IF(COUNTBLANK(D3105)=0,A3105)</f>
        <v>0</v>
      </c>
    </row>
    <row r="3106" spans="1:31" ht="12.75" x14ac:dyDescent="0.2">
      <c r="A3106" s="94" t="str">
        <f>IF(D3106="","",CONCATENATE('Address and samples info'!$B$8," #",'Samples 96'!C3106))</f>
        <v/>
      </c>
      <c r="B3106" s="95" t="s">
        <v>79</v>
      </c>
      <c r="C3106" s="150">
        <v>37</v>
      </c>
      <c r="D3106" s="5"/>
      <c r="E3106" s="98">
        <v>0.01</v>
      </c>
      <c r="F3106" s="53"/>
      <c r="G3106" s="59"/>
      <c r="Z3106" s="108" t="str">
        <f>IF(LEN(INDEX($1:$1048576,ROW(),4))&gt;0,INDEX($1:$1048576,ROW(),4)," ")</f>
        <v xml:space="preserve"> </v>
      </c>
      <c r="AA3106" s="108">
        <f t="shared" si="328"/>
        <v>238</v>
      </c>
      <c r="AB3106" s="108">
        <f ca="1">COUNTBLANK(OFFSET(INDEX($1:$1048576,2,4),AA3106*WellsInPlate,0,WellsInPlate,1))</f>
        <v>86</v>
      </c>
      <c r="AC3106" s="108">
        <f t="shared" ca="1" si="329"/>
        <v>0</v>
      </c>
      <c r="AE3106" s="108" t="b">
        <f>IF(COUNTBLANK(D3106)=0,A3106)</f>
        <v>0</v>
      </c>
    </row>
    <row r="3107" spans="1:31" ht="12.75" x14ac:dyDescent="0.2">
      <c r="A3107" s="94" t="str">
        <f>IF(D3107="","",CONCATENATE('Address and samples info'!$B$8," #",'Samples 96'!C3107))</f>
        <v/>
      </c>
      <c r="B3107" s="95" t="s">
        <v>4</v>
      </c>
      <c r="C3107" s="150">
        <v>37</v>
      </c>
      <c r="D3107" s="5"/>
      <c r="E3107" s="98">
        <v>0.01</v>
      </c>
      <c r="F3107" s="53"/>
      <c r="G3107" s="59"/>
      <c r="Z3107" s="108" t="str">
        <f>IF(LEN(INDEX($1:$1048576,ROW(),4))&gt;0,INDEX($1:$1048576,ROW(),4)," ")</f>
        <v xml:space="preserve"> </v>
      </c>
      <c r="AA3107" s="108">
        <f t="shared" si="328"/>
        <v>238</v>
      </c>
      <c r="AB3107" s="108">
        <f ca="1">COUNTBLANK(OFFSET(INDEX($1:$1048576,2,4),AA3107*WellsInPlate,0,WellsInPlate,1))</f>
        <v>86</v>
      </c>
      <c r="AC3107" s="108">
        <f t="shared" ca="1" si="329"/>
        <v>0</v>
      </c>
      <c r="AE3107" s="108" t="b">
        <f>IF(COUNTBLANK(D3107)=0,A3107)</f>
        <v>0</v>
      </c>
    </row>
    <row r="3108" spans="1:31" ht="12.75" x14ac:dyDescent="0.2">
      <c r="A3108" s="94" t="str">
        <f>IF(D3108="","",CONCATENATE('Address and samples info'!$B$8," #",'Samples 96'!C3108))</f>
        <v/>
      </c>
      <c r="B3108" s="95" t="s">
        <v>15</v>
      </c>
      <c r="C3108" s="150">
        <v>37</v>
      </c>
      <c r="D3108" s="5"/>
      <c r="E3108" s="98">
        <v>0.01</v>
      </c>
      <c r="F3108" s="53"/>
      <c r="G3108" s="59"/>
      <c r="Z3108" s="108" t="str">
        <f>IF(LEN(INDEX($1:$1048576,ROW(),4))&gt;0,INDEX($1:$1048576,ROW(),4)," ")</f>
        <v xml:space="preserve"> </v>
      </c>
      <c r="AA3108" s="108">
        <f t="shared" si="328"/>
        <v>238</v>
      </c>
      <c r="AB3108" s="108">
        <f ca="1">COUNTBLANK(OFFSET(INDEX($1:$1048576,2,4),AA3108*WellsInPlate,0,WellsInPlate,1))</f>
        <v>86</v>
      </c>
      <c r="AC3108" s="108">
        <f t="shared" ca="1" si="329"/>
        <v>0</v>
      </c>
      <c r="AE3108" s="108" t="b">
        <f>IF(COUNTBLANK(D3108)=0,A3108)</f>
        <v>0</v>
      </c>
    </row>
    <row r="3109" spans="1:31" ht="12.75" x14ac:dyDescent="0.2">
      <c r="A3109" s="94" t="str">
        <f>IF(D3109="","",CONCATENATE('Address and samples info'!$B$8," #",'Samples 96'!C3109))</f>
        <v/>
      </c>
      <c r="B3109" s="95" t="s">
        <v>26</v>
      </c>
      <c r="C3109" s="150">
        <v>37</v>
      </c>
      <c r="D3109" s="5"/>
      <c r="E3109" s="98">
        <v>0.01</v>
      </c>
      <c r="F3109" s="53"/>
      <c r="G3109" s="59"/>
      <c r="Z3109" s="108" t="str">
        <f>IF(LEN(INDEX($1:$1048576,ROW(),4))&gt;0,INDEX($1:$1048576,ROW(),4)," ")</f>
        <v xml:space="preserve"> </v>
      </c>
      <c r="AA3109" s="108">
        <f t="shared" si="328"/>
        <v>238</v>
      </c>
      <c r="AB3109" s="108">
        <f ca="1">COUNTBLANK(OFFSET(INDEX($1:$1048576,2,4),AA3109*WellsInPlate,0,WellsInPlate,1))</f>
        <v>86</v>
      </c>
      <c r="AC3109" s="108">
        <f t="shared" ca="1" si="329"/>
        <v>0</v>
      </c>
      <c r="AE3109" s="108" t="b">
        <f>IF(COUNTBLANK(D3109)=0,A3109)</f>
        <v>0</v>
      </c>
    </row>
    <row r="3110" spans="1:31" ht="12.75" x14ac:dyDescent="0.2">
      <c r="A3110" s="94" t="str">
        <f>IF(D3110="","",CONCATENATE('Address and samples info'!$B$8," #",'Samples 96'!C3110))</f>
        <v/>
      </c>
      <c r="B3110" s="95" t="s">
        <v>37</v>
      </c>
      <c r="C3110" s="150">
        <v>37</v>
      </c>
      <c r="D3110" s="5"/>
      <c r="E3110" s="98">
        <v>0.01</v>
      </c>
      <c r="F3110" s="53"/>
      <c r="G3110" s="59"/>
      <c r="Z3110" s="108" t="str">
        <f>IF(LEN(INDEX($1:$1048576,ROW(),4))&gt;0,INDEX($1:$1048576,ROW(),4)," ")</f>
        <v xml:space="preserve"> </v>
      </c>
      <c r="AA3110" s="108">
        <f t="shared" ref="AA3110:AA3140" si="330">CEILING((ROW()-StartRow+1)/PanelHeight,1)-1</f>
        <v>238</v>
      </c>
      <c r="AB3110" s="108">
        <f ca="1">COUNTBLANK(OFFSET(INDEX($1:$1048576,2,4),AA3110*WellsInPlate,0,WellsInPlate,1))</f>
        <v>86</v>
      </c>
      <c r="AC3110" s="108">
        <f t="shared" ref="AC3110:AC3140" ca="1" si="331">IF(AB3110=WellsInPlate,0,1)</f>
        <v>0</v>
      </c>
      <c r="AE3110" s="108" t="b">
        <f>IF(COUNTBLANK(D3110)=0,A3110)</f>
        <v>0</v>
      </c>
    </row>
    <row r="3111" spans="1:31" ht="12.75" x14ac:dyDescent="0.2">
      <c r="A3111" s="94" t="str">
        <f>IF(D3111="","",CONCATENATE('Address and samples info'!$B$8," #",'Samples 96'!C3111))</f>
        <v/>
      </c>
      <c r="B3111" s="95" t="s">
        <v>48</v>
      </c>
      <c r="C3111" s="150">
        <v>37</v>
      </c>
      <c r="D3111" s="5"/>
      <c r="E3111" s="98">
        <v>0.01</v>
      </c>
      <c r="F3111" s="53"/>
      <c r="G3111" s="59"/>
      <c r="Z3111" s="108" t="str">
        <f>IF(LEN(INDEX($1:$1048576,ROW(),4))&gt;0,INDEX($1:$1048576,ROW(),4)," ")</f>
        <v xml:space="preserve"> </v>
      </c>
      <c r="AA3111" s="108">
        <f t="shared" si="330"/>
        <v>239</v>
      </c>
      <c r="AB3111" s="108">
        <f ca="1">COUNTBLANK(OFFSET(INDEX($1:$1048576,2,4),AA3111*WellsInPlate,0,WellsInPlate,1))</f>
        <v>86</v>
      </c>
      <c r="AC3111" s="108">
        <f t="shared" ca="1" si="331"/>
        <v>0</v>
      </c>
      <c r="AE3111" s="108" t="b">
        <f>IF(COUNTBLANK(D3111)=0,A3111)</f>
        <v>0</v>
      </c>
    </row>
    <row r="3112" spans="1:31" ht="12.75" x14ac:dyDescent="0.2">
      <c r="A3112" s="94" t="str">
        <f>IF(D3112="","",CONCATENATE('Address and samples info'!$B$8," #",'Samples 96'!C3112))</f>
        <v/>
      </c>
      <c r="B3112" s="95" t="s">
        <v>59</v>
      </c>
      <c r="C3112" s="150">
        <v>37</v>
      </c>
      <c r="D3112" s="5"/>
      <c r="E3112" s="98">
        <v>0.01</v>
      </c>
      <c r="F3112" s="53"/>
      <c r="G3112" s="59"/>
      <c r="Z3112" s="108" t="str">
        <f>IF(LEN(INDEX($1:$1048576,ROW(),4))&gt;0,INDEX($1:$1048576,ROW(),4)," ")</f>
        <v xml:space="preserve"> </v>
      </c>
      <c r="AA3112" s="108">
        <f t="shared" si="330"/>
        <v>239</v>
      </c>
      <c r="AB3112" s="108">
        <f ca="1">COUNTBLANK(OFFSET(INDEX($1:$1048576,2,4),AA3112*WellsInPlate,0,WellsInPlate,1))</f>
        <v>86</v>
      </c>
      <c r="AC3112" s="108">
        <f t="shared" ca="1" si="331"/>
        <v>0</v>
      </c>
      <c r="AE3112" s="108" t="b">
        <f>IF(COUNTBLANK(D3112)=0,A3112)</f>
        <v>0</v>
      </c>
    </row>
    <row r="3113" spans="1:31" ht="12.75" x14ac:dyDescent="0.2">
      <c r="A3113" s="94" t="str">
        <f>IF(D3113="","",CONCATENATE('Address and samples info'!$B$8," #",'Samples 96'!C3113))</f>
        <v/>
      </c>
      <c r="B3113" s="95" t="s">
        <v>70</v>
      </c>
      <c r="C3113" s="150">
        <v>37</v>
      </c>
      <c r="D3113" s="5"/>
      <c r="E3113" s="98">
        <v>0.01</v>
      </c>
      <c r="F3113" s="53"/>
      <c r="G3113" s="59"/>
      <c r="Z3113" s="108" t="str">
        <f>IF(LEN(INDEX($1:$1048576,ROW(),4))&gt;0,INDEX($1:$1048576,ROW(),4)," ")</f>
        <v xml:space="preserve"> </v>
      </c>
      <c r="AA3113" s="108">
        <f t="shared" si="330"/>
        <v>239</v>
      </c>
      <c r="AB3113" s="108">
        <f ca="1">COUNTBLANK(OFFSET(INDEX($1:$1048576,2,4),AA3113*WellsInPlate,0,WellsInPlate,1))</f>
        <v>86</v>
      </c>
      <c r="AC3113" s="108">
        <f t="shared" ca="1" si="331"/>
        <v>0</v>
      </c>
      <c r="AE3113" s="108" t="b">
        <f>IF(COUNTBLANK(D3113)=0,A3113)</f>
        <v>0</v>
      </c>
    </row>
    <row r="3114" spans="1:31" ht="12.75" x14ac:dyDescent="0.2">
      <c r="A3114" s="94" t="str">
        <f>IF(D3114="","",CONCATENATE('Address and samples info'!$B$8," #",'Samples 96'!C3114))</f>
        <v/>
      </c>
      <c r="B3114" s="95" t="s">
        <v>80</v>
      </c>
      <c r="C3114" s="150">
        <v>37</v>
      </c>
      <c r="D3114" s="5"/>
      <c r="E3114" s="98">
        <v>0.01</v>
      </c>
      <c r="F3114" s="53"/>
      <c r="G3114" s="59"/>
      <c r="Z3114" s="108" t="str">
        <f>IF(LEN(INDEX($1:$1048576,ROW(),4))&gt;0,INDEX($1:$1048576,ROW(),4)," ")</f>
        <v xml:space="preserve"> </v>
      </c>
      <c r="AA3114" s="108">
        <f t="shared" si="330"/>
        <v>239</v>
      </c>
      <c r="AB3114" s="108">
        <f ca="1">COUNTBLANK(OFFSET(INDEX($1:$1048576,2,4),AA3114*WellsInPlate,0,WellsInPlate,1))</f>
        <v>86</v>
      </c>
      <c r="AC3114" s="108">
        <f t="shared" ca="1" si="331"/>
        <v>0</v>
      </c>
      <c r="AE3114" s="108" t="b">
        <f>IF(COUNTBLANK(D3114)=0,A3114)</f>
        <v>0</v>
      </c>
    </row>
    <row r="3115" spans="1:31" ht="12.75" x14ac:dyDescent="0.2">
      <c r="A3115" s="94" t="str">
        <f>IF(D3115="","",CONCATENATE('Address and samples info'!$B$8," #",'Samples 96'!C3115))</f>
        <v/>
      </c>
      <c r="B3115" s="95" t="s">
        <v>5</v>
      </c>
      <c r="C3115" s="150">
        <v>37</v>
      </c>
      <c r="D3115" s="5"/>
      <c r="E3115" s="98">
        <v>0.01</v>
      </c>
      <c r="F3115" s="53"/>
      <c r="G3115" s="59"/>
      <c r="Z3115" s="108" t="str">
        <f>IF(LEN(INDEX($1:$1048576,ROW(),4))&gt;0,INDEX($1:$1048576,ROW(),4)," ")</f>
        <v xml:space="preserve"> </v>
      </c>
      <c r="AA3115" s="108">
        <f t="shared" si="330"/>
        <v>239</v>
      </c>
      <c r="AB3115" s="108">
        <f ca="1">COUNTBLANK(OFFSET(INDEX($1:$1048576,2,4),AA3115*WellsInPlate,0,WellsInPlate,1))</f>
        <v>86</v>
      </c>
      <c r="AC3115" s="108">
        <f t="shared" ca="1" si="331"/>
        <v>0</v>
      </c>
      <c r="AE3115" s="108" t="b">
        <f>IF(COUNTBLANK(D3115)=0,A3115)</f>
        <v>0</v>
      </c>
    </row>
    <row r="3116" spans="1:31" ht="12.75" x14ac:dyDescent="0.2">
      <c r="A3116" s="94" t="str">
        <f>IF(D3116="","",CONCATENATE('Address and samples info'!$B$8," #",'Samples 96'!C3116))</f>
        <v/>
      </c>
      <c r="B3116" s="95" t="s">
        <v>16</v>
      </c>
      <c r="C3116" s="150">
        <v>37</v>
      </c>
      <c r="D3116" s="5"/>
      <c r="E3116" s="98">
        <v>0.01</v>
      </c>
      <c r="F3116" s="53"/>
      <c r="G3116" s="59"/>
      <c r="Z3116" s="108" t="str">
        <f>IF(LEN(INDEX($1:$1048576,ROW(),4))&gt;0,INDEX($1:$1048576,ROW(),4)," ")</f>
        <v xml:space="preserve"> </v>
      </c>
      <c r="AA3116" s="108">
        <f t="shared" si="330"/>
        <v>239</v>
      </c>
      <c r="AB3116" s="108">
        <f ca="1">COUNTBLANK(OFFSET(INDEX($1:$1048576,2,4),AA3116*WellsInPlate,0,WellsInPlate,1))</f>
        <v>86</v>
      </c>
      <c r="AC3116" s="108">
        <f t="shared" ca="1" si="331"/>
        <v>0</v>
      </c>
      <c r="AE3116" s="108" t="b">
        <f>IF(COUNTBLANK(D3116)=0,A3116)</f>
        <v>0</v>
      </c>
    </row>
    <row r="3117" spans="1:31" ht="12.75" x14ac:dyDescent="0.2">
      <c r="A3117" s="94" t="str">
        <f>IF(D3117="","",CONCATENATE('Address and samples info'!$B$8," #",'Samples 96'!C3117))</f>
        <v/>
      </c>
      <c r="B3117" s="95" t="s">
        <v>27</v>
      </c>
      <c r="C3117" s="150">
        <v>37</v>
      </c>
      <c r="D3117" s="5"/>
      <c r="E3117" s="98">
        <v>0.01</v>
      </c>
      <c r="F3117" s="53"/>
      <c r="G3117" s="59"/>
      <c r="Z3117" s="108" t="str">
        <f>IF(LEN(INDEX($1:$1048576,ROW(),4))&gt;0,INDEX($1:$1048576,ROW(),4)," ")</f>
        <v xml:space="preserve"> </v>
      </c>
      <c r="AA3117" s="108">
        <f t="shared" si="330"/>
        <v>239</v>
      </c>
      <c r="AB3117" s="108">
        <f ca="1">COUNTBLANK(OFFSET(INDEX($1:$1048576,2,4),AA3117*WellsInPlate,0,WellsInPlate,1))</f>
        <v>86</v>
      </c>
      <c r="AC3117" s="108">
        <f t="shared" ca="1" si="331"/>
        <v>0</v>
      </c>
      <c r="AE3117" s="108" t="b">
        <f>IF(COUNTBLANK(D3117)=0,A3117)</f>
        <v>0</v>
      </c>
    </row>
    <row r="3118" spans="1:31" ht="12.75" x14ac:dyDescent="0.2">
      <c r="A3118" s="94" t="str">
        <f>IF(D3118="","",CONCATENATE('Address and samples info'!$B$8," #",'Samples 96'!C3118))</f>
        <v/>
      </c>
      <c r="B3118" s="95" t="s">
        <v>38</v>
      </c>
      <c r="C3118" s="150">
        <v>37</v>
      </c>
      <c r="D3118" s="5"/>
      <c r="E3118" s="98">
        <v>0.01</v>
      </c>
      <c r="F3118" s="53"/>
      <c r="G3118" s="59"/>
      <c r="Z3118" s="108" t="str">
        <f>IF(LEN(INDEX($1:$1048576,ROW(),4))&gt;0,INDEX($1:$1048576,ROW(),4)," ")</f>
        <v xml:space="preserve"> </v>
      </c>
      <c r="AA3118" s="108">
        <f t="shared" si="330"/>
        <v>239</v>
      </c>
      <c r="AB3118" s="108">
        <f ca="1">COUNTBLANK(OFFSET(INDEX($1:$1048576,2,4),AA3118*WellsInPlate,0,WellsInPlate,1))</f>
        <v>86</v>
      </c>
      <c r="AC3118" s="108">
        <f t="shared" ca="1" si="331"/>
        <v>0</v>
      </c>
      <c r="AE3118" s="108" t="b">
        <f>IF(COUNTBLANK(D3118)=0,A3118)</f>
        <v>0</v>
      </c>
    </row>
    <row r="3119" spans="1:31" ht="12.75" x14ac:dyDescent="0.2">
      <c r="A3119" s="94" t="str">
        <f>IF(D3119="","",CONCATENATE('Address and samples info'!$B$8," #",'Samples 96'!C3119))</f>
        <v/>
      </c>
      <c r="B3119" s="95" t="s">
        <v>49</v>
      </c>
      <c r="C3119" s="150">
        <v>37</v>
      </c>
      <c r="D3119" s="5"/>
      <c r="E3119" s="98">
        <v>0.01</v>
      </c>
      <c r="F3119" s="53"/>
      <c r="G3119" s="59"/>
      <c r="Z3119" s="108" t="str">
        <f>IF(LEN(INDEX($1:$1048576,ROW(),4))&gt;0,INDEX($1:$1048576,ROW(),4)," ")</f>
        <v xml:space="preserve"> </v>
      </c>
      <c r="AA3119" s="108">
        <f t="shared" si="330"/>
        <v>239</v>
      </c>
      <c r="AB3119" s="108">
        <f ca="1">COUNTBLANK(OFFSET(INDEX($1:$1048576,2,4),AA3119*WellsInPlate,0,WellsInPlate,1))</f>
        <v>86</v>
      </c>
      <c r="AC3119" s="108">
        <f t="shared" ca="1" si="331"/>
        <v>0</v>
      </c>
      <c r="AE3119" s="108" t="b">
        <f>IF(COUNTBLANK(D3119)=0,A3119)</f>
        <v>0</v>
      </c>
    </row>
    <row r="3120" spans="1:31" ht="12.75" x14ac:dyDescent="0.2">
      <c r="A3120" s="94" t="str">
        <f>IF(D3120="","",CONCATENATE('Address and samples info'!$B$8," #",'Samples 96'!C3120))</f>
        <v/>
      </c>
      <c r="B3120" s="95" t="s">
        <v>60</v>
      </c>
      <c r="C3120" s="150">
        <v>37</v>
      </c>
      <c r="D3120" s="5"/>
      <c r="E3120" s="98">
        <v>0.01</v>
      </c>
      <c r="F3120" s="53"/>
      <c r="G3120" s="59"/>
      <c r="Z3120" s="108" t="str">
        <f>IF(LEN(INDEX($1:$1048576,ROW(),4))&gt;0,INDEX($1:$1048576,ROW(),4)," ")</f>
        <v xml:space="preserve"> </v>
      </c>
      <c r="AA3120" s="108">
        <f t="shared" si="330"/>
        <v>239</v>
      </c>
      <c r="AB3120" s="108">
        <f ca="1">COUNTBLANK(OFFSET(INDEX($1:$1048576,2,4),AA3120*WellsInPlate,0,WellsInPlate,1))</f>
        <v>86</v>
      </c>
      <c r="AC3120" s="108">
        <f t="shared" ca="1" si="331"/>
        <v>0</v>
      </c>
      <c r="AE3120" s="108" t="b">
        <f>IF(COUNTBLANK(D3120)=0,A3120)</f>
        <v>0</v>
      </c>
    </row>
    <row r="3121" spans="1:31" ht="12.75" x14ac:dyDescent="0.2">
      <c r="A3121" s="94" t="str">
        <f>IF(D3121="","",CONCATENATE('Address and samples info'!$B$8," #",'Samples 96'!C3121))</f>
        <v/>
      </c>
      <c r="B3121" s="95" t="s">
        <v>71</v>
      </c>
      <c r="C3121" s="150">
        <v>37</v>
      </c>
      <c r="D3121" s="5"/>
      <c r="E3121" s="98">
        <v>0.01</v>
      </c>
      <c r="F3121" s="53"/>
      <c r="G3121" s="59"/>
      <c r="Z3121" s="108" t="str">
        <f>IF(LEN(INDEX($1:$1048576,ROW(),4))&gt;0,INDEX($1:$1048576,ROW(),4)," ")</f>
        <v xml:space="preserve"> </v>
      </c>
      <c r="AA3121" s="108">
        <f t="shared" si="330"/>
        <v>239</v>
      </c>
      <c r="AB3121" s="108">
        <f ca="1">COUNTBLANK(OFFSET(INDEX($1:$1048576,2,4),AA3121*WellsInPlate,0,WellsInPlate,1))</f>
        <v>86</v>
      </c>
      <c r="AC3121" s="108">
        <f t="shared" ca="1" si="331"/>
        <v>0</v>
      </c>
      <c r="AE3121" s="108" t="b">
        <f>IF(COUNTBLANK(D3121)=0,A3121)</f>
        <v>0</v>
      </c>
    </row>
    <row r="3122" spans="1:31" ht="12.75" x14ac:dyDescent="0.2">
      <c r="A3122" s="94" t="str">
        <f>IF(D3122="","",CONCATENATE('Address and samples info'!$B$8," #",'Samples 96'!C3122))</f>
        <v/>
      </c>
      <c r="B3122" s="95" t="s">
        <v>81</v>
      </c>
      <c r="C3122" s="150">
        <v>37</v>
      </c>
      <c r="D3122" s="5"/>
      <c r="E3122" s="98">
        <v>0.01</v>
      </c>
      <c r="F3122" s="53"/>
      <c r="G3122" s="59"/>
      <c r="Z3122" s="108" t="str">
        <f>IF(LEN(INDEX($1:$1048576,ROW(),4))&gt;0,INDEX($1:$1048576,ROW(),4)," ")</f>
        <v xml:space="preserve"> </v>
      </c>
      <c r="AA3122" s="108">
        <f t="shared" si="330"/>
        <v>239</v>
      </c>
      <c r="AB3122" s="108">
        <f ca="1">COUNTBLANK(OFFSET(INDEX($1:$1048576,2,4),AA3122*WellsInPlate,0,WellsInPlate,1))</f>
        <v>86</v>
      </c>
      <c r="AC3122" s="108">
        <f t="shared" ca="1" si="331"/>
        <v>0</v>
      </c>
      <c r="AE3122" s="108" t="b">
        <f>IF(COUNTBLANK(D3122)=0,A3122)</f>
        <v>0</v>
      </c>
    </row>
    <row r="3123" spans="1:31" ht="12.75" x14ac:dyDescent="0.2">
      <c r="A3123" s="94" t="str">
        <f>IF(D3123="","",CONCATENATE('Address and samples info'!$B$8," #",'Samples 96'!C3123))</f>
        <v/>
      </c>
      <c r="B3123" s="95" t="s">
        <v>6</v>
      </c>
      <c r="C3123" s="150">
        <v>37</v>
      </c>
      <c r="D3123" s="5"/>
      <c r="E3123" s="98">
        <v>0.01</v>
      </c>
      <c r="F3123" s="53"/>
      <c r="G3123" s="59"/>
      <c r="Z3123" s="108" t="str">
        <f>IF(LEN(INDEX($1:$1048576,ROW(),4))&gt;0,INDEX($1:$1048576,ROW(),4)," ")</f>
        <v xml:space="preserve"> </v>
      </c>
      <c r="AA3123" s="108">
        <f t="shared" si="330"/>
        <v>239</v>
      </c>
      <c r="AB3123" s="108">
        <f ca="1">COUNTBLANK(OFFSET(INDEX($1:$1048576,2,4),AA3123*WellsInPlate,0,WellsInPlate,1))</f>
        <v>86</v>
      </c>
      <c r="AC3123" s="108">
        <f t="shared" ca="1" si="331"/>
        <v>0</v>
      </c>
      <c r="AE3123" s="108" t="b">
        <f>IF(COUNTBLANK(D3123)=0,A3123)</f>
        <v>0</v>
      </c>
    </row>
    <row r="3124" spans="1:31" ht="12.75" x14ac:dyDescent="0.2">
      <c r="A3124" s="94" t="str">
        <f>IF(D3124="","",CONCATENATE('Address and samples info'!$B$8," #",'Samples 96'!C3124))</f>
        <v/>
      </c>
      <c r="B3124" s="95" t="s">
        <v>17</v>
      </c>
      <c r="C3124" s="150">
        <v>37</v>
      </c>
      <c r="D3124" s="5"/>
      <c r="E3124" s="98">
        <v>0.01</v>
      </c>
      <c r="F3124" s="53"/>
      <c r="G3124" s="59"/>
      <c r="Z3124" s="108" t="str">
        <f>IF(LEN(INDEX($1:$1048576,ROW(),4))&gt;0,INDEX($1:$1048576,ROW(),4)," ")</f>
        <v xml:space="preserve"> </v>
      </c>
      <c r="AA3124" s="108">
        <f t="shared" si="330"/>
        <v>240</v>
      </c>
      <c r="AB3124" s="108">
        <f ca="1">COUNTBLANK(OFFSET(INDEX($1:$1048576,2,4),AA3124*WellsInPlate,0,WellsInPlate,1))</f>
        <v>86</v>
      </c>
      <c r="AC3124" s="108">
        <f t="shared" ca="1" si="331"/>
        <v>0</v>
      </c>
      <c r="AE3124" s="108" t="b">
        <f>IF(COUNTBLANK(D3124)=0,A3124)</f>
        <v>0</v>
      </c>
    </row>
    <row r="3125" spans="1:31" ht="12.75" x14ac:dyDescent="0.2">
      <c r="A3125" s="94" t="str">
        <f>IF(D3125="","",CONCATENATE('Address and samples info'!$B$8," #",'Samples 96'!C3125))</f>
        <v/>
      </c>
      <c r="B3125" s="95" t="s">
        <v>28</v>
      </c>
      <c r="C3125" s="150">
        <v>37</v>
      </c>
      <c r="D3125" s="5"/>
      <c r="E3125" s="98">
        <v>0.01</v>
      </c>
      <c r="F3125" s="53"/>
      <c r="G3125" s="59"/>
      <c r="Z3125" s="108" t="str">
        <f>IF(LEN(INDEX($1:$1048576,ROW(),4))&gt;0,INDEX($1:$1048576,ROW(),4)," ")</f>
        <v xml:space="preserve"> </v>
      </c>
      <c r="AA3125" s="108">
        <f t="shared" si="330"/>
        <v>240</v>
      </c>
      <c r="AB3125" s="108">
        <f ca="1">COUNTBLANK(OFFSET(INDEX($1:$1048576,2,4),AA3125*WellsInPlate,0,WellsInPlate,1))</f>
        <v>86</v>
      </c>
      <c r="AC3125" s="108">
        <f t="shared" ca="1" si="331"/>
        <v>0</v>
      </c>
      <c r="AE3125" s="108" t="b">
        <f>IF(COUNTBLANK(D3125)=0,A3125)</f>
        <v>0</v>
      </c>
    </row>
    <row r="3126" spans="1:31" ht="12.75" x14ac:dyDescent="0.2">
      <c r="A3126" s="94" t="str">
        <f>IF(D3126="","",CONCATENATE('Address and samples info'!$B$8," #",'Samples 96'!C3126))</f>
        <v/>
      </c>
      <c r="B3126" s="95" t="s">
        <v>39</v>
      </c>
      <c r="C3126" s="150">
        <v>37</v>
      </c>
      <c r="D3126" s="5"/>
      <c r="E3126" s="98">
        <v>0.01</v>
      </c>
      <c r="F3126" s="53"/>
      <c r="G3126" s="59"/>
      <c r="Z3126" s="108" t="str">
        <f>IF(LEN(INDEX($1:$1048576,ROW(),4))&gt;0,INDEX($1:$1048576,ROW(),4)," ")</f>
        <v xml:space="preserve"> </v>
      </c>
      <c r="AA3126" s="108">
        <f t="shared" si="330"/>
        <v>240</v>
      </c>
      <c r="AB3126" s="108">
        <f ca="1">COUNTBLANK(OFFSET(INDEX($1:$1048576,2,4),AA3126*WellsInPlate,0,WellsInPlate,1))</f>
        <v>86</v>
      </c>
      <c r="AC3126" s="108">
        <f t="shared" ca="1" si="331"/>
        <v>0</v>
      </c>
      <c r="AE3126" s="108" t="b">
        <f>IF(COUNTBLANK(D3126)=0,A3126)</f>
        <v>0</v>
      </c>
    </row>
    <row r="3127" spans="1:31" ht="12.75" x14ac:dyDescent="0.2">
      <c r="A3127" s="94" t="str">
        <f>IF(D3127="","",CONCATENATE('Address and samples info'!$B$8," #",'Samples 96'!C3127))</f>
        <v/>
      </c>
      <c r="B3127" s="95" t="s">
        <v>50</v>
      </c>
      <c r="C3127" s="150">
        <v>37</v>
      </c>
      <c r="D3127" s="5"/>
      <c r="E3127" s="98">
        <v>0.01</v>
      </c>
      <c r="F3127" s="53"/>
      <c r="G3127" s="59"/>
      <c r="Z3127" s="108" t="str">
        <f>IF(LEN(INDEX($1:$1048576,ROW(),4))&gt;0,INDEX($1:$1048576,ROW(),4)," ")</f>
        <v xml:space="preserve"> </v>
      </c>
      <c r="AA3127" s="108">
        <f t="shared" si="330"/>
        <v>240</v>
      </c>
      <c r="AB3127" s="108">
        <f ca="1">COUNTBLANK(OFFSET(INDEX($1:$1048576,2,4),AA3127*WellsInPlate,0,WellsInPlate,1))</f>
        <v>86</v>
      </c>
      <c r="AC3127" s="108">
        <f t="shared" ca="1" si="331"/>
        <v>0</v>
      </c>
      <c r="AE3127" s="108" t="b">
        <f>IF(COUNTBLANK(D3127)=0,A3127)</f>
        <v>0</v>
      </c>
    </row>
    <row r="3128" spans="1:31" ht="12.75" x14ac:dyDescent="0.2">
      <c r="A3128" s="94" t="str">
        <f>IF(D3128="","",CONCATENATE('Address and samples info'!$B$8," #",'Samples 96'!C3128))</f>
        <v/>
      </c>
      <c r="B3128" s="95" t="s">
        <v>61</v>
      </c>
      <c r="C3128" s="150">
        <v>37</v>
      </c>
      <c r="D3128" s="5"/>
      <c r="E3128" s="98">
        <v>0.01</v>
      </c>
      <c r="F3128" s="53"/>
      <c r="G3128" s="59"/>
      <c r="Z3128" s="108" t="str">
        <f>IF(LEN(INDEX($1:$1048576,ROW(),4))&gt;0,INDEX($1:$1048576,ROW(),4)," ")</f>
        <v xml:space="preserve"> </v>
      </c>
      <c r="AA3128" s="108">
        <f t="shared" si="330"/>
        <v>240</v>
      </c>
      <c r="AB3128" s="108">
        <f ca="1">COUNTBLANK(OFFSET(INDEX($1:$1048576,2,4),AA3128*WellsInPlate,0,WellsInPlate,1))</f>
        <v>86</v>
      </c>
      <c r="AC3128" s="108">
        <f t="shared" ca="1" si="331"/>
        <v>0</v>
      </c>
      <c r="AE3128" s="108" t="b">
        <f>IF(COUNTBLANK(D3128)=0,A3128)</f>
        <v>0</v>
      </c>
    </row>
    <row r="3129" spans="1:31" ht="12.75" x14ac:dyDescent="0.2">
      <c r="A3129" s="94" t="str">
        <f>IF(D3129="","",CONCATENATE('Address and samples info'!$B$8," #",'Samples 96'!C3129))</f>
        <v/>
      </c>
      <c r="B3129" s="95" t="s">
        <v>72</v>
      </c>
      <c r="C3129" s="150">
        <v>37</v>
      </c>
      <c r="D3129" s="5"/>
      <c r="E3129" s="98">
        <v>0.01</v>
      </c>
      <c r="F3129" s="53"/>
      <c r="G3129" s="59"/>
      <c r="Z3129" s="108" t="str">
        <f>IF(LEN(INDEX($1:$1048576,ROW(),4))&gt;0,INDEX($1:$1048576,ROW(),4)," ")</f>
        <v xml:space="preserve"> </v>
      </c>
      <c r="AA3129" s="108">
        <f t="shared" si="330"/>
        <v>240</v>
      </c>
      <c r="AB3129" s="108">
        <f ca="1">COUNTBLANK(OFFSET(INDEX($1:$1048576,2,4),AA3129*WellsInPlate,0,WellsInPlate,1))</f>
        <v>86</v>
      </c>
      <c r="AC3129" s="108">
        <f t="shared" ca="1" si="331"/>
        <v>0</v>
      </c>
      <c r="AE3129" s="108" t="b">
        <f>IF(COUNTBLANK(D3129)=0,A3129)</f>
        <v>0</v>
      </c>
    </row>
    <row r="3130" spans="1:31" ht="12.75" x14ac:dyDescent="0.2">
      <c r="A3130" s="94" t="str">
        <f>IF(D3130="","",CONCATENATE('Address and samples info'!$B$8," #",'Samples 96'!C3130))</f>
        <v/>
      </c>
      <c r="B3130" s="95" t="s">
        <v>82</v>
      </c>
      <c r="C3130" s="150">
        <v>37</v>
      </c>
      <c r="D3130" s="5"/>
      <c r="E3130" s="98">
        <v>0.01</v>
      </c>
      <c r="F3130" s="53"/>
      <c r="G3130" s="59"/>
      <c r="Z3130" s="108" t="str">
        <f>IF(LEN(INDEX($1:$1048576,ROW(),4))&gt;0,INDEX($1:$1048576,ROW(),4)," ")</f>
        <v xml:space="preserve"> </v>
      </c>
      <c r="AA3130" s="108">
        <f t="shared" si="330"/>
        <v>240</v>
      </c>
      <c r="AB3130" s="108">
        <f ca="1">COUNTBLANK(OFFSET(INDEX($1:$1048576,2,4),AA3130*WellsInPlate,0,WellsInPlate,1))</f>
        <v>86</v>
      </c>
      <c r="AC3130" s="108">
        <f t="shared" ca="1" si="331"/>
        <v>0</v>
      </c>
      <c r="AE3130" s="108" t="b">
        <f>IF(COUNTBLANK(D3130)=0,A3130)</f>
        <v>0</v>
      </c>
    </row>
    <row r="3131" spans="1:31" ht="12.75" x14ac:dyDescent="0.2">
      <c r="A3131" s="94" t="str">
        <f>IF(D3131="","",CONCATENATE('Address and samples info'!$B$8," #",'Samples 96'!C3131))</f>
        <v/>
      </c>
      <c r="B3131" s="95" t="s">
        <v>7</v>
      </c>
      <c r="C3131" s="150">
        <v>37</v>
      </c>
      <c r="D3131" s="5"/>
      <c r="E3131" s="98">
        <v>0.01</v>
      </c>
      <c r="F3131" s="53"/>
      <c r="G3131" s="59"/>
      <c r="Z3131" s="108" t="str">
        <f>IF(LEN(INDEX($1:$1048576,ROW(),4))&gt;0,INDEX($1:$1048576,ROW(),4)," ")</f>
        <v xml:space="preserve"> </v>
      </c>
      <c r="AA3131" s="108">
        <f t="shared" si="330"/>
        <v>240</v>
      </c>
      <c r="AB3131" s="108">
        <f ca="1">COUNTBLANK(OFFSET(INDEX($1:$1048576,2,4),AA3131*WellsInPlate,0,WellsInPlate,1))</f>
        <v>86</v>
      </c>
      <c r="AC3131" s="108">
        <f t="shared" ca="1" si="331"/>
        <v>0</v>
      </c>
      <c r="AE3131" s="108" t="b">
        <f>IF(COUNTBLANK(D3131)=0,A3131)</f>
        <v>0</v>
      </c>
    </row>
    <row r="3132" spans="1:31" ht="12.75" x14ac:dyDescent="0.2">
      <c r="A3132" s="94" t="str">
        <f>IF(D3132="","",CONCATENATE('Address and samples info'!$B$8," #",'Samples 96'!C3132))</f>
        <v/>
      </c>
      <c r="B3132" s="95" t="s">
        <v>18</v>
      </c>
      <c r="C3132" s="150">
        <v>37</v>
      </c>
      <c r="D3132" s="5"/>
      <c r="E3132" s="98">
        <v>0.01</v>
      </c>
      <c r="F3132" s="53"/>
      <c r="G3132" s="59"/>
      <c r="Z3132" s="108" t="str">
        <f>IF(LEN(INDEX($1:$1048576,ROW(),4))&gt;0,INDEX($1:$1048576,ROW(),4)," ")</f>
        <v xml:space="preserve"> </v>
      </c>
      <c r="AA3132" s="108">
        <f t="shared" si="330"/>
        <v>240</v>
      </c>
      <c r="AB3132" s="108">
        <f ca="1">COUNTBLANK(OFFSET(INDEX($1:$1048576,2,4),AA3132*WellsInPlate,0,WellsInPlate,1))</f>
        <v>86</v>
      </c>
      <c r="AC3132" s="108">
        <f t="shared" ca="1" si="331"/>
        <v>0</v>
      </c>
      <c r="AE3132" s="108" t="b">
        <f>IF(COUNTBLANK(D3132)=0,A3132)</f>
        <v>0</v>
      </c>
    </row>
    <row r="3133" spans="1:31" ht="12.75" x14ac:dyDescent="0.2">
      <c r="A3133" s="94" t="str">
        <f>IF(D3133="","",CONCATENATE('Address and samples info'!$B$8," #",'Samples 96'!C3133))</f>
        <v/>
      </c>
      <c r="B3133" s="95" t="s">
        <v>29</v>
      </c>
      <c r="C3133" s="150">
        <v>37</v>
      </c>
      <c r="D3133" s="5"/>
      <c r="E3133" s="98">
        <v>0.01</v>
      </c>
      <c r="F3133" s="53"/>
      <c r="G3133" s="59"/>
      <c r="Z3133" s="108" t="str">
        <f>IF(LEN(INDEX($1:$1048576,ROW(),4))&gt;0,INDEX($1:$1048576,ROW(),4)," ")</f>
        <v xml:space="preserve"> </v>
      </c>
      <c r="AA3133" s="108">
        <f t="shared" si="330"/>
        <v>240</v>
      </c>
      <c r="AB3133" s="108">
        <f ca="1">COUNTBLANK(OFFSET(INDEX($1:$1048576,2,4),AA3133*WellsInPlate,0,WellsInPlate,1))</f>
        <v>86</v>
      </c>
      <c r="AC3133" s="108">
        <f t="shared" ca="1" si="331"/>
        <v>0</v>
      </c>
      <c r="AE3133" s="108" t="b">
        <f>IF(COUNTBLANK(D3133)=0,A3133)</f>
        <v>0</v>
      </c>
    </row>
    <row r="3134" spans="1:31" ht="12.75" x14ac:dyDescent="0.2">
      <c r="A3134" s="94" t="str">
        <f>IF(D3134="","",CONCATENATE('Address and samples info'!$B$8," #",'Samples 96'!C3134))</f>
        <v/>
      </c>
      <c r="B3134" s="95" t="s">
        <v>40</v>
      </c>
      <c r="C3134" s="150">
        <v>37</v>
      </c>
      <c r="D3134" s="5"/>
      <c r="E3134" s="98">
        <v>0.01</v>
      </c>
      <c r="F3134" s="53"/>
      <c r="G3134" s="59"/>
      <c r="Z3134" s="108" t="str">
        <f>IF(LEN(INDEX($1:$1048576,ROW(),4))&gt;0,INDEX($1:$1048576,ROW(),4)," ")</f>
        <v xml:space="preserve"> </v>
      </c>
      <c r="AA3134" s="108">
        <f t="shared" si="330"/>
        <v>240</v>
      </c>
      <c r="AB3134" s="108">
        <f ca="1">COUNTBLANK(OFFSET(INDEX($1:$1048576,2,4),AA3134*WellsInPlate,0,WellsInPlate,1))</f>
        <v>86</v>
      </c>
      <c r="AC3134" s="108">
        <f t="shared" ca="1" si="331"/>
        <v>0</v>
      </c>
      <c r="AE3134" s="108" t="b">
        <f>IF(COUNTBLANK(D3134)=0,A3134)</f>
        <v>0</v>
      </c>
    </row>
    <row r="3135" spans="1:31" ht="12.75" x14ac:dyDescent="0.2">
      <c r="A3135" s="94" t="str">
        <f>IF(D3135="","",CONCATENATE('Address and samples info'!$B$8," #",'Samples 96'!C3135))</f>
        <v/>
      </c>
      <c r="B3135" s="95" t="s">
        <v>51</v>
      </c>
      <c r="C3135" s="150">
        <v>37</v>
      </c>
      <c r="D3135" s="5"/>
      <c r="E3135" s="98">
        <v>0.01</v>
      </c>
      <c r="F3135" s="53"/>
      <c r="G3135" s="59"/>
      <c r="Z3135" s="108" t="str">
        <f>IF(LEN(INDEX($1:$1048576,ROW(),4))&gt;0,INDEX($1:$1048576,ROW(),4)," ")</f>
        <v xml:space="preserve"> </v>
      </c>
      <c r="AA3135" s="108">
        <f t="shared" si="330"/>
        <v>240</v>
      </c>
      <c r="AB3135" s="108">
        <f ca="1">COUNTBLANK(OFFSET(INDEX($1:$1048576,2,4),AA3135*WellsInPlate,0,WellsInPlate,1))</f>
        <v>86</v>
      </c>
      <c r="AC3135" s="108">
        <f t="shared" ca="1" si="331"/>
        <v>0</v>
      </c>
      <c r="AE3135" s="108" t="b">
        <f>IF(COUNTBLANK(D3135)=0,A3135)</f>
        <v>0</v>
      </c>
    </row>
    <row r="3136" spans="1:31" ht="12.75" x14ac:dyDescent="0.2">
      <c r="A3136" s="94" t="str">
        <f>IF(D3136="","",CONCATENATE('Address and samples info'!$B$8," #",'Samples 96'!C3136))</f>
        <v/>
      </c>
      <c r="B3136" s="95" t="s">
        <v>62</v>
      </c>
      <c r="C3136" s="150">
        <v>37</v>
      </c>
      <c r="D3136" s="5"/>
      <c r="E3136" s="98">
        <v>0.01</v>
      </c>
      <c r="F3136" s="53"/>
      <c r="G3136" s="59"/>
      <c r="Z3136" s="108" t="str">
        <f>IF(LEN(INDEX($1:$1048576,ROW(),4))&gt;0,INDEX($1:$1048576,ROW(),4)," ")</f>
        <v xml:space="preserve"> </v>
      </c>
      <c r="AA3136" s="108">
        <f t="shared" si="330"/>
        <v>240</v>
      </c>
      <c r="AB3136" s="108">
        <f ca="1">COUNTBLANK(OFFSET(INDEX($1:$1048576,2,4),AA3136*WellsInPlate,0,WellsInPlate,1))</f>
        <v>86</v>
      </c>
      <c r="AC3136" s="108">
        <f t="shared" ca="1" si="331"/>
        <v>0</v>
      </c>
      <c r="AE3136" s="108" t="b">
        <f>IF(COUNTBLANK(D3136)=0,A3136)</f>
        <v>0</v>
      </c>
    </row>
    <row r="3137" spans="1:31" ht="12.75" x14ac:dyDescent="0.2">
      <c r="A3137" s="94" t="str">
        <f>IF(D3137="","",CONCATENATE('Address and samples info'!$B$8," #",'Samples 96'!C3137))</f>
        <v/>
      </c>
      <c r="B3137" s="95" t="s">
        <v>73</v>
      </c>
      <c r="C3137" s="150">
        <v>37</v>
      </c>
      <c r="D3137" s="5"/>
      <c r="E3137" s="98">
        <v>0.01</v>
      </c>
      <c r="F3137" s="53"/>
      <c r="G3137" s="59"/>
      <c r="Z3137" s="108" t="str">
        <f>IF(LEN(INDEX($1:$1048576,ROW(),4))&gt;0,INDEX($1:$1048576,ROW(),4)," ")</f>
        <v xml:space="preserve"> </v>
      </c>
      <c r="AA3137" s="108">
        <f t="shared" si="330"/>
        <v>241</v>
      </c>
      <c r="AB3137" s="108">
        <f ca="1">COUNTBLANK(OFFSET(INDEX($1:$1048576,2,4),AA3137*WellsInPlate,0,WellsInPlate,1))</f>
        <v>86</v>
      </c>
      <c r="AC3137" s="108">
        <f t="shared" ca="1" si="331"/>
        <v>0</v>
      </c>
      <c r="AE3137" s="108" t="b">
        <f>IF(COUNTBLANK(D3137)=0,A3137)</f>
        <v>0</v>
      </c>
    </row>
    <row r="3138" spans="1:31" ht="12.75" x14ac:dyDescent="0.2">
      <c r="A3138" s="94" t="str">
        <f>IF(D3138="","",CONCATENATE('Address and samples info'!$B$8," #",'Samples 96'!C3138))</f>
        <v/>
      </c>
      <c r="B3138" s="95" t="s">
        <v>83</v>
      </c>
      <c r="C3138" s="150">
        <v>37</v>
      </c>
      <c r="D3138" s="5"/>
      <c r="E3138" s="98">
        <v>0.01</v>
      </c>
      <c r="F3138" s="53"/>
      <c r="G3138" s="59"/>
      <c r="Z3138" s="108" t="str">
        <f>IF(LEN(INDEX($1:$1048576,ROW(),4))&gt;0,INDEX($1:$1048576,ROW(),4)," ")</f>
        <v xml:space="preserve"> </v>
      </c>
      <c r="AA3138" s="108">
        <f t="shared" si="330"/>
        <v>241</v>
      </c>
      <c r="AB3138" s="108">
        <f ca="1">COUNTBLANK(OFFSET(INDEX($1:$1048576,2,4),AA3138*WellsInPlate,0,WellsInPlate,1))</f>
        <v>86</v>
      </c>
      <c r="AC3138" s="108">
        <f t="shared" ca="1" si="331"/>
        <v>0</v>
      </c>
      <c r="AE3138" s="108" t="b">
        <f>IF(COUNTBLANK(D3138)=0,A3138)</f>
        <v>0</v>
      </c>
    </row>
    <row r="3139" spans="1:31" ht="12.75" x14ac:dyDescent="0.2">
      <c r="A3139" s="94" t="str">
        <f>IF(D3139="","",CONCATENATE('Address and samples info'!$B$8," #",'Samples 96'!C3139))</f>
        <v/>
      </c>
      <c r="B3139" s="95" t="s">
        <v>8</v>
      </c>
      <c r="C3139" s="150">
        <v>37</v>
      </c>
      <c r="D3139" s="5"/>
      <c r="E3139" s="98">
        <v>0.01</v>
      </c>
      <c r="F3139" s="53"/>
      <c r="G3139" s="59"/>
      <c r="Z3139" s="108" t="str">
        <f>IF(LEN(INDEX($1:$1048576,ROW(),4))&gt;0,INDEX($1:$1048576,ROW(),4)," ")</f>
        <v xml:space="preserve"> </v>
      </c>
      <c r="AA3139" s="108">
        <f t="shared" si="330"/>
        <v>241</v>
      </c>
      <c r="AB3139" s="108">
        <f ca="1">COUNTBLANK(OFFSET(INDEX($1:$1048576,2,4),AA3139*WellsInPlate,0,WellsInPlate,1))</f>
        <v>86</v>
      </c>
      <c r="AC3139" s="108">
        <f t="shared" ca="1" si="331"/>
        <v>0</v>
      </c>
      <c r="AE3139" s="108" t="b">
        <f>IF(COUNTBLANK(D3139)=0,A3139)</f>
        <v>0</v>
      </c>
    </row>
    <row r="3140" spans="1:31" ht="12.75" x14ac:dyDescent="0.2">
      <c r="A3140" s="94" t="str">
        <f>IF(D3140="","",CONCATENATE('Address and samples info'!$B$8," #",'Samples 96'!C3140))</f>
        <v/>
      </c>
      <c r="B3140" s="95" t="s">
        <v>19</v>
      </c>
      <c r="C3140" s="150">
        <v>37</v>
      </c>
      <c r="D3140" s="5"/>
      <c r="E3140" s="98">
        <v>0.01</v>
      </c>
      <c r="F3140" s="53"/>
      <c r="G3140" s="59"/>
      <c r="Z3140" s="108" t="str">
        <f>IF(LEN(INDEX($1:$1048576,ROW(),4))&gt;0,INDEX($1:$1048576,ROW(),4)," ")</f>
        <v xml:space="preserve"> </v>
      </c>
      <c r="AA3140" s="108">
        <f t="shared" si="330"/>
        <v>241</v>
      </c>
      <c r="AB3140" s="108">
        <f ca="1">COUNTBLANK(OFFSET(INDEX($1:$1048576,2,4),AA3140*WellsInPlate,0,WellsInPlate,1))</f>
        <v>86</v>
      </c>
      <c r="AC3140" s="108">
        <f t="shared" ca="1" si="331"/>
        <v>0</v>
      </c>
      <c r="AE3140" s="108" t="b">
        <f>IF(COUNTBLANK(D3140)=0,A3140)</f>
        <v>0</v>
      </c>
    </row>
    <row r="3141" spans="1:31" ht="12.75" x14ac:dyDescent="0.2">
      <c r="A3141" s="94" t="str">
        <f>IF(D3141="","",CONCATENATE('Address and samples info'!$B$8," #",'Samples 96'!C3141))</f>
        <v/>
      </c>
      <c r="B3141" s="95" t="s">
        <v>30</v>
      </c>
      <c r="C3141" s="150">
        <v>37</v>
      </c>
      <c r="D3141" s="5"/>
      <c r="E3141" s="98">
        <v>0.01</v>
      </c>
      <c r="F3141" s="53"/>
      <c r="G3141" s="59"/>
      <c r="Z3141" s="108" t="str">
        <f>IF(LEN(INDEX($1:$1048576,ROW(),4))&gt;0,INDEX($1:$1048576,ROW(),4)," ")</f>
        <v xml:space="preserve"> </v>
      </c>
      <c r="AA3141" s="108">
        <f t="shared" ref="AA3141" si="332">CEILING((ROW()-StartRow+1)/PanelHeight,1)-1</f>
        <v>241</v>
      </c>
      <c r="AB3141" s="108">
        <f ca="1">COUNTBLANK(OFFSET(INDEX($1:$1048576,2,4),AA3141*WellsInPlate,0,WellsInPlate,1))</f>
        <v>86</v>
      </c>
      <c r="AC3141" s="108">
        <f t="shared" ref="AC3141" ca="1" si="333">IF(AB3141=WellsInPlate,0,1)</f>
        <v>0</v>
      </c>
      <c r="AE3141" s="108" t="b">
        <f>IF(COUNTBLANK(D3141)=0,A3141)</f>
        <v>0</v>
      </c>
    </row>
    <row r="3142" spans="1:31" ht="12.75" x14ac:dyDescent="0.2">
      <c r="A3142" s="94" t="str">
        <f>IF(D3142="","",CONCATENATE('Address and samples info'!$B$8," #",'Samples 96'!C3142))</f>
        <v/>
      </c>
      <c r="B3142" s="95" t="s">
        <v>41</v>
      </c>
      <c r="C3142" s="150">
        <v>37</v>
      </c>
      <c r="D3142" s="5"/>
      <c r="E3142" s="98">
        <v>0.01</v>
      </c>
      <c r="F3142" s="53"/>
      <c r="G3142" s="59"/>
      <c r="Z3142" s="108" t="str">
        <f>IF(LEN(INDEX($1:$1048576,ROW(),4))&gt;0,INDEX($1:$1048576,ROW(),4)," ")</f>
        <v xml:space="preserve"> </v>
      </c>
      <c r="AA3142" s="108">
        <f t="shared" ref="AA3142:AA3173" si="334">CEILING((ROW()-StartRow+1)/PanelHeight,1)-1</f>
        <v>241</v>
      </c>
      <c r="AB3142" s="108">
        <f ca="1">COUNTBLANK(OFFSET(INDEX($1:$1048576,2,4),AA3142*WellsInPlate,0,WellsInPlate,1))</f>
        <v>86</v>
      </c>
      <c r="AC3142" s="108">
        <f t="shared" ref="AC3142:AC3173" ca="1" si="335">IF(AB3142=WellsInPlate,0,1)</f>
        <v>0</v>
      </c>
      <c r="AE3142" s="108" t="b">
        <f>IF(COUNTBLANK(D3142)=0,A3142)</f>
        <v>0</v>
      </c>
    </row>
    <row r="3143" spans="1:31" ht="12.75" x14ac:dyDescent="0.2">
      <c r="A3143" s="94" t="str">
        <f>IF(D3143="","",CONCATENATE('Address and samples info'!$B$8," #",'Samples 96'!C3143))</f>
        <v/>
      </c>
      <c r="B3143" s="95" t="s">
        <v>52</v>
      </c>
      <c r="C3143" s="150">
        <v>37</v>
      </c>
      <c r="D3143" s="5"/>
      <c r="E3143" s="98">
        <v>0.01</v>
      </c>
      <c r="F3143" s="53"/>
      <c r="G3143" s="59"/>
      <c r="Z3143" s="108" t="str">
        <f>IF(LEN(INDEX($1:$1048576,ROW(),4))&gt;0,INDEX($1:$1048576,ROW(),4)," ")</f>
        <v xml:space="preserve"> </v>
      </c>
      <c r="AA3143" s="108">
        <f t="shared" si="334"/>
        <v>241</v>
      </c>
      <c r="AB3143" s="108">
        <f ca="1">COUNTBLANK(OFFSET(INDEX($1:$1048576,2,4),AA3143*WellsInPlate,0,WellsInPlate,1))</f>
        <v>86</v>
      </c>
      <c r="AC3143" s="108">
        <f t="shared" ca="1" si="335"/>
        <v>0</v>
      </c>
      <c r="AE3143" s="108" t="b">
        <f>IF(COUNTBLANK(D3143)=0,A3143)</f>
        <v>0</v>
      </c>
    </row>
    <row r="3144" spans="1:31" ht="12.75" x14ac:dyDescent="0.2">
      <c r="A3144" s="94" t="str">
        <f>IF(D3144="","",CONCATENATE('Address and samples info'!$B$8," #",'Samples 96'!C3144))</f>
        <v/>
      </c>
      <c r="B3144" s="95" t="s">
        <v>63</v>
      </c>
      <c r="C3144" s="150">
        <v>37</v>
      </c>
      <c r="D3144" s="5"/>
      <c r="E3144" s="98">
        <v>0.01</v>
      </c>
      <c r="F3144" s="53"/>
      <c r="G3144" s="59"/>
      <c r="Z3144" s="108" t="str">
        <f>IF(LEN(INDEX($1:$1048576,ROW(),4))&gt;0,INDEX($1:$1048576,ROW(),4)," ")</f>
        <v xml:space="preserve"> </v>
      </c>
      <c r="AA3144" s="108">
        <f t="shared" si="334"/>
        <v>241</v>
      </c>
      <c r="AB3144" s="108">
        <f ca="1">COUNTBLANK(OFFSET(INDEX($1:$1048576,2,4),AA3144*WellsInPlate,0,WellsInPlate,1))</f>
        <v>86</v>
      </c>
      <c r="AC3144" s="108">
        <f t="shared" ca="1" si="335"/>
        <v>0</v>
      </c>
      <c r="AE3144" s="108" t="b">
        <f>IF(COUNTBLANK(D3144)=0,A3144)</f>
        <v>0</v>
      </c>
    </row>
    <row r="3145" spans="1:31" ht="12.75" x14ac:dyDescent="0.2">
      <c r="A3145" s="94" t="str">
        <f>IF(D3145="","",CONCATENATE('Address and samples info'!$B$8," #",'Samples 96'!C3145))</f>
        <v/>
      </c>
      <c r="B3145" s="95" t="s">
        <v>74</v>
      </c>
      <c r="C3145" s="150">
        <v>37</v>
      </c>
      <c r="D3145" s="5"/>
      <c r="E3145" s="98">
        <v>0.01</v>
      </c>
      <c r="F3145" s="53"/>
      <c r="G3145" s="59"/>
      <c r="Z3145" s="108" t="str">
        <f>IF(LEN(INDEX($1:$1048576,ROW(),4))&gt;0,INDEX($1:$1048576,ROW(),4)," ")</f>
        <v xml:space="preserve"> </v>
      </c>
      <c r="AA3145" s="108">
        <f t="shared" si="334"/>
        <v>241</v>
      </c>
      <c r="AB3145" s="108">
        <f ca="1">COUNTBLANK(OFFSET(INDEX($1:$1048576,2,4),AA3145*WellsInPlate,0,WellsInPlate,1))</f>
        <v>86</v>
      </c>
      <c r="AC3145" s="108">
        <f t="shared" ca="1" si="335"/>
        <v>0</v>
      </c>
      <c r="AE3145" s="108" t="b">
        <f>IF(COUNTBLANK(D3145)=0,A3145)</f>
        <v>0</v>
      </c>
    </row>
    <row r="3146" spans="1:31" ht="12.75" x14ac:dyDescent="0.2">
      <c r="A3146" s="94" t="str">
        <f>IF(D3146="","",CONCATENATE('Address and samples info'!$B$8," #",'Samples 96'!C3146))</f>
        <v/>
      </c>
      <c r="B3146" s="95" t="s">
        <v>84</v>
      </c>
      <c r="C3146" s="150">
        <v>37</v>
      </c>
      <c r="D3146" s="5"/>
      <c r="E3146" s="98">
        <v>0.01</v>
      </c>
      <c r="F3146" s="53"/>
      <c r="G3146" s="59"/>
      <c r="Z3146" s="108" t="str">
        <f>IF(LEN(INDEX($1:$1048576,ROW(),4))&gt;0,INDEX($1:$1048576,ROW(),4)," ")</f>
        <v xml:space="preserve"> </v>
      </c>
      <c r="AA3146" s="108">
        <f t="shared" si="334"/>
        <v>241</v>
      </c>
      <c r="AB3146" s="108">
        <f ca="1">COUNTBLANK(OFFSET(INDEX($1:$1048576,2,4),AA3146*WellsInPlate,0,WellsInPlate,1))</f>
        <v>86</v>
      </c>
      <c r="AC3146" s="108">
        <f t="shared" ca="1" si="335"/>
        <v>0</v>
      </c>
      <c r="AE3146" s="108" t="b">
        <f>IF(COUNTBLANK(D3146)=0,A3146)</f>
        <v>0</v>
      </c>
    </row>
    <row r="3147" spans="1:31" ht="12.75" x14ac:dyDescent="0.2">
      <c r="A3147" s="94" t="str">
        <f>IF(D3147="","",CONCATENATE('Address and samples info'!$B$8," #",'Samples 96'!C3147))</f>
        <v/>
      </c>
      <c r="B3147" s="95" t="s">
        <v>9</v>
      </c>
      <c r="C3147" s="150">
        <v>37</v>
      </c>
      <c r="D3147" s="5"/>
      <c r="E3147" s="98">
        <v>0.01</v>
      </c>
      <c r="F3147" s="53"/>
      <c r="G3147" s="59"/>
      <c r="Z3147" s="108" t="str">
        <f>IF(LEN(INDEX($1:$1048576,ROW(),4))&gt;0,INDEX($1:$1048576,ROW(),4)," ")</f>
        <v xml:space="preserve"> </v>
      </c>
      <c r="AA3147" s="108">
        <f t="shared" si="334"/>
        <v>241</v>
      </c>
      <c r="AB3147" s="108">
        <f ca="1">COUNTBLANK(OFFSET(INDEX($1:$1048576,2,4),AA3147*WellsInPlate,0,WellsInPlate,1))</f>
        <v>86</v>
      </c>
      <c r="AC3147" s="108">
        <f t="shared" ca="1" si="335"/>
        <v>0</v>
      </c>
      <c r="AE3147" s="108" t="b">
        <f>IF(COUNTBLANK(D3147)=0,A3147)</f>
        <v>0</v>
      </c>
    </row>
    <row r="3148" spans="1:31" ht="12.75" x14ac:dyDescent="0.2">
      <c r="A3148" s="94" t="str">
        <f>IF(D3148="","",CONCATENATE('Address and samples info'!$B$8," #",'Samples 96'!C3148))</f>
        <v/>
      </c>
      <c r="B3148" s="95" t="s">
        <v>20</v>
      </c>
      <c r="C3148" s="150">
        <v>37</v>
      </c>
      <c r="D3148" s="5"/>
      <c r="E3148" s="98">
        <v>0.01</v>
      </c>
      <c r="F3148" s="53"/>
      <c r="G3148" s="59"/>
      <c r="Z3148" s="108" t="str">
        <f>IF(LEN(INDEX($1:$1048576,ROW(),4))&gt;0,INDEX($1:$1048576,ROW(),4)," ")</f>
        <v xml:space="preserve"> </v>
      </c>
      <c r="AA3148" s="108">
        <f t="shared" si="334"/>
        <v>241</v>
      </c>
      <c r="AB3148" s="108">
        <f ca="1">COUNTBLANK(OFFSET(INDEX($1:$1048576,2,4),AA3148*WellsInPlate,0,WellsInPlate,1))</f>
        <v>86</v>
      </c>
      <c r="AC3148" s="108">
        <f t="shared" ca="1" si="335"/>
        <v>0</v>
      </c>
      <c r="AE3148" s="108" t="b">
        <f>IF(COUNTBLANK(D3148)=0,A3148)</f>
        <v>0</v>
      </c>
    </row>
    <row r="3149" spans="1:31" ht="12.75" x14ac:dyDescent="0.2">
      <c r="A3149" s="94" t="str">
        <f>IF(D3149="","",CONCATENATE('Address and samples info'!$B$8," #",'Samples 96'!C3149))</f>
        <v/>
      </c>
      <c r="B3149" s="95" t="s">
        <v>31</v>
      </c>
      <c r="C3149" s="150">
        <v>37</v>
      </c>
      <c r="D3149" s="5"/>
      <c r="E3149" s="98">
        <v>0.01</v>
      </c>
      <c r="F3149" s="53"/>
      <c r="G3149" s="59"/>
      <c r="Z3149" s="108" t="str">
        <f>IF(LEN(INDEX($1:$1048576,ROW(),4))&gt;0,INDEX($1:$1048576,ROW(),4)," ")</f>
        <v xml:space="preserve"> </v>
      </c>
      <c r="AA3149" s="108">
        <f t="shared" si="334"/>
        <v>241</v>
      </c>
      <c r="AB3149" s="108">
        <f ca="1">COUNTBLANK(OFFSET(INDEX($1:$1048576,2,4),AA3149*WellsInPlate,0,WellsInPlate,1))</f>
        <v>86</v>
      </c>
      <c r="AC3149" s="108">
        <f t="shared" ca="1" si="335"/>
        <v>0</v>
      </c>
      <c r="AE3149" s="108" t="b">
        <f>IF(COUNTBLANK(D3149)=0,A3149)</f>
        <v>0</v>
      </c>
    </row>
    <row r="3150" spans="1:31" ht="12.75" x14ac:dyDescent="0.2">
      <c r="A3150" s="94" t="str">
        <f>IF(D3150="","",CONCATENATE('Address and samples info'!$B$8," #",'Samples 96'!C3150))</f>
        <v/>
      </c>
      <c r="B3150" s="95" t="s">
        <v>42</v>
      </c>
      <c r="C3150" s="150">
        <v>37</v>
      </c>
      <c r="D3150" s="5"/>
      <c r="E3150" s="98">
        <v>0.01</v>
      </c>
      <c r="F3150" s="53"/>
      <c r="G3150" s="59"/>
      <c r="Z3150" s="108" t="str">
        <f>IF(LEN(INDEX($1:$1048576,ROW(),4))&gt;0,INDEX($1:$1048576,ROW(),4)," ")</f>
        <v xml:space="preserve"> </v>
      </c>
      <c r="AA3150" s="108">
        <f t="shared" si="334"/>
        <v>242</v>
      </c>
      <c r="AB3150" s="108">
        <f ca="1">COUNTBLANK(OFFSET(INDEX($1:$1048576,2,4),AA3150*WellsInPlate,0,WellsInPlate,1))</f>
        <v>86</v>
      </c>
      <c r="AC3150" s="108">
        <f t="shared" ca="1" si="335"/>
        <v>0</v>
      </c>
      <c r="AE3150" s="108" t="b">
        <f>IF(COUNTBLANK(D3150)=0,A3150)</f>
        <v>0</v>
      </c>
    </row>
    <row r="3151" spans="1:31" ht="12.75" x14ac:dyDescent="0.2">
      <c r="A3151" s="94" t="str">
        <f>IF(D3151="","",CONCATENATE('Address and samples info'!$B$8," #",'Samples 96'!C3151))</f>
        <v/>
      </c>
      <c r="B3151" s="95" t="s">
        <v>53</v>
      </c>
      <c r="C3151" s="150">
        <v>37</v>
      </c>
      <c r="D3151" s="5"/>
      <c r="E3151" s="98">
        <v>0.01</v>
      </c>
      <c r="F3151" s="53"/>
      <c r="G3151" s="59"/>
      <c r="Z3151" s="108" t="str">
        <f>IF(LEN(INDEX($1:$1048576,ROW(),4))&gt;0,INDEX($1:$1048576,ROW(),4)," ")</f>
        <v xml:space="preserve"> </v>
      </c>
      <c r="AA3151" s="108">
        <f t="shared" si="334"/>
        <v>242</v>
      </c>
      <c r="AB3151" s="108">
        <f ca="1">COUNTBLANK(OFFSET(INDEX($1:$1048576,2,4),AA3151*WellsInPlate,0,WellsInPlate,1))</f>
        <v>86</v>
      </c>
      <c r="AC3151" s="108">
        <f t="shared" ca="1" si="335"/>
        <v>0</v>
      </c>
      <c r="AE3151" s="108" t="b">
        <f>IF(COUNTBLANK(D3151)=0,A3151)</f>
        <v>0</v>
      </c>
    </row>
    <row r="3152" spans="1:31" ht="12.75" x14ac:dyDescent="0.2">
      <c r="A3152" s="94" t="str">
        <f>IF(D3152="","",CONCATENATE('Address and samples info'!$B$8," #",'Samples 96'!C3152))</f>
        <v/>
      </c>
      <c r="B3152" s="95" t="s">
        <v>64</v>
      </c>
      <c r="C3152" s="150">
        <v>37</v>
      </c>
      <c r="D3152" s="5"/>
      <c r="E3152" s="98">
        <v>0.01</v>
      </c>
      <c r="F3152" s="53"/>
      <c r="G3152" s="59"/>
      <c r="Z3152" s="108" t="str">
        <f>IF(LEN(INDEX($1:$1048576,ROW(),4))&gt;0,INDEX($1:$1048576,ROW(),4)," ")</f>
        <v xml:space="preserve"> </v>
      </c>
      <c r="AA3152" s="108">
        <f t="shared" si="334"/>
        <v>242</v>
      </c>
      <c r="AB3152" s="108">
        <f ca="1">COUNTBLANK(OFFSET(INDEX($1:$1048576,2,4),AA3152*WellsInPlate,0,WellsInPlate,1))</f>
        <v>86</v>
      </c>
      <c r="AC3152" s="108">
        <f t="shared" ca="1" si="335"/>
        <v>0</v>
      </c>
      <c r="AE3152" s="108" t="b">
        <f>IF(COUNTBLANK(D3152)=0,A3152)</f>
        <v>0</v>
      </c>
    </row>
    <row r="3153" spans="1:31" ht="12.75" x14ac:dyDescent="0.2">
      <c r="A3153" s="94" t="str">
        <f>IF(D3153="","",CONCATENATE('Address and samples info'!$B$8," #",'Samples 96'!C3153))</f>
        <v/>
      </c>
      <c r="B3153" s="95" t="s">
        <v>75</v>
      </c>
      <c r="C3153" s="150">
        <v>37</v>
      </c>
      <c r="D3153" s="5"/>
      <c r="E3153" s="98">
        <v>0.01</v>
      </c>
      <c r="F3153" s="53"/>
      <c r="G3153" s="59"/>
      <c r="Z3153" s="108" t="str">
        <f>IF(LEN(INDEX($1:$1048576,ROW(),4))&gt;0,INDEX($1:$1048576,ROW(),4)," ")</f>
        <v xml:space="preserve"> </v>
      </c>
      <c r="AA3153" s="108">
        <f t="shared" si="334"/>
        <v>242</v>
      </c>
      <c r="AB3153" s="108">
        <f ca="1">COUNTBLANK(OFFSET(INDEX($1:$1048576,2,4),AA3153*WellsInPlate,0,WellsInPlate,1))</f>
        <v>86</v>
      </c>
      <c r="AC3153" s="108">
        <f t="shared" ca="1" si="335"/>
        <v>0</v>
      </c>
      <c r="AE3153" s="108" t="b">
        <f>IF(COUNTBLANK(D3153)=0,A3153)</f>
        <v>0</v>
      </c>
    </row>
    <row r="3154" spans="1:31" ht="12.75" x14ac:dyDescent="0.2">
      <c r="A3154" s="94" t="str">
        <f>IF(D3154="","",CONCATENATE('Address and samples info'!$B$8," #",'Samples 96'!C3154))</f>
        <v/>
      </c>
      <c r="B3154" s="95" t="s">
        <v>85</v>
      </c>
      <c r="C3154" s="150">
        <v>37</v>
      </c>
      <c r="D3154" s="5"/>
      <c r="E3154" s="98">
        <v>0.01</v>
      </c>
      <c r="F3154" s="53"/>
      <c r="G3154" s="59"/>
      <c r="Z3154" s="108" t="str">
        <f>IF(LEN(INDEX($1:$1048576,ROW(),4))&gt;0,INDEX($1:$1048576,ROW(),4)," ")</f>
        <v xml:space="preserve"> </v>
      </c>
      <c r="AA3154" s="108">
        <f t="shared" si="334"/>
        <v>242</v>
      </c>
      <c r="AB3154" s="108">
        <f ca="1">COUNTBLANK(OFFSET(INDEX($1:$1048576,2,4),AA3154*WellsInPlate,0,WellsInPlate,1))</f>
        <v>86</v>
      </c>
      <c r="AC3154" s="108">
        <f t="shared" ca="1" si="335"/>
        <v>0</v>
      </c>
      <c r="AE3154" s="108" t="b">
        <f>IF(COUNTBLANK(D3154)=0,A3154)</f>
        <v>0</v>
      </c>
    </row>
    <row r="3155" spans="1:31" ht="12.75" x14ac:dyDescent="0.2">
      <c r="A3155" s="94" t="str">
        <f>IF(D3155="","",CONCATENATE('Address and samples info'!$B$8," #",'Samples 96'!C3155))</f>
        <v/>
      </c>
      <c r="B3155" s="95" t="s">
        <v>10</v>
      </c>
      <c r="C3155" s="150">
        <v>37</v>
      </c>
      <c r="D3155" s="5"/>
      <c r="E3155" s="98">
        <v>0.01</v>
      </c>
      <c r="F3155" s="53"/>
      <c r="G3155" s="59"/>
      <c r="Z3155" s="108" t="str">
        <f>IF(LEN(INDEX($1:$1048576,ROW(),4))&gt;0,INDEX($1:$1048576,ROW(),4)," ")</f>
        <v xml:space="preserve"> </v>
      </c>
      <c r="AA3155" s="108">
        <f t="shared" si="334"/>
        <v>242</v>
      </c>
      <c r="AB3155" s="108">
        <f ca="1">COUNTBLANK(OFFSET(INDEX($1:$1048576,2,4),AA3155*WellsInPlate,0,WellsInPlate,1))</f>
        <v>86</v>
      </c>
      <c r="AC3155" s="108">
        <f t="shared" ca="1" si="335"/>
        <v>0</v>
      </c>
      <c r="AE3155" s="108" t="b">
        <f>IF(COUNTBLANK(D3155)=0,A3155)</f>
        <v>0</v>
      </c>
    </row>
    <row r="3156" spans="1:31" ht="12.75" x14ac:dyDescent="0.2">
      <c r="A3156" s="94" t="str">
        <f>IF(D3156="","",CONCATENATE('Address and samples info'!$B$8," #",'Samples 96'!C3156))</f>
        <v/>
      </c>
      <c r="B3156" s="95" t="s">
        <v>21</v>
      </c>
      <c r="C3156" s="150">
        <v>37</v>
      </c>
      <c r="D3156" s="5"/>
      <c r="E3156" s="98">
        <v>0.01</v>
      </c>
      <c r="F3156" s="53"/>
      <c r="G3156" s="59"/>
      <c r="Z3156" s="108" t="str">
        <f>IF(LEN(INDEX($1:$1048576,ROW(),4))&gt;0,INDEX($1:$1048576,ROW(),4)," ")</f>
        <v xml:space="preserve"> </v>
      </c>
      <c r="AA3156" s="108">
        <f t="shared" si="334"/>
        <v>242</v>
      </c>
      <c r="AB3156" s="108">
        <f ca="1">COUNTBLANK(OFFSET(INDEX($1:$1048576,2,4),AA3156*WellsInPlate,0,WellsInPlate,1))</f>
        <v>86</v>
      </c>
      <c r="AC3156" s="108">
        <f t="shared" ca="1" si="335"/>
        <v>0</v>
      </c>
      <c r="AE3156" s="108" t="b">
        <f>IF(COUNTBLANK(D3156)=0,A3156)</f>
        <v>0</v>
      </c>
    </row>
    <row r="3157" spans="1:31" ht="12.75" x14ac:dyDescent="0.2">
      <c r="A3157" s="94" t="str">
        <f>IF(D3157="","",CONCATENATE('Address and samples info'!$B$8," #",'Samples 96'!C3157))</f>
        <v/>
      </c>
      <c r="B3157" s="95" t="s">
        <v>32</v>
      </c>
      <c r="C3157" s="150">
        <v>37</v>
      </c>
      <c r="D3157" s="5"/>
      <c r="E3157" s="98">
        <v>0.01</v>
      </c>
      <c r="F3157" s="53"/>
      <c r="G3157" s="59"/>
      <c r="Z3157" s="108" t="str">
        <f>IF(LEN(INDEX($1:$1048576,ROW(),4))&gt;0,INDEX($1:$1048576,ROW(),4)," ")</f>
        <v xml:space="preserve"> </v>
      </c>
      <c r="AA3157" s="108">
        <f t="shared" si="334"/>
        <v>242</v>
      </c>
      <c r="AB3157" s="108">
        <f ca="1">COUNTBLANK(OFFSET(INDEX($1:$1048576,2,4),AA3157*WellsInPlate,0,WellsInPlate,1))</f>
        <v>86</v>
      </c>
      <c r="AC3157" s="108">
        <f t="shared" ca="1" si="335"/>
        <v>0</v>
      </c>
      <c r="AE3157" s="108" t="b">
        <f>IF(COUNTBLANK(D3157)=0,A3157)</f>
        <v>0</v>
      </c>
    </row>
    <row r="3158" spans="1:31" ht="12.75" x14ac:dyDescent="0.2">
      <c r="A3158" s="94" t="str">
        <f>IF(D3158="","",CONCATENATE('Address and samples info'!$B$8," #",'Samples 96'!C3158))</f>
        <v/>
      </c>
      <c r="B3158" s="95" t="s">
        <v>43</v>
      </c>
      <c r="C3158" s="150">
        <v>37</v>
      </c>
      <c r="D3158" s="5"/>
      <c r="E3158" s="98">
        <v>0.01</v>
      </c>
      <c r="F3158" s="53"/>
      <c r="G3158" s="59"/>
      <c r="Z3158" s="108" t="str">
        <f>IF(LEN(INDEX($1:$1048576,ROW(),4))&gt;0,INDEX($1:$1048576,ROW(),4)," ")</f>
        <v xml:space="preserve"> </v>
      </c>
      <c r="AA3158" s="108">
        <f t="shared" si="334"/>
        <v>242</v>
      </c>
      <c r="AB3158" s="108">
        <f ca="1">COUNTBLANK(OFFSET(INDEX($1:$1048576,2,4),AA3158*WellsInPlate,0,WellsInPlate,1))</f>
        <v>86</v>
      </c>
      <c r="AC3158" s="108">
        <f t="shared" ca="1" si="335"/>
        <v>0</v>
      </c>
      <c r="AE3158" s="108" t="b">
        <f>IF(COUNTBLANK(D3158)=0,A3158)</f>
        <v>0</v>
      </c>
    </row>
    <row r="3159" spans="1:31" ht="12.75" x14ac:dyDescent="0.2">
      <c r="A3159" s="94" t="str">
        <f>IF(D3159="","",CONCATENATE('Address and samples info'!$B$8," #",'Samples 96'!C3159))</f>
        <v/>
      </c>
      <c r="B3159" s="95" t="s">
        <v>54</v>
      </c>
      <c r="C3159" s="150">
        <v>37</v>
      </c>
      <c r="D3159" s="5"/>
      <c r="E3159" s="98">
        <v>0.01</v>
      </c>
      <c r="F3159" s="53"/>
      <c r="G3159" s="59"/>
      <c r="Z3159" s="108" t="str">
        <f>IF(LEN(INDEX($1:$1048576,ROW(),4))&gt;0,INDEX($1:$1048576,ROW(),4)," ")</f>
        <v xml:space="preserve"> </v>
      </c>
      <c r="AA3159" s="108">
        <f t="shared" si="334"/>
        <v>242</v>
      </c>
      <c r="AB3159" s="108">
        <f ca="1">COUNTBLANK(OFFSET(INDEX($1:$1048576,2,4),AA3159*WellsInPlate,0,WellsInPlate,1))</f>
        <v>86</v>
      </c>
      <c r="AC3159" s="108">
        <f t="shared" ca="1" si="335"/>
        <v>0</v>
      </c>
      <c r="AE3159" s="108" t="b">
        <f>IF(COUNTBLANK(D3159)=0,A3159)</f>
        <v>0</v>
      </c>
    </row>
    <row r="3160" spans="1:31" ht="12.75" x14ac:dyDescent="0.2">
      <c r="A3160" s="94" t="str">
        <f>IF(D3160="","",CONCATENATE('Address and samples info'!$B$8," #",'Samples 96'!C3160))</f>
        <v/>
      </c>
      <c r="B3160" s="95" t="s">
        <v>65</v>
      </c>
      <c r="C3160" s="150">
        <v>37</v>
      </c>
      <c r="D3160" s="5"/>
      <c r="E3160" s="98">
        <v>0.01</v>
      </c>
      <c r="F3160" s="53"/>
      <c r="G3160" s="59"/>
      <c r="Z3160" s="108" t="str">
        <f>IF(LEN(INDEX($1:$1048576,ROW(),4))&gt;0,INDEX($1:$1048576,ROW(),4)," ")</f>
        <v xml:space="preserve"> </v>
      </c>
      <c r="AA3160" s="108">
        <f t="shared" si="334"/>
        <v>242</v>
      </c>
      <c r="AB3160" s="108">
        <f ca="1">COUNTBLANK(OFFSET(INDEX($1:$1048576,2,4),AA3160*WellsInPlate,0,WellsInPlate,1))</f>
        <v>86</v>
      </c>
      <c r="AC3160" s="108">
        <f t="shared" ca="1" si="335"/>
        <v>0</v>
      </c>
      <c r="AE3160" s="108" t="b">
        <f>IF(COUNTBLANK(D3160)=0,A3160)</f>
        <v>0</v>
      </c>
    </row>
    <row r="3161" spans="1:31" ht="12.75" x14ac:dyDescent="0.2">
      <c r="A3161" s="94" t="str">
        <f>IF(D3161="","",CONCATENATE('Address and samples info'!$B$8," #",'Samples 96'!C3161))</f>
        <v/>
      </c>
      <c r="B3161" s="95" t="s">
        <v>76</v>
      </c>
      <c r="C3161" s="150">
        <v>37</v>
      </c>
      <c r="D3161" s="5"/>
      <c r="E3161" s="98">
        <v>0.01</v>
      </c>
      <c r="F3161" s="53"/>
      <c r="G3161" s="59"/>
      <c r="Z3161" s="108" t="str">
        <f>IF(LEN(INDEX($1:$1048576,ROW(),4))&gt;0,INDEX($1:$1048576,ROW(),4)," ")</f>
        <v xml:space="preserve"> </v>
      </c>
      <c r="AA3161" s="108">
        <f t="shared" si="334"/>
        <v>242</v>
      </c>
      <c r="AB3161" s="108">
        <f ca="1">COUNTBLANK(OFFSET(INDEX($1:$1048576,2,4),AA3161*WellsInPlate,0,WellsInPlate,1))</f>
        <v>86</v>
      </c>
      <c r="AC3161" s="108">
        <f t="shared" ca="1" si="335"/>
        <v>0</v>
      </c>
      <c r="AE3161" s="108" t="b">
        <f>IF(COUNTBLANK(D3161)=0,A3161)</f>
        <v>0</v>
      </c>
    </row>
    <row r="3162" spans="1:31" ht="12.75" x14ac:dyDescent="0.2">
      <c r="A3162" s="94" t="str">
        <f>IF(D3162="","",CONCATENATE('Address and samples info'!$B$8," #",'Samples 96'!C3162))</f>
        <v/>
      </c>
      <c r="B3162" s="95" t="s">
        <v>86</v>
      </c>
      <c r="C3162" s="150">
        <v>37</v>
      </c>
      <c r="D3162" s="5"/>
      <c r="E3162" s="98">
        <v>0.01</v>
      </c>
      <c r="F3162" s="53"/>
      <c r="G3162" s="59"/>
      <c r="Z3162" s="108" t="str">
        <f>IF(LEN(INDEX($1:$1048576,ROW(),4))&gt;0,INDEX($1:$1048576,ROW(),4)," ")</f>
        <v xml:space="preserve"> </v>
      </c>
      <c r="AA3162" s="108">
        <f t="shared" si="334"/>
        <v>242</v>
      </c>
      <c r="AB3162" s="108">
        <f ca="1">COUNTBLANK(OFFSET(INDEX($1:$1048576,2,4),AA3162*WellsInPlate,0,WellsInPlate,1))</f>
        <v>86</v>
      </c>
      <c r="AC3162" s="108">
        <f t="shared" ca="1" si="335"/>
        <v>0</v>
      </c>
      <c r="AE3162" s="108" t="b">
        <f>IF(COUNTBLANK(D3162)=0,A3162)</f>
        <v>0</v>
      </c>
    </row>
    <row r="3163" spans="1:31" ht="12.75" x14ac:dyDescent="0.2">
      <c r="A3163" s="94" t="str">
        <f>IF(D3163="","",CONCATENATE('Address and samples info'!$B$8," #",'Samples 96'!C3163))</f>
        <v/>
      </c>
      <c r="B3163" s="95" t="s">
        <v>11</v>
      </c>
      <c r="C3163" s="150">
        <v>37</v>
      </c>
      <c r="D3163" s="5"/>
      <c r="E3163" s="98">
        <v>0.01</v>
      </c>
      <c r="F3163" s="53"/>
      <c r="G3163" s="59"/>
      <c r="Z3163" s="108" t="str">
        <f>IF(LEN(INDEX($1:$1048576,ROW(),4))&gt;0,INDEX($1:$1048576,ROW(),4)," ")</f>
        <v xml:space="preserve"> </v>
      </c>
      <c r="AA3163" s="108">
        <f t="shared" si="334"/>
        <v>243</v>
      </c>
      <c r="AB3163" s="108">
        <f ca="1">COUNTBLANK(OFFSET(INDEX($1:$1048576,2,4),AA3163*WellsInPlate,0,WellsInPlate,1))</f>
        <v>86</v>
      </c>
      <c r="AC3163" s="108">
        <f t="shared" ca="1" si="335"/>
        <v>0</v>
      </c>
      <c r="AE3163" s="108" t="b">
        <f>IF(COUNTBLANK(D3163)=0,A3163)</f>
        <v>0</v>
      </c>
    </row>
    <row r="3164" spans="1:31" ht="12.75" x14ac:dyDescent="0.2">
      <c r="A3164" s="94" t="str">
        <f>IF(D3164="","",CONCATENATE('Address and samples info'!$B$8," #",'Samples 96'!C3164))</f>
        <v/>
      </c>
      <c r="B3164" s="95" t="s">
        <v>22</v>
      </c>
      <c r="C3164" s="150">
        <v>37</v>
      </c>
      <c r="D3164" s="5"/>
      <c r="E3164" s="98">
        <v>0.01</v>
      </c>
      <c r="F3164" s="53"/>
      <c r="G3164" s="59"/>
      <c r="Z3164" s="108" t="str">
        <f>IF(LEN(INDEX($1:$1048576,ROW(),4))&gt;0,INDEX($1:$1048576,ROW(),4)," ")</f>
        <v xml:space="preserve"> </v>
      </c>
      <c r="AA3164" s="108">
        <f t="shared" si="334"/>
        <v>243</v>
      </c>
      <c r="AB3164" s="108">
        <f ca="1">COUNTBLANK(OFFSET(INDEX($1:$1048576,2,4),AA3164*WellsInPlate,0,WellsInPlate,1))</f>
        <v>86</v>
      </c>
      <c r="AC3164" s="108">
        <f t="shared" ca="1" si="335"/>
        <v>0</v>
      </c>
      <c r="AE3164" s="108" t="b">
        <f>IF(COUNTBLANK(D3164)=0,A3164)</f>
        <v>0</v>
      </c>
    </row>
    <row r="3165" spans="1:31" ht="12.75" x14ac:dyDescent="0.2">
      <c r="A3165" s="94" t="str">
        <f>IF(D3165="","",CONCATENATE('Address and samples info'!$B$8," #",'Samples 96'!C3165))</f>
        <v/>
      </c>
      <c r="B3165" s="95" t="s">
        <v>33</v>
      </c>
      <c r="C3165" s="150">
        <v>37</v>
      </c>
      <c r="D3165" s="5"/>
      <c r="E3165" s="98">
        <v>0.01</v>
      </c>
      <c r="F3165" s="53"/>
      <c r="G3165" s="59"/>
      <c r="Z3165" s="108" t="str">
        <f>IF(LEN(INDEX($1:$1048576,ROW(),4))&gt;0,INDEX($1:$1048576,ROW(),4)," ")</f>
        <v xml:space="preserve"> </v>
      </c>
      <c r="AA3165" s="108">
        <f t="shared" si="334"/>
        <v>243</v>
      </c>
      <c r="AB3165" s="108">
        <f ca="1">COUNTBLANK(OFFSET(INDEX($1:$1048576,2,4),AA3165*WellsInPlate,0,WellsInPlate,1))</f>
        <v>86</v>
      </c>
      <c r="AC3165" s="108">
        <f t="shared" ca="1" si="335"/>
        <v>0</v>
      </c>
      <c r="AE3165" s="108" t="b">
        <f>IF(COUNTBLANK(D3165)=0,A3165)</f>
        <v>0</v>
      </c>
    </row>
    <row r="3166" spans="1:31" ht="12.75" x14ac:dyDescent="0.2">
      <c r="A3166" s="94" t="str">
        <f>IF(D3166="","",CONCATENATE('Address and samples info'!$B$8," #",'Samples 96'!C3166))</f>
        <v/>
      </c>
      <c r="B3166" s="95" t="s">
        <v>44</v>
      </c>
      <c r="C3166" s="150">
        <v>37</v>
      </c>
      <c r="D3166" s="5"/>
      <c r="E3166" s="98">
        <v>0.01</v>
      </c>
      <c r="F3166" s="53"/>
      <c r="G3166" s="59"/>
      <c r="Z3166" s="108" t="str">
        <f>IF(LEN(INDEX($1:$1048576,ROW(),4))&gt;0,INDEX($1:$1048576,ROW(),4)," ")</f>
        <v xml:space="preserve"> </v>
      </c>
      <c r="AA3166" s="108">
        <f t="shared" si="334"/>
        <v>243</v>
      </c>
      <c r="AB3166" s="108">
        <f ca="1">COUNTBLANK(OFFSET(INDEX($1:$1048576,2,4),AA3166*WellsInPlate,0,WellsInPlate,1))</f>
        <v>86</v>
      </c>
      <c r="AC3166" s="108">
        <f t="shared" ca="1" si="335"/>
        <v>0</v>
      </c>
      <c r="AE3166" s="108" t="b">
        <f>IF(COUNTBLANK(D3166)=0,A3166)</f>
        <v>0</v>
      </c>
    </row>
    <row r="3167" spans="1:31" ht="12.75" x14ac:dyDescent="0.2">
      <c r="A3167" s="94" t="str">
        <f>IF(D3167="","",CONCATENATE('Address and samples info'!$B$8," #",'Samples 96'!C3167))</f>
        <v/>
      </c>
      <c r="B3167" s="95" t="s">
        <v>55</v>
      </c>
      <c r="C3167" s="150">
        <v>37</v>
      </c>
      <c r="D3167" s="5"/>
      <c r="E3167" s="98">
        <v>0.01</v>
      </c>
      <c r="F3167" s="53"/>
      <c r="G3167" s="59"/>
      <c r="Z3167" s="108" t="str">
        <f>IF(LEN(INDEX($1:$1048576,ROW(),4))&gt;0,INDEX($1:$1048576,ROW(),4)," ")</f>
        <v xml:space="preserve"> </v>
      </c>
      <c r="AA3167" s="108">
        <f t="shared" si="334"/>
        <v>243</v>
      </c>
      <c r="AB3167" s="108">
        <f ca="1">COUNTBLANK(OFFSET(INDEX($1:$1048576,2,4),AA3167*WellsInPlate,0,WellsInPlate,1))</f>
        <v>86</v>
      </c>
      <c r="AC3167" s="108">
        <f t="shared" ca="1" si="335"/>
        <v>0</v>
      </c>
      <c r="AE3167" s="108" t="b">
        <f>IF(COUNTBLANK(D3167)=0,A3167)</f>
        <v>0</v>
      </c>
    </row>
    <row r="3168" spans="1:31" ht="12.75" x14ac:dyDescent="0.2">
      <c r="A3168" s="94" t="str">
        <f>IF(D3168="","",CONCATENATE('Address and samples info'!$B$8," #",'Samples 96'!C3168))</f>
        <v/>
      </c>
      <c r="B3168" s="95" t="s">
        <v>66</v>
      </c>
      <c r="C3168" s="150">
        <v>37</v>
      </c>
      <c r="D3168" s="5"/>
      <c r="E3168" s="98">
        <v>0.01</v>
      </c>
      <c r="F3168" s="53"/>
      <c r="G3168" s="59"/>
      <c r="Z3168" s="108" t="str">
        <f>IF(LEN(INDEX($1:$1048576,ROW(),4))&gt;0,INDEX($1:$1048576,ROW(),4)," ")</f>
        <v xml:space="preserve"> </v>
      </c>
      <c r="AA3168" s="108">
        <f t="shared" si="334"/>
        <v>243</v>
      </c>
      <c r="AB3168" s="108">
        <f ca="1">COUNTBLANK(OFFSET(INDEX($1:$1048576,2,4),AA3168*WellsInPlate,0,WellsInPlate,1))</f>
        <v>86</v>
      </c>
      <c r="AC3168" s="108">
        <f t="shared" ca="1" si="335"/>
        <v>0</v>
      </c>
      <c r="AE3168" s="108" t="b">
        <f>IF(COUNTBLANK(D3168)=0,A3168)</f>
        <v>0</v>
      </c>
    </row>
    <row r="3169" spans="1:31" ht="12.75" x14ac:dyDescent="0.2">
      <c r="A3169" s="94" t="str">
        <f>IF(D3169="","",CONCATENATE('Address and samples info'!$B$8," #",'Samples 96'!C3169))</f>
        <v/>
      </c>
      <c r="B3169" s="95" t="s">
        <v>77</v>
      </c>
      <c r="C3169" s="150">
        <v>37</v>
      </c>
      <c r="D3169" s="5"/>
      <c r="E3169" s="98">
        <v>0.01</v>
      </c>
      <c r="F3169" s="53"/>
      <c r="G3169" s="59"/>
      <c r="Z3169" s="108" t="str">
        <f>IF(LEN(INDEX($1:$1048576,ROW(),4))&gt;0,INDEX($1:$1048576,ROW(),4)," ")</f>
        <v xml:space="preserve"> </v>
      </c>
      <c r="AA3169" s="108">
        <f t="shared" si="334"/>
        <v>243</v>
      </c>
      <c r="AB3169" s="108">
        <f ca="1">COUNTBLANK(OFFSET(INDEX($1:$1048576,2,4),AA3169*WellsInPlate,0,WellsInPlate,1))</f>
        <v>86</v>
      </c>
      <c r="AC3169" s="108">
        <f t="shared" ca="1" si="335"/>
        <v>0</v>
      </c>
      <c r="AE3169" s="108" t="b">
        <f>IF(COUNTBLANK(D3169)=0,A3169)</f>
        <v>0</v>
      </c>
    </row>
    <row r="3170" spans="1:31" ht="12.75" x14ac:dyDescent="0.2">
      <c r="A3170" s="94" t="str">
        <f>IF(D3170="","",CONCATENATE('Address and samples info'!$B$8," #",'Samples 96'!C3170))</f>
        <v/>
      </c>
      <c r="B3170" s="95" t="s">
        <v>87</v>
      </c>
      <c r="C3170" s="150">
        <v>37</v>
      </c>
      <c r="D3170" s="5"/>
      <c r="E3170" s="98">
        <v>0.01</v>
      </c>
      <c r="F3170" s="53"/>
      <c r="G3170" s="59"/>
      <c r="Z3170" s="108" t="str">
        <f>IF(LEN(INDEX($1:$1048576,ROW(),4))&gt;0,INDEX($1:$1048576,ROW(),4)," ")</f>
        <v xml:space="preserve"> </v>
      </c>
      <c r="AA3170" s="108">
        <f t="shared" si="334"/>
        <v>243</v>
      </c>
      <c r="AB3170" s="108">
        <f ca="1">COUNTBLANK(OFFSET(INDEX($1:$1048576,2,4),AA3170*WellsInPlate,0,WellsInPlate,1))</f>
        <v>86</v>
      </c>
      <c r="AC3170" s="108">
        <f t="shared" ca="1" si="335"/>
        <v>0</v>
      </c>
      <c r="AE3170" s="108" t="b">
        <f>IF(COUNTBLANK(D3170)=0,A3170)</f>
        <v>0</v>
      </c>
    </row>
    <row r="3171" spans="1:31" ht="12.75" x14ac:dyDescent="0.2">
      <c r="A3171" s="94" t="str">
        <f>IF(D3171="","",CONCATENATE('Address and samples info'!$B$8," #",'Samples 96'!C3171))</f>
        <v/>
      </c>
      <c r="B3171" s="95" t="s">
        <v>12</v>
      </c>
      <c r="C3171" s="150">
        <v>37</v>
      </c>
      <c r="D3171" s="5"/>
      <c r="E3171" s="98">
        <v>0.01</v>
      </c>
      <c r="F3171" s="53"/>
      <c r="G3171" s="59"/>
      <c r="Z3171" s="108" t="str">
        <f>IF(LEN(INDEX($1:$1048576,ROW(),4))&gt;0,INDEX($1:$1048576,ROW(),4)," ")</f>
        <v xml:space="preserve"> </v>
      </c>
      <c r="AA3171" s="108">
        <f t="shared" si="334"/>
        <v>243</v>
      </c>
      <c r="AB3171" s="108">
        <f ca="1">COUNTBLANK(OFFSET(INDEX($1:$1048576,2,4),AA3171*WellsInPlate,0,WellsInPlate,1))</f>
        <v>86</v>
      </c>
      <c r="AC3171" s="108">
        <f t="shared" ca="1" si="335"/>
        <v>0</v>
      </c>
      <c r="AE3171" s="108" t="b">
        <f>IF(COUNTBLANK(D3171)=0,A3171)</f>
        <v>0</v>
      </c>
    </row>
    <row r="3172" spans="1:31" ht="12.75" x14ac:dyDescent="0.2">
      <c r="A3172" s="94" t="str">
        <f>IF(D3172="","",CONCATENATE('Address and samples info'!$B$8," #",'Samples 96'!C3172))</f>
        <v/>
      </c>
      <c r="B3172" s="95" t="s">
        <v>23</v>
      </c>
      <c r="C3172" s="150">
        <v>37</v>
      </c>
      <c r="D3172" s="5"/>
      <c r="E3172" s="98">
        <v>0.01</v>
      </c>
      <c r="F3172" s="53"/>
      <c r="G3172" s="59"/>
      <c r="Z3172" s="108" t="str">
        <f>IF(LEN(INDEX($1:$1048576,ROW(),4))&gt;0,INDEX($1:$1048576,ROW(),4)," ")</f>
        <v xml:space="preserve"> </v>
      </c>
      <c r="AA3172" s="108">
        <f t="shared" si="334"/>
        <v>243</v>
      </c>
      <c r="AB3172" s="108">
        <f ca="1">COUNTBLANK(OFFSET(INDEX($1:$1048576,2,4),AA3172*WellsInPlate,0,WellsInPlate,1))</f>
        <v>86</v>
      </c>
      <c r="AC3172" s="108">
        <f t="shared" ca="1" si="335"/>
        <v>0</v>
      </c>
      <c r="AE3172" s="108" t="b">
        <f>IF(COUNTBLANK(D3172)=0,A3172)</f>
        <v>0</v>
      </c>
    </row>
    <row r="3173" spans="1:31" ht="12.75" x14ac:dyDescent="0.2">
      <c r="A3173" s="94" t="str">
        <f>IF(D3173="","",CONCATENATE('Address and samples info'!$B$8," #",'Samples 96'!C3173))</f>
        <v/>
      </c>
      <c r="B3173" s="95" t="s">
        <v>34</v>
      </c>
      <c r="C3173" s="150">
        <v>37</v>
      </c>
      <c r="D3173" s="5"/>
      <c r="E3173" s="98">
        <v>0.01</v>
      </c>
      <c r="F3173" s="53"/>
      <c r="G3173" s="59"/>
      <c r="Z3173" s="108" t="str">
        <f>IF(LEN(INDEX($1:$1048576,ROW(),4))&gt;0,INDEX($1:$1048576,ROW(),4)," ")</f>
        <v xml:space="preserve"> </v>
      </c>
      <c r="AA3173" s="108">
        <f t="shared" si="334"/>
        <v>243</v>
      </c>
      <c r="AB3173" s="108">
        <f ca="1">COUNTBLANK(OFFSET(INDEX($1:$1048576,2,4),AA3173*WellsInPlate,0,WellsInPlate,1))</f>
        <v>86</v>
      </c>
      <c r="AC3173" s="108">
        <f t="shared" ca="1" si="335"/>
        <v>0</v>
      </c>
      <c r="AE3173" s="108" t="b">
        <f>IF(COUNTBLANK(D3173)=0,A3173)</f>
        <v>0</v>
      </c>
    </row>
    <row r="3174" spans="1:31" ht="12.75" x14ac:dyDescent="0.2">
      <c r="A3174" s="94" t="str">
        <f>IF(D3174="","",CONCATENATE('Address and samples info'!$B$8," #",'Samples 96'!C3174))</f>
        <v/>
      </c>
      <c r="B3174" s="95" t="s">
        <v>45</v>
      </c>
      <c r="C3174" s="150">
        <v>37</v>
      </c>
      <c r="D3174" s="5"/>
      <c r="E3174" s="98">
        <v>0.01</v>
      </c>
      <c r="F3174" s="53"/>
      <c r="G3174" s="59"/>
      <c r="Z3174" s="108" t="str">
        <f>IF(LEN(INDEX($1:$1048576,ROW(),4))&gt;0,INDEX($1:$1048576,ROW(),4)," ")</f>
        <v xml:space="preserve"> </v>
      </c>
      <c r="AA3174" s="108">
        <f t="shared" ref="AA3174:AA3204" si="336">CEILING((ROW()-StartRow+1)/PanelHeight,1)-1</f>
        <v>243</v>
      </c>
      <c r="AB3174" s="108">
        <f ca="1">COUNTBLANK(OFFSET(INDEX($1:$1048576,2,4),AA3174*WellsInPlate,0,WellsInPlate,1))</f>
        <v>86</v>
      </c>
      <c r="AC3174" s="108">
        <f t="shared" ref="AC3174:AC3204" ca="1" si="337">IF(AB3174=WellsInPlate,0,1)</f>
        <v>0</v>
      </c>
      <c r="AE3174" s="108" t="b">
        <f>IF(COUNTBLANK(D3174)=0,A3174)</f>
        <v>0</v>
      </c>
    </row>
    <row r="3175" spans="1:31" ht="12.75" x14ac:dyDescent="0.2">
      <c r="A3175" s="94" t="str">
        <f>IF(D3175="","",CONCATENATE('Address and samples info'!$B$8," #",'Samples 96'!C3175))</f>
        <v/>
      </c>
      <c r="B3175" s="95" t="s">
        <v>56</v>
      </c>
      <c r="C3175" s="150">
        <v>37</v>
      </c>
      <c r="D3175" s="5"/>
      <c r="E3175" s="98">
        <v>0.01</v>
      </c>
      <c r="F3175" s="53"/>
      <c r="G3175" s="59"/>
      <c r="Z3175" s="108" t="str">
        <f>IF(LEN(INDEX($1:$1048576,ROW(),4))&gt;0,INDEX($1:$1048576,ROW(),4)," ")</f>
        <v xml:space="preserve"> </v>
      </c>
      <c r="AA3175" s="108">
        <f t="shared" si="336"/>
        <v>243</v>
      </c>
      <c r="AB3175" s="108">
        <f ca="1">COUNTBLANK(OFFSET(INDEX($1:$1048576,2,4),AA3175*WellsInPlate,0,WellsInPlate,1))</f>
        <v>86</v>
      </c>
      <c r="AC3175" s="108">
        <f t="shared" ca="1" si="337"/>
        <v>0</v>
      </c>
      <c r="AE3175" s="108" t="b">
        <f>IF(COUNTBLANK(D3175)=0,A3175)</f>
        <v>0</v>
      </c>
    </row>
    <row r="3176" spans="1:31" ht="12.75" x14ac:dyDescent="0.2">
      <c r="A3176" s="94" t="str">
        <f>IF(D3176="","",CONCATENATE('Address and samples info'!$B$8," #",'Samples 96'!C3176))</f>
        <v/>
      </c>
      <c r="B3176" s="95" t="s">
        <v>67</v>
      </c>
      <c r="C3176" s="150">
        <v>37</v>
      </c>
      <c r="D3176" s="5"/>
      <c r="E3176" s="98">
        <v>0.01</v>
      </c>
      <c r="F3176" s="53"/>
      <c r="G3176" s="59"/>
      <c r="Z3176" s="108" t="str">
        <f>IF(LEN(INDEX($1:$1048576,ROW(),4))&gt;0,INDEX($1:$1048576,ROW(),4)," ")</f>
        <v xml:space="preserve"> </v>
      </c>
      <c r="AA3176" s="108">
        <f t="shared" si="336"/>
        <v>244</v>
      </c>
      <c r="AB3176" s="108">
        <f ca="1">COUNTBLANK(OFFSET(INDEX($1:$1048576,2,4),AA3176*WellsInPlate,0,WellsInPlate,1))</f>
        <v>86</v>
      </c>
      <c r="AC3176" s="108">
        <f t="shared" ca="1" si="337"/>
        <v>0</v>
      </c>
      <c r="AE3176" s="108" t="b">
        <f>IF(COUNTBLANK(D3176)=0,A3176)</f>
        <v>0</v>
      </c>
    </row>
    <row r="3177" spans="1:31" ht="12.75" x14ac:dyDescent="0.2">
      <c r="A3177" s="94" t="str">
        <f>IF(D3177="","",CONCATENATE('Address and samples info'!$B$8," #",'Samples 96'!C3177))</f>
        <v/>
      </c>
      <c r="B3177" s="95" t="s">
        <v>78</v>
      </c>
      <c r="C3177" s="150">
        <v>37</v>
      </c>
      <c r="D3177" s="5"/>
      <c r="E3177" s="98">
        <v>0.01</v>
      </c>
      <c r="F3177" s="53"/>
      <c r="G3177" s="59"/>
      <c r="Z3177" s="108" t="str">
        <f>IF(LEN(INDEX($1:$1048576,ROW(),4))&gt;0,INDEX($1:$1048576,ROW(),4)," ")</f>
        <v xml:space="preserve"> </v>
      </c>
      <c r="AA3177" s="108">
        <f t="shared" si="336"/>
        <v>244</v>
      </c>
      <c r="AB3177" s="108">
        <f ca="1">COUNTBLANK(OFFSET(INDEX($1:$1048576,2,4),AA3177*WellsInPlate,0,WellsInPlate,1))</f>
        <v>86</v>
      </c>
      <c r="AC3177" s="108">
        <f t="shared" ca="1" si="337"/>
        <v>0</v>
      </c>
      <c r="AE3177" s="108" t="b">
        <f>IF(COUNTBLANK(D3177)=0,A3177)</f>
        <v>0</v>
      </c>
    </row>
    <row r="3178" spans="1:31" ht="12.75" x14ac:dyDescent="0.2">
      <c r="A3178" s="94" t="str">
        <f>IF(D3178="","",CONCATENATE('Address and samples info'!$B$8," #",'Samples 96'!C3178))</f>
        <v/>
      </c>
      <c r="B3178" s="95" t="s">
        <v>88</v>
      </c>
      <c r="C3178" s="150">
        <v>37</v>
      </c>
      <c r="D3178" s="5"/>
      <c r="E3178" s="98">
        <v>0.01</v>
      </c>
      <c r="F3178" s="53"/>
      <c r="G3178" s="59"/>
      <c r="Z3178" s="108" t="str">
        <f>IF(LEN(INDEX($1:$1048576,ROW(),4))&gt;0,INDEX($1:$1048576,ROW(),4)," ")</f>
        <v xml:space="preserve"> </v>
      </c>
      <c r="AA3178" s="108">
        <f t="shared" si="336"/>
        <v>244</v>
      </c>
      <c r="AB3178" s="108">
        <f ca="1">COUNTBLANK(OFFSET(INDEX($1:$1048576,2,4),AA3178*WellsInPlate,0,WellsInPlate,1))</f>
        <v>86</v>
      </c>
      <c r="AC3178" s="108">
        <f t="shared" ca="1" si="337"/>
        <v>0</v>
      </c>
      <c r="AE3178" s="108" t="b">
        <f>IF(COUNTBLANK(D3178)=0,A3178)</f>
        <v>0</v>
      </c>
    </row>
    <row r="3179" spans="1:31" ht="12.75" x14ac:dyDescent="0.2">
      <c r="A3179" s="94" t="str">
        <f>IF(D3179="","",CONCATENATE('Address and samples info'!$B$8," #",'Samples 96'!C3179))</f>
        <v/>
      </c>
      <c r="B3179" s="95" t="s">
        <v>13</v>
      </c>
      <c r="C3179" s="150">
        <v>37</v>
      </c>
      <c r="D3179" s="5"/>
      <c r="E3179" s="98">
        <v>0.01</v>
      </c>
      <c r="F3179" s="53"/>
      <c r="G3179" s="59"/>
      <c r="Z3179" s="108" t="str">
        <f>IF(LEN(INDEX($1:$1048576,ROW(),4))&gt;0,INDEX($1:$1048576,ROW(),4)," ")</f>
        <v xml:space="preserve"> </v>
      </c>
      <c r="AA3179" s="108">
        <f t="shared" si="336"/>
        <v>244</v>
      </c>
      <c r="AB3179" s="108">
        <f ca="1">COUNTBLANK(OFFSET(INDEX($1:$1048576,2,4),AA3179*WellsInPlate,0,WellsInPlate,1))</f>
        <v>86</v>
      </c>
      <c r="AC3179" s="108">
        <f t="shared" ca="1" si="337"/>
        <v>0</v>
      </c>
      <c r="AE3179" s="108" t="b">
        <f>IF(COUNTBLANK(D3179)=0,A3179)</f>
        <v>0</v>
      </c>
    </row>
    <row r="3180" spans="1:31" ht="12.75" x14ac:dyDescent="0.2">
      <c r="A3180" s="94" t="str">
        <f>IF(D3180="","",CONCATENATE('Address and samples info'!$B$8," #",'Samples 96'!C3180))</f>
        <v/>
      </c>
      <c r="B3180" s="95" t="s">
        <v>24</v>
      </c>
      <c r="C3180" s="150">
        <v>37</v>
      </c>
      <c r="D3180" s="5"/>
      <c r="E3180" s="98">
        <v>0.01</v>
      </c>
      <c r="F3180" s="53"/>
      <c r="G3180" s="59"/>
      <c r="Z3180" s="108" t="str">
        <f>IF(LEN(INDEX($1:$1048576,ROW(),4))&gt;0,INDEX($1:$1048576,ROW(),4)," ")</f>
        <v xml:space="preserve"> </v>
      </c>
      <c r="AA3180" s="108">
        <f t="shared" si="336"/>
        <v>244</v>
      </c>
      <c r="AB3180" s="108">
        <f ca="1">COUNTBLANK(OFFSET(INDEX($1:$1048576,2,4),AA3180*WellsInPlate,0,WellsInPlate,1))</f>
        <v>86</v>
      </c>
      <c r="AC3180" s="108">
        <f t="shared" ca="1" si="337"/>
        <v>0</v>
      </c>
      <c r="AE3180" s="108" t="b">
        <f>IF(COUNTBLANK(D3180)=0,A3180)</f>
        <v>0</v>
      </c>
    </row>
    <row r="3181" spans="1:31" ht="12.75" x14ac:dyDescent="0.2">
      <c r="A3181" s="94" t="str">
        <f>IF(D3181="","",CONCATENATE('Address and samples info'!$B$8," #",'Samples 96'!C3181))</f>
        <v/>
      </c>
      <c r="B3181" s="95" t="s">
        <v>35</v>
      </c>
      <c r="C3181" s="150">
        <v>37</v>
      </c>
      <c r="D3181" s="5"/>
      <c r="E3181" s="98">
        <v>0.01</v>
      </c>
      <c r="F3181" s="53"/>
      <c r="G3181" s="59"/>
      <c r="Z3181" s="108" t="str">
        <f>IF(LEN(INDEX($1:$1048576,ROW(),4))&gt;0,INDEX($1:$1048576,ROW(),4)," ")</f>
        <v xml:space="preserve"> </v>
      </c>
      <c r="AA3181" s="108">
        <f t="shared" si="336"/>
        <v>244</v>
      </c>
      <c r="AB3181" s="108">
        <f ca="1">COUNTBLANK(OFFSET(INDEX($1:$1048576,2,4),AA3181*WellsInPlate,0,WellsInPlate,1))</f>
        <v>86</v>
      </c>
      <c r="AC3181" s="108">
        <f t="shared" ca="1" si="337"/>
        <v>0</v>
      </c>
      <c r="AE3181" s="108" t="b">
        <f>IF(COUNTBLANK(D3181)=0,A3181)</f>
        <v>0</v>
      </c>
    </row>
    <row r="3182" spans="1:31" ht="12.75" x14ac:dyDescent="0.2">
      <c r="A3182" s="94" t="str">
        <f>IF(D3182="","",CONCATENATE('Address and samples info'!$B$8," #",'Samples 96'!C3182))</f>
        <v/>
      </c>
      <c r="B3182" s="95" t="s">
        <v>46</v>
      </c>
      <c r="C3182" s="150">
        <v>37</v>
      </c>
      <c r="D3182" s="5"/>
      <c r="E3182" s="98">
        <v>0.01</v>
      </c>
      <c r="F3182" s="53"/>
      <c r="G3182" s="59"/>
      <c r="Z3182" s="108" t="str">
        <f>IF(LEN(INDEX($1:$1048576,ROW(),4))&gt;0,INDEX($1:$1048576,ROW(),4)," ")</f>
        <v xml:space="preserve"> </v>
      </c>
      <c r="AA3182" s="108">
        <f t="shared" si="336"/>
        <v>244</v>
      </c>
      <c r="AB3182" s="108">
        <f ca="1">COUNTBLANK(OFFSET(INDEX($1:$1048576,2,4),AA3182*WellsInPlate,0,WellsInPlate,1))</f>
        <v>86</v>
      </c>
      <c r="AC3182" s="108">
        <f t="shared" ca="1" si="337"/>
        <v>0</v>
      </c>
      <c r="AE3182" s="108" t="b">
        <f>IF(COUNTBLANK(D3182)=0,A3182)</f>
        <v>0</v>
      </c>
    </row>
    <row r="3183" spans="1:31" ht="12.75" x14ac:dyDescent="0.2">
      <c r="A3183" s="94" t="str">
        <f>IF(D3183="","",CONCATENATE('Address and samples info'!$B$8," #",'Samples 96'!C3183))</f>
        <v/>
      </c>
      <c r="B3183" s="95" t="s">
        <v>57</v>
      </c>
      <c r="C3183" s="150">
        <v>37</v>
      </c>
      <c r="D3183" s="5"/>
      <c r="E3183" s="98">
        <v>0.01</v>
      </c>
      <c r="F3183" s="53"/>
      <c r="G3183" s="59"/>
      <c r="Z3183" s="108" t="str">
        <f>IF(LEN(INDEX($1:$1048576,ROW(),4))&gt;0,INDEX($1:$1048576,ROW(),4)," ")</f>
        <v xml:space="preserve"> </v>
      </c>
      <c r="AA3183" s="108">
        <f t="shared" si="336"/>
        <v>244</v>
      </c>
      <c r="AB3183" s="108">
        <f ca="1">COUNTBLANK(OFFSET(INDEX($1:$1048576,2,4),AA3183*WellsInPlate,0,WellsInPlate,1))</f>
        <v>86</v>
      </c>
      <c r="AC3183" s="108">
        <f t="shared" ca="1" si="337"/>
        <v>0</v>
      </c>
      <c r="AE3183" s="108" t="b">
        <f>IF(COUNTBLANK(D3183)=0,A3183)</f>
        <v>0</v>
      </c>
    </row>
    <row r="3184" spans="1:31" ht="12.75" x14ac:dyDescent="0.2">
      <c r="A3184" s="94" t="str">
        <f>IF(D3184="","",CONCATENATE('Address and samples info'!$B$8," #",'Samples 96'!C3184))</f>
        <v/>
      </c>
      <c r="B3184" s="95" t="s">
        <v>68</v>
      </c>
      <c r="C3184" s="150">
        <v>37</v>
      </c>
      <c r="D3184" s="5"/>
      <c r="E3184" s="98">
        <v>0.01</v>
      </c>
      <c r="F3184" s="53"/>
      <c r="G3184" s="59"/>
      <c r="Z3184" s="108" t="str">
        <f>IF(LEN(INDEX($1:$1048576,ROW(),4))&gt;0,INDEX($1:$1048576,ROW(),4)," ")</f>
        <v xml:space="preserve"> </v>
      </c>
      <c r="AA3184" s="108">
        <f t="shared" si="336"/>
        <v>244</v>
      </c>
      <c r="AB3184" s="108">
        <f ca="1">COUNTBLANK(OFFSET(INDEX($1:$1048576,2,4),AA3184*WellsInPlate,0,WellsInPlate,1))</f>
        <v>86</v>
      </c>
      <c r="AC3184" s="108">
        <f t="shared" ca="1" si="337"/>
        <v>0</v>
      </c>
      <c r="AE3184" s="108" t="b">
        <f>IF(COUNTBLANK(D3184)=0,A3184)</f>
        <v>0</v>
      </c>
    </row>
    <row r="3185" spans="1:31" ht="12.75" x14ac:dyDescent="0.2">
      <c r="A3185" s="94" t="str">
        <f>IF(D3185="","",CONCATENATE('Address and samples info'!$B$8," #",'Samples 96'!C3185))</f>
        <v/>
      </c>
      <c r="B3185" s="95" t="s">
        <v>3</v>
      </c>
      <c r="C3185" s="150">
        <v>38</v>
      </c>
      <c r="D3185" s="5"/>
      <c r="E3185" s="98">
        <v>0.01</v>
      </c>
      <c r="F3185" s="53"/>
      <c r="G3185" s="59"/>
      <c r="Z3185" s="108" t="str">
        <f>IF(LEN(INDEX($1:$1048576,ROW(),4))&gt;0,INDEX($1:$1048576,ROW(),4)," ")</f>
        <v xml:space="preserve"> </v>
      </c>
      <c r="AA3185" s="108">
        <f t="shared" si="336"/>
        <v>244</v>
      </c>
      <c r="AB3185" s="108">
        <f ca="1">COUNTBLANK(OFFSET(INDEX($1:$1048576,2,4),AA3185*WellsInPlate,0,WellsInPlate,1))</f>
        <v>86</v>
      </c>
      <c r="AC3185" s="108">
        <f t="shared" ca="1" si="337"/>
        <v>0</v>
      </c>
      <c r="AE3185" s="108" t="b">
        <f>IF(COUNTBLANK(D3185)=0,A3185)</f>
        <v>0</v>
      </c>
    </row>
    <row r="3186" spans="1:31" ht="12.75" x14ac:dyDescent="0.2">
      <c r="A3186" s="94" t="str">
        <f>IF(D3186="","",CONCATENATE('Address and samples info'!$B$8," #",'Samples 96'!C3186))</f>
        <v/>
      </c>
      <c r="B3186" s="95" t="s">
        <v>14</v>
      </c>
      <c r="C3186" s="150">
        <v>38</v>
      </c>
      <c r="D3186" s="5"/>
      <c r="E3186" s="98">
        <v>0.01</v>
      </c>
      <c r="F3186" s="53"/>
      <c r="G3186" s="59"/>
      <c r="Z3186" s="108" t="str">
        <f>IF(LEN(INDEX($1:$1048576,ROW(),4))&gt;0,INDEX($1:$1048576,ROW(),4)," ")</f>
        <v xml:space="preserve"> </v>
      </c>
      <c r="AA3186" s="108">
        <f t="shared" si="336"/>
        <v>244</v>
      </c>
      <c r="AB3186" s="108">
        <f ca="1">COUNTBLANK(OFFSET(INDEX($1:$1048576,2,4),AA3186*WellsInPlate,0,WellsInPlate,1))</f>
        <v>86</v>
      </c>
      <c r="AC3186" s="108">
        <f t="shared" ca="1" si="337"/>
        <v>0</v>
      </c>
      <c r="AE3186" s="108" t="b">
        <f>IF(COUNTBLANK(D3186)=0,A3186)</f>
        <v>0</v>
      </c>
    </row>
    <row r="3187" spans="1:31" ht="12.75" x14ac:dyDescent="0.2">
      <c r="A3187" s="94" t="str">
        <f>IF(D3187="","",CONCATENATE('Address and samples info'!$B$8," #",'Samples 96'!C3187))</f>
        <v/>
      </c>
      <c r="B3187" s="95" t="s">
        <v>25</v>
      </c>
      <c r="C3187" s="150">
        <v>38</v>
      </c>
      <c r="D3187" s="5"/>
      <c r="E3187" s="98">
        <v>0.01</v>
      </c>
      <c r="F3187" s="53"/>
      <c r="G3187" s="59"/>
      <c r="Z3187" s="108" t="str">
        <f>IF(LEN(INDEX($1:$1048576,ROW(),4))&gt;0,INDEX($1:$1048576,ROW(),4)," ")</f>
        <v xml:space="preserve"> </v>
      </c>
      <c r="AA3187" s="108">
        <f t="shared" si="336"/>
        <v>244</v>
      </c>
      <c r="AB3187" s="108">
        <f ca="1">COUNTBLANK(OFFSET(INDEX($1:$1048576,2,4),AA3187*WellsInPlate,0,WellsInPlate,1))</f>
        <v>86</v>
      </c>
      <c r="AC3187" s="108">
        <f t="shared" ca="1" si="337"/>
        <v>0</v>
      </c>
      <c r="AE3187" s="108" t="b">
        <f>IF(COUNTBLANK(D3187)=0,A3187)</f>
        <v>0</v>
      </c>
    </row>
    <row r="3188" spans="1:31" ht="12.75" x14ac:dyDescent="0.2">
      <c r="A3188" s="94" t="str">
        <f>IF(D3188="","",CONCATENATE('Address and samples info'!$B$8," #",'Samples 96'!C3188))</f>
        <v/>
      </c>
      <c r="B3188" s="95" t="s">
        <v>36</v>
      </c>
      <c r="C3188" s="150">
        <v>38</v>
      </c>
      <c r="D3188" s="5"/>
      <c r="E3188" s="98">
        <v>0.01</v>
      </c>
      <c r="F3188" s="53"/>
      <c r="G3188" s="59"/>
      <c r="Z3188" s="108" t="str">
        <f>IF(LEN(INDEX($1:$1048576,ROW(),4))&gt;0,INDEX($1:$1048576,ROW(),4)," ")</f>
        <v xml:space="preserve"> </v>
      </c>
      <c r="AA3188" s="108">
        <f t="shared" si="336"/>
        <v>244</v>
      </c>
      <c r="AB3188" s="108">
        <f ca="1">COUNTBLANK(OFFSET(INDEX($1:$1048576,2,4),AA3188*WellsInPlate,0,WellsInPlate,1))</f>
        <v>86</v>
      </c>
      <c r="AC3188" s="108">
        <f t="shared" ca="1" si="337"/>
        <v>0</v>
      </c>
      <c r="AE3188" s="108" t="b">
        <f>IF(COUNTBLANK(D3188)=0,A3188)</f>
        <v>0</v>
      </c>
    </row>
    <row r="3189" spans="1:31" ht="12.75" x14ac:dyDescent="0.2">
      <c r="A3189" s="94" t="str">
        <f>IF(D3189="","",CONCATENATE('Address and samples info'!$B$8," #",'Samples 96'!C3189))</f>
        <v/>
      </c>
      <c r="B3189" s="95" t="s">
        <v>47</v>
      </c>
      <c r="C3189" s="150">
        <v>38</v>
      </c>
      <c r="D3189" s="5"/>
      <c r="E3189" s="98">
        <v>0.01</v>
      </c>
      <c r="F3189" s="53"/>
      <c r="G3189" s="59"/>
      <c r="Z3189" s="108" t="str">
        <f>IF(LEN(INDEX($1:$1048576,ROW(),4))&gt;0,INDEX($1:$1048576,ROW(),4)," ")</f>
        <v xml:space="preserve"> </v>
      </c>
      <c r="AA3189" s="108">
        <f t="shared" si="336"/>
        <v>245</v>
      </c>
      <c r="AB3189" s="108">
        <f ca="1">COUNTBLANK(OFFSET(INDEX($1:$1048576,2,4),AA3189*WellsInPlate,0,WellsInPlate,1))</f>
        <v>86</v>
      </c>
      <c r="AC3189" s="108">
        <f t="shared" ca="1" si="337"/>
        <v>0</v>
      </c>
      <c r="AE3189" s="108" t="b">
        <f>IF(COUNTBLANK(D3189)=0,A3189)</f>
        <v>0</v>
      </c>
    </row>
    <row r="3190" spans="1:31" ht="12.75" x14ac:dyDescent="0.2">
      <c r="A3190" s="94" t="str">
        <f>IF(D3190="","",CONCATENATE('Address and samples info'!$B$8," #",'Samples 96'!C3190))</f>
        <v/>
      </c>
      <c r="B3190" s="95" t="s">
        <v>58</v>
      </c>
      <c r="C3190" s="150">
        <v>38</v>
      </c>
      <c r="D3190" s="5"/>
      <c r="E3190" s="98">
        <v>0.01</v>
      </c>
      <c r="F3190" s="53"/>
      <c r="G3190" s="59"/>
      <c r="Z3190" s="108" t="str">
        <f>IF(LEN(INDEX($1:$1048576,ROW(),4))&gt;0,INDEX($1:$1048576,ROW(),4)," ")</f>
        <v xml:space="preserve"> </v>
      </c>
      <c r="AA3190" s="108">
        <f t="shared" si="336"/>
        <v>245</v>
      </c>
      <c r="AB3190" s="108">
        <f ca="1">COUNTBLANK(OFFSET(INDEX($1:$1048576,2,4),AA3190*WellsInPlate,0,WellsInPlate,1))</f>
        <v>86</v>
      </c>
      <c r="AC3190" s="108">
        <f t="shared" ca="1" si="337"/>
        <v>0</v>
      </c>
      <c r="AE3190" s="108" t="b">
        <f>IF(COUNTBLANK(D3190)=0,A3190)</f>
        <v>0</v>
      </c>
    </row>
    <row r="3191" spans="1:31" ht="12.75" x14ac:dyDescent="0.2">
      <c r="A3191" s="94" t="str">
        <f>IF(D3191="","",CONCATENATE('Address and samples info'!$B$8," #",'Samples 96'!C3191))</f>
        <v/>
      </c>
      <c r="B3191" s="95" t="s">
        <v>69</v>
      </c>
      <c r="C3191" s="150">
        <v>38</v>
      </c>
      <c r="D3191" s="5"/>
      <c r="E3191" s="98">
        <v>0.01</v>
      </c>
      <c r="F3191" s="53"/>
      <c r="G3191" s="59"/>
      <c r="Z3191" s="108" t="str">
        <f>IF(LEN(INDEX($1:$1048576,ROW(),4))&gt;0,INDEX($1:$1048576,ROW(),4)," ")</f>
        <v xml:space="preserve"> </v>
      </c>
      <c r="AA3191" s="108">
        <f t="shared" si="336"/>
        <v>245</v>
      </c>
      <c r="AB3191" s="108">
        <f ca="1">COUNTBLANK(OFFSET(INDEX($1:$1048576,2,4),AA3191*WellsInPlate,0,WellsInPlate,1))</f>
        <v>86</v>
      </c>
      <c r="AC3191" s="108">
        <f t="shared" ca="1" si="337"/>
        <v>0</v>
      </c>
      <c r="AE3191" s="108" t="b">
        <f>IF(COUNTBLANK(D3191)=0,A3191)</f>
        <v>0</v>
      </c>
    </row>
    <row r="3192" spans="1:31" ht="12.75" x14ac:dyDescent="0.2">
      <c r="A3192" s="94" t="str">
        <f>IF(D3192="","",CONCATENATE('Address and samples info'!$B$8," #",'Samples 96'!C3192))</f>
        <v/>
      </c>
      <c r="B3192" s="95" t="s">
        <v>79</v>
      </c>
      <c r="C3192" s="150">
        <v>38</v>
      </c>
      <c r="D3192" s="5"/>
      <c r="E3192" s="98">
        <v>0.01</v>
      </c>
      <c r="F3192" s="53"/>
      <c r="G3192" s="59"/>
      <c r="Z3192" s="108" t="str">
        <f>IF(LEN(INDEX($1:$1048576,ROW(),4))&gt;0,INDEX($1:$1048576,ROW(),4)," ")</f>
        <v xml:space="preserve"> </v>
      </c>
      <c r="AA3192" s="108">
        <f t="shared" si="336"/>
        <v>245</v>
      </c>
      <c r="AB3192" s="108">
        <f ca="1">COUNTBLANK(OFFSET(INDEX($1:$1048576,2,4),AA3192*WellsInPlate,0,WellsInPlate,1))</f>
        <v>86</v>
      </c>
      <c r="AC3192" s="108">
        <f t="shared" ca="1" si="337"/>
        <v>0</v>
      </c>
      <c r="AE3192" s="108" t="b">
        <f>IF(COUNTBLANK(D3192)=0,A3192)</f>
        <v>0</v>
      </c>
    </row>
    <row r="3193" spans="1:31" ht="12.75" x14ac:dyDescent="0.2">
      <c r="A3193" s="94" t="str">
        <f>IF(D3193="","",CONCATENATE('Address and samples info'!$B$8," #",'Samples 96'!C3193))</f>
        <v/>
      </c>
      <c r="B3193" s="95" t="s">
        <v>4</v>
      </c>
      <c r="C3193" s="150">
        <v>38</v>
      </c>
      <c r="D3193" s="5"/>
      <c r="E3193" s="98">
        <v>0.01</v>
      </c>
      <c r="F3193" s="53"/>
      <c r="G3193" s="59"/>
      <c r="Z3193" s="108" t="str">
        <f>IF(LEN(INDEX($1:$1048576,ROW(),4))&gt;0,INDEX($1:$1048576,ROW(),4)," ")</f>
        <v xml:space="preserve"> </v>
      </c>
      <c r="AA3193" s="108">
        <f t="shared" si="336"/>
        <v>245</v>
      </c>
      <c r="AB3193" s="108">
        <f ca="1">COUNTBLANK(OFFSET(INDEX($1:$1048576,2,4),AA3193*WellsInPlate,0,WellsInPlate,1))</f>
        <v>86</v>
      </c>
      <c r="AC3193" s="108">
        <f t="shared" ca="1" si="337"/>
        <v>0</v>
      </c>
      <c r="AE3193" s="108" t="b">
        <f>IF(COUNTBLANK(D3193)=0,A3193)</f>
        <v>0</v>
      </c>
    </row>
    <row r="3194" spans="1:31" ht="12.75" x14ac:dyDescent="0.2">
      <c r="A3194" s="94" t="str">
        <f>IF(D3194="","",CONCATENATE('Address and samples info'!$B$8," #",'Samples 96'!C3194))</f>
        <v/>
      </c>
      <c r="B3194" s="95" t="s">
        <v>15</v>
      </c>
      <c r="C3194" s="150">
        <v>38</v>
      </c>
      <c r="D3194" s="5"/>
      <c r="E3194" s="98">
        <v>0.01</v>
      </c>
      <c r="F3194" s="53"/>
      <c r="G3194" s="59"/>
      <c r="Z3194" s="108" t="str">
        <f>IF(LEN(INDEX($1:$1048576,ROW(),4))&gt;0,INDEX($1:$1048576,ROW(),4)," ")</f>
        <v xml:space="preserve"> </v>
      </c>
      <c r="AA3194" s="108">
        <f t="shared" si="336"/>
        <v>245</v>
      </c>
      <c r="AB3194" s="108">
        <f ca="1">COUNTBLANK(OFFSET(INDEX($1:$1048576,2,4),AA3194*WellsInPlate,0,WellsInPlate,1))</f>
        <v>86</v>
      </c>
      <c r="AC3194" s="108">
        <f t="shared" ca="1" si="337"/>
        <v>0</v>
      </c>
      <c r="AE3194" s="108" t="b">
        <f>IF(COUNTBLANK(D3194)=0,A3194)</f>
        <v>0</v>
      </c>
    </row>
    <row r="3195" spans="1:31" ht="12.75" x14ac:dyDescent="0.2">
      <c r="A3195" s="94" t="str">
        <f>IF(D3195="","",CONCATENATE('Address and samples info'!$B$8," #",'Samples 96'!C3195))</f>
        <v/>
      </c>
      <c r="B3195" s="95" t="s">
        <v>26</v>
      </c>
      <c r="C3195" s="150">
        <v>38</v>
      </c>
      <c r="D3195" s="5"/>
      <c r="E3195" s="98">
        <v>0.01</v>
      </c>
      <c r="F3195" s="53"/>
      <c r="G3195" s="59"/>
      <c r="Z3195" s="108" t="str">
        <f>IF(LEN(INDEX($1:$1048576,ROW(),4))&gt;0,INDEX($1:$1048576,ROW(),4)," ")</f>
        <v xml:space="preserve"> </v>
      </c>
      <c r="AA3195" s="108">
        <f t="shared" si="336"/>
        <v>245</v>
      </c>
      <c r="AB3195" s="108">
        <f ca="1">COUNTBLANK(OFFSET(INDEX($1:$1048576,2,4),AA3195*WellsInPlate,0,WellsInPlate,1))</f>
        <v>86</v>
      </c>
      <c r="AC3195" s="108">
        <f t="shared" ca="1" si="337"/>
        <v>0</v>
      </c>
      <c r="AE3195" s="108" t="b">
        <f>IF(COUNTBLANK(D3195)=0,A3195)</f>
        <v>0</v>
      </c>
    </row>
    <row r="3196" spans="1:31" ht="12.75" x14ac:dyDescent="0.2">
      <c r="A3196" s="94" t="str">
        <f>IF(D3196="","",CONCATENATE('Address and samples info'!$B$8," #",'Samples 96'!C3196))</f>
        <v/>
      </c>
      <c r="B3196" s="95" t="s">
        <v>37</v>
      </c>
      <c r="C3196" s="150">
        <v>38</v>
      </c>
      <c r="D3196" s="5"/>
      <c r="E3196" s="98">
        <v>0.01</v>
      </c>
      <c r="F3196" s="53"/>
      <c r="G3196" s="59"/>
      <c r="Z3196" s="108" t="str">
        <f>IF(LEN(INDEX($1:$1048576,ROW(),4))&gt;0,INDEX($1:$1048576,ROW(),4)," ")</f>
        <v xml:space="preserve"> </v>
      </c>
      <c r="AA3196" s="108">
        <f t="shared" si="336"/>
        <v>245</v>
      </c>
      <c r="AB3196" s="108">
        <f ca="1">COUNTBLANK(OFFSET(INDEX($1:$1048576,2,4),AA3196*WellsInPlate,0,WellsInPlate,1))</f>
        <v>86</v>
      </c>
      <c r="AC3196" s="108">
        <f t="shared" ca="1" si="337"/>
        <v>0</v>
      </c>
      <c r="AE3196" s="108" t="b">
        <f>IF(COUNTBLANK(D3196)=0,A3196)</f>
        <v>0</v>
      </c>
    </row>
    <row r="3197" spans="1:31" ht="12.75" x14ac:dyDescent="0.2">
      <c r="A3197" s="94" t="str">
        <f>IF(D3197="","",CONCATENATE('Address and samples info'!$B$8," #",'Samples 96'!C3197))</f>
        <v/>
      </c>
      <c r="B3197" s="95" t="s">
        <v>48</v>
      </c>
      <c r="C3197" s="150">
        <v>38</v>
      </c>
      <c r="D3197" s="5"/>
      <c r="E3197" s="98">
        <v>0.01</v>
      </c>
      <c r="F3197" s="53"/>
      <c r="G3197" s="59"/>
      <c r="Z3197" s="108" t="str">
        <f>IF(LEN(INDEX($1:$1048576,ROW(),4))&gt;0,INDEX($1:$1048576,ROW(),4)," ")</f>
        <v xml:space="preserve"> </v>
      </c>
      <c r="AA3197" s="108">
        <f t="shared" si="336"/>
        <v>245</v>
      </c>
      <c r="AB3197" s="108">
        <f ca="1">COUNTBLANK(OFFSET(INDEX($1:$1048576,2,4),AA3197*WellsInPlate,0,WellsInPlate,1))</f>
        <v>86</v>
      </c>
      <c r="AC3197" s="108">
        <f t="shared" ca="1" si="337"/>
        <v>0</v>
      </c>
      <c r="AE3197" s="108" t="b">
        <f>IF(COUNTBLANK(D3197)=0,A3197)</f>
        <v>0</v>
      </c>
    </row>
    <row r="3198" spans="1:31" ht="12.75" x14ac:dyDescent="0.2">
      <c r="A3198" s="94" t="str">
        <f>IF(D3198="","",CONCATENATE('Address and samples info'!$B$8," #",'Samples 96'!C3198))</f>
        <v/>
      </c>
      <c r="B3198" s="95" t="s">
        <v>59</v>
      </c>
      <c r="C3198" s="150">
        <v>38</v>
      </c>
      <c r="D3198" s="5"/>
      <c r="E3198" s="98">
        <v>0.01</v>
      </c>
      <c r="F3198" s="53"/>
      <c r="G3198" s="59"/>
      <c r="Z3198" s="108" t="str">
        <f>IF(LEN(INDEX($1:$1048576,ROW(),4))&gt;0,INDEX($1:$1048576,ROW(),4)," ")</f>
        <v xml:space="preserve"> </v>
      </c>
      <c r="AA3198" s="108">
        <f t="shared" si="336"/>
        <v>245</v>
      </c>
      <c r="AB3198" s="108">
        <f ca="1">COUNTBLANK(OFFSET(INDEX($1:$1048576,2,4),AA3198*WellsInPlate,0,WellsInPlate,1))</f>
        <v>86</v>
      </c>
      <c r="AC3198" s="108">
        <f t="shared" ca="1" si="337"/>
        <v>0</v>
      </c>
      <c r="AE3198" s="108" t="b">
        <f>IF(COUNTBLANK(D3198)=0,A3198)</f>
        <v>0</v>
      </c>
    </row>
    <row r="3199" spans="1:31" ht="12.75" x14ac:dyDescent="0.2">
      <c r="A3199" s="94" t="str">
        <f>IF(D3199="","",CONCATENATE('Address and samples info'!$B$8," #",'Samples 96'!C3199))</f>
        <v/>
      </c>
      <c r="B3199" s="95" t="s">
        <v>70</v>
      </c>
      <c r="C3199" s="150">
        <v>38</v>
      </c>
      <c r="D3199" s="5"/>
      <c r="E3199" s="98">
        <v>0.01</v>
      </c>
      <c r="F3199" s="53"/>
      <c r="G3199" s="59"/>
      <c r="Z3199" s="108" t="str">
        <f>IF(LEN(INDEX($1:$1048576,ROW(),4))&gt;0,INDEX($1:$1048576,ROW(),4)," ")</f>
        <v xml:space="preserve"> </v>
      </c>
      <c r="AA3199" s="108">
        <f t="shared" si="336"/>
        <v>245</v>
      </c>
      <c r="AB3199" s="108">
        <f ca="1">COUNTBLANK(OFFSET(INDEX($1:$1048576,2,4),AA3199*WellsInPlate,0,WellsInPlate,1))</f>
        <v>86</v>
      </c>
      <c r="AC3199" s="108">
        <f t="shared" ca="1" si="337"/>
        <v>0</v>
      </c>
      <c r="AE3199" s="108" t="b">
        <f>IF(COUNTBLANK(D3199)=0,A3199)</f>
        <v>0</v>
      </c>
    </row>
    <row r="3200" spans="1:31" ht="12.75" x14ac:dyDescent="0.2">
      <c r="A3200" s="94" t="str">
        <f>IF(D3200="","",CONCATENATE('Address and samples info'!$B$8," #",'Samples 96'!C3200))</f>
        <v/>
      </c>
      <c r="B3200" s="95" t="s">
        <v>80</v>
      </c>
      <c r="C3200" s="150">
        <v>38</v>
      </c>
      <c r="D3200" s="5"/>
      <c r="E3200" s="98">
        <v>0.01</v>
      </c>
      <c r="F3200" s="53"/>
      <c r="G3200" s="59"/>
      <c r="Z3200" s="108" t="str">
        <f>IF(LEN(INDEX($1:$1048576,ROW(),4))&gt;0,INDEX($1:$1048576,ROW(),4)," ")</f>
        <v xml:space="preserve"> </v>
      </c>
      <c r="AA3200" s="108">
        <f t="shared" si="336"/>
        <v>245</v>
      </c>
      <c r="AB3200" s="108">
        <f ca="1">COUNTBLANK(OFFSET(INDEX($1:$1048576,2,4),AA3200*WellsInPlate,0,WellsInPlate,1))</f>
        <v>86</v>
      </c>
      <c r="AC3200" s="108">
        <f t="shared" ca="1" si="337"/>
        <v>0</v>
      </c>
      <c r="AE3200" s="108" t="b">
        <f>IF(COUNTBLANK(D3200)=0,A3200)</f>
        <v>0</v>
      </c>
    </row>
    <row r="3201" spans="1:31" ht="12.75" x14ac:dyDescent="0.2">
      <c r="A3201" s="94" t="str">
        <f>IF(D3201="","",CONCATENATE('Address and samples info'!$B$8," #",'Samples 96'!C3201))</f>
        <v/>
      </c>
      <c r="B3201" s="95" t="s">
        <v>5</v>
      </c>
      <c r="C3201" s="150">
        <v>38</v>
      </c>
      <c r="D3201" s="5"/>
      <c r="E3201" s="98">
        <v>0.01</v>
      </c>
      <c r="F3201" s="53"/>
      <c r="G3201" s="59"/>
      <c r="Z3201" s="108" t="str">
        <f>IF(LEN(INDEX($1:$1048576,ROW(),4))&gt;0,INDEX($1:$1048576,ROW(),4)," ")</f>
        <v xml:space="preserve"> </v>
      </c>
      <c r="AA3201" s="108">
        <f t="shared" si="336"/>
        <v>245</v>
      </c>
      <c r="AB3201" s="108">
        <f ca="1">COUNTBLANK(OFFSET(INDEX($1:$1048576,2,4),AA3201*WellsInPlate,0,WellsInPlate,1))</f>
        <v>86</v>
      </c>
      <c r="AC3201" s="108">
        <f t="shared" ca="1" si="337"/>
        <v>0</v>
      </c>
      <c r="AE3201" s="108" t="b">
        <f>IF(COUNTBLANK(D3201)=0,A3201)</f>
        <v>0</v>
      </c>
    </row>
    <row r="3202" spans="1:31" ht="12.75" x14ac:dyDescent="0.2">
      <c r="A3202" s="94" t="str">
        <f>IF(D3202="","",CONCATENATE('Address and samples info'!$B$8," #",'Samples 96'!C3202))</f>
        <v/>
      </c>
      <c r="B3202" s="95" t="s">
        <v>16</v>
      </c>
      <c r="C3202" s="150">
        <v>38</v>
      </c>
      <c r="D3202" s="5"/>
      <c r="E3202" s="98">
        <v>0.01</v>
      </c>
      <c r="F3202" s="53"/>
      <c r="G3202" s="59"/>
      <c r="Z3202" s="108" t="str">
        <f>IF(LEN(INDEX($1:$1048576,ROW(),4))&gt;0,INDEX($1:$1048576,ROW(),4)," ")</f>
        <v xml:space="preserve"> </v>
      </c>
      <c r="AA3202" s="108">
        <f t="shared" si="336"/>
        <v>246</v>
      </c>
      <c r="AB3202" s="108">
        <f ca="1">COUNTBLANK(OFFSET(INDEX($1:$1048576,2,4),AA3202*WellsInPlate,0,WellsInPlate,1))</f>
        <v>86</v>
      </c>
      <c r="AC3202" s="108">
        <f t="shared" ca="1" si="337"/>
        <v>0</v>
      </c>
      <c r="AE3202" s="108" t="b">
        <f>IF(COUNTBLANK(D3202)=0,A3202)</f>
        <v>0</v>
      </c>
    </row>
    <row r="3203" spans="1:31" ht="12.75" x14ac:dyDescent="0.2">
      <c r="A3203" s="94" t="str">
        <f>IF(D3203="","",CONCATENATE('Address and samples info'!$B$8," #",'Samples 96'!C3203))</f>
        <v/>
      </c>
      <c r="B3203" s="95" t="s">
        <v>27</v>
      </c>
      <c r="C3203" s="150">
        <v>38</v>
      </c>
      <c r="D3203" s="5"/>
      <c r="E3203" s="98">
        <v>0.01</v>
      </c>
      <c r="F3203" s="53"/>
      <c r="G3203" s="59"/>
      <c r="Z3203" s="108" t="str">
        <f>IF(LEN(INDEX($1:$1048576,ROW(),4))&gt;0,INDEX($1:$1048576,ROW(),4)," ")</f>
        <v xml:space="preserve"> </v>
      </c>
      <c r="AA3203" s="108">
        <f t="shared" si="336"/>
        <v>246</v>
      </c>
      <c r="AB3203" s="108">
        <f ca="1">COUNTBLANK(OFFSET(INDEX($1:$1048576,2,4),AA3203*WellsInPlate,0,WellsInPlate,1))</f>
        <v>86</v>
      </c>
      <c r="AC3203" s="108">
        <f t="shared" ca="1" si="337"/>
        <v>0</v>
      </c>
      <c r="AE3203" s="108" t="b">
        <f>IF(COUNTBLANK(D3203)=0,A3203)</f>
        <v>0</v>
      </c>
    </row>
    <row r="3204" spans="1:31" ht="12.75" x14ac:dyDescent="0.2">
      <c r="A3204" s="94" t="str">
        <f>IF(D3204="","",CONCATENATE('Address and samples info'!$B$8," #",'Samples 96'!C3204))</f>
        <v/>
      </c>
      <c r="B3204" s="95" t="s">
        <v>38</v>
      </c>
      <c r="C3204" s="150">
        <v>38</v>
      </c>
      <c r="D3204" s="5"/>
      <c r="E3204" s="98">
        <v>0.01</v>
      </c>
      <c r="F3204" s="53"/>
      <c r="G3204" s="59"/>
      <c r="Z3204" s="108" t="str">
        <f>IF(LEN(INDEX($1:$1048576,ROW(),4))&gt;0,INDEX($1:$1048576,ROW(),4)," ")</f>
        <v xml:space="preserve"> </v>
      </c>
      <c r="AA3204" s="108">
        <f t="shared" si="336"/>
        <v>246</v>
      </c>
      <c r="AB3204" s="108">
        <f ca="1">COUNTBLANK(OFFSET(INDEX($1:$1048576,2,4),AA3204*WellsInPlate,0,WellsInPlate,1))</f>
        <v>86</v>
      </c>
      <c r="AC3204" s="108">
        <f t="shared" ca="1" si="337"/>
        <v>0</v>
      </c>
      <c r="AE3204" s="108" t="b">
        <f>IF(COUNTBLANK(D3204)=0,A3204)</f>
        <v>0</v>
      </c>
    </row>
    <row r="3205" spans="1:31" ht="12.75" x14ac:dyDescent="0.2">
      <c r="A3205" s="94" t="str">
        <f>IF(D3205="","",CONCATENATE('Address and samples info'!$B$8," #",'Samples 96'!C3205))</f>
        <v/>
      </c>
      <c r="B3205" s="95" t="s">
        <v>49</v>
      </c>
      <c r="C3205" s="150">
        <v>38</v>
      </c>
      <c r="D3205" s="5"/>
      <c r="E3205" s="98">
        <v>0.01</v>
      </c>
      <c r="F3205" s="53"/>
      <c r="G3205" s="59"/>
      <c r="Z3205" s="108" t="str">
        <f>IF(LEN(INDEX($1:$1048576,ROW(),4))&gt;0,INDEX($1:$1048576,ROW(),4)," ")</f>
        <v xml:space="preserve"> </v>
      </c>
      <c r="AA3205" s="108">
        <f t="shared" ref="AA3205" si="338">CEILING((ROW()-StartRow+1)/PanelHeight,1)-1</f>
        <v>246</v>
      </c>
      <c r="AB3205" s="108">
        <f ca="1">COUNTBLANK(OFFSET(INDEX($1:$1048576,2,4),AA3205*WellsInPlate,0,WellsInPlate,1))</f>
        <v>86</v>
      </c>
      <c r="AC3205" s="108">
        <f t="shared" ref="AC3205" ca="1" si="339">IF(AB3205=WellsInPlate,0,1)</f>
        <v>0</v>
      </c>
      <c r="AE3205" s="108" t="b">
        <f>IF(COUNTBLANK(D3205)=0,A3205)</f>
        <v>0</v>
      </c>
    </row>
    <row r="3206" spans="1:31" ht="12.75" x14ac:dyDescent="0.2">
      <c r="A3206" s="94" t="str">
        <f>IF(D3206="","",CONCATENATE('Address and samples info'!$B$8," #",'Samples 96'!C3206))</f>
        <v/>
      </c>
      <c r="B3206" s="95" t="s">
        <v>60</v>
      </c>
      <c r="C3206" s="150">
        <v>38</v>
      </c>
      <c r="D3206" s="5"/>
      <c r="E3206" s="98">
        <v>0.01</v>
      </c>
      <c r="F3206" s="53"/>
      <c r="G3206" s="59"/>
      <c r="Z3206" s="108" t="str">
        <f>IF(LEN(INDEX($1:$1048576,ROW(),4))&gt;0,INDEX($1:$1048576,ROW(),4)," ")</f>
        <v xml:space="preserve"> </v>
      </c>
      <c r="AA3206" s="108">
        <f t="shared" ref="AA3206:AA3237" si="340">CEILING((ROW()-StartRow+1)/PanelHeight,1)-1</f>
        <v>246</v>
      </c>
      <c r="AB3206" s="108">
        <f ca="1">COUNTBLANK(OFFSET(INDEX($1:$1048576,2,4),AA3206*WellsInPlate,0,WellsInPlate,1))</f>
        <v>86</v>
      </c>
      <c r="AC3206" s="108">
        <f t="shared" ref="AC3206:AC3237" ca="1" si="341">IF(AB3206=WellsInPlate,0,1)</f>
        <v>0</v>
      </c>
      <c r="AE3206" s="108" t="b">
        <f>IF(COUNTBLANK(D3206)=0,A3206)</f>
        <v>0</v>
      </c>
    </row>
    <row r="3207" spans="1:31" ht="12.75" x14ac:dyDescent="0.2">
      <c r="A3207" s="94" t="str">
        <f>IF(D3207="","",CONCATENATE('Address and samples info'!$B$8," #",'Samples 96'!C3207))</f>
        <v/>
      </c>
      <c r="B3207" s="95" t="s">
        <v>71</v>
      </c>
      <c r="C3207" s="150">
        <v>38</v>
      </c>
      <c r="D3207" s="5"/>
      <c r="E3207" s="98">
        <v>0.01</v>
      </c>
      <c r="F3207" s="53"/>
      <c r="G3207" s="59"/>
      <c r="Z3207" s="108" t="str">
        <f>IF(LEN(INDEX($1:$1048576,ROW(),4))&gt;0,INDEX($1:$1048576,ROW(),4)," ")</f>
        <v xml:space="preserve"> </v>
      </c>
      <c r="AA3207" s="108">
        <f t="shared" si="340"/>
        <v>246</v>
      </c>
      <c r="AB3207" s="108">
        <f ca="1">COUNTBLANK(OFFSET(INDEX($1:$1048576,2,4),AA3207*WellsInPlate,0,WellsInPlate,1))</f>
        <v>86</v>
      </c>
      <c r="AC3207" s="108">
        <f t="shared" ca="1" si="341"/>
        <v>0</v>
      </c>
      <c r="AE3207" s="108" t="b">
        <f>IF(COUNTBLANK(D3207)=0,A3207)</f>
        <v>0</v>
      </c>
    </row>
    <row r="3208" spans="1:31" ht="12.75" x14ac:dyDescent="0.2">
      <c r="A3208" s="94" t="str">
        <f>IF(D3208="","",CONCATENATE('Address and samples info'!$B$8," #",'Samples 96'!C3208))</f>
        <v/>
      </c>
      <c r="B3208" s="95" t="s">
        <v>81</v>
      </c>
      <c r="C3208" s="150">
        <v>38</v>
      </c>
      <c r="D3208" s="5"/>
      <c r="E3208" s="98">
        <v>0.01</v>
      </c>
      <c r="F3208" s="53"/>
      <c r="G3208" s="59"/>
      <c r="Z3208" s="108" t="str">
        <f>IF(LEN(INDEX($1:$1048576,ROW(),4))&gt;0,INDEX($1:$1048576,ROW(),4)," ")</f>
        <v xml:space="preserve"> </v>
      </c>
      <c r="AA3208" s="108">
        <f t="shared" si="340"/>
        <v>246</v>
      </c>
      <c r="AB3208" s="108">
        <f ca="1">COUNTBLANK(OFFSET(INDEX($1:$1048576,2,4),AA3208*WellsInPlate,0,WellsInPlate,1))</f>
        <v>86</v>
      </c>
      <c r="AC3208" s="108">
        <f t="shared" ca="1" si="341"/>
        <v>0</v>
      </c>
      <c r="AE3208" s="108" t="b">
        <f>IF(COUNTBLANK(D3208)=0,A3208)</f>
        <v>0</v>
      </c>
    </row>
    <row r="3209" spans="1:31" ht="12.75" x14ac:dyDescent="0.2">
      <c r="A3209" s="94" t="str">
        <f>IF(D3209="","",CONCATENATE('Address and samples info'!$B$8," #",'Samples 96'!C3209))</f>
        <v/>
      </c>
      <c r="B3209" s="95" t="s">
        <v>6</v>
      </c>
      <c r="C3209" s="150">
        <v>38</v>
      </c>
      <c r="D3209" s="5"/>
      <c r="E3209" s="98">
        <v>0.01</v>
      </c>
      <c r="F3209" s="53"/>
      <c r="G3209" s="59"/>
      <c r="Z3209" s="108" t="str">
        <f>IF(LEN(INDEX($1:$1048576,ROW(),4))&gt;0,INDEX($1:$1048576,ROW(),4)," ")</f>
        <v xml:space="preserve"> </v>
      </c>
      <c r="AA3209" s="108">
        <f t="shared" si="340"/>
        <v>246</v>
      </c>
      <c r="AB3209" s="108">
        <f ca="1">COUNTBLANK(OFFSET(INDEX($1:$1048576,2,4),AA3209*WellsInPlate,0,WellsInPlate,1))</f>
        <v>86</v>
      </c>
      <c r="AC3209" s="108">
        <f t="shared" ca="1" si="341"/>
        <v>0</v>
      </c>
      <c r="AE3209" s="108" t="b">
        <f>IF(COUNTBLANK(D3209)=0,A3209)</f>
        <v>0</v>
      </c>
    </row>
    <row r="3210" spans="1:31" ht="12.75" x14ac:dyDescent="0.2">
      <c r="A3210" s="94" t="str">
        <f>IF(D3210="","",CONCATENATE('Address and samples info'!$B$8," #",'Samples 96'!C3210))</f>
        <v/>
      </c>
      <c r="B3210" s="95" t="s">
        <v>17</v>
      </c>
      <c r="C3210" s="150">
        <v>38</v>
      </c>
      <c r="D3210" s="5"/>
      <c r="E3210" s="98">
        <v>0.01</v>
      </c>
      <c r="F3210" s="53"/>
      <c r="G3210" s="59"/>
      <c r="Z3210" s="108" t="str">
        <f>IF(LEN(INDEX($1:$1048576,ROW(),4))&gt;0,INDEX($1:$1048576,ROW(),4)," ")</f>
        <v xml:space="preserve"> </v>
      </c>
      <c r="AA3210" s="108">
        <f t="shared" si="340"/>
        <v>246</v>
      </c>
      <c r="AB3210" s="108">
        <f ca="1">COUNTBLANK(OFFSET(INDEX($1:$1048576,2,4),AA3210*WellsInPlate,0,WellsInPlate,1))</f>
        <v>86</v>
      </c>
      <c r="AC3210" s="108">
        <f t="shared" ca="1" si="341"/>
        <v>0</v>
      </c>
      <c r="AE3210" s="108" t="b">
        <f>IF(COUNTBLANK(D3210)=0,A3210)</f>
        <v>0</v>
      </c>
    </row>
    <row r="3211" spans="1:31" ht="12.75" x14ac:dyDescent="0.2">
      <c r="A3211" s="94" t="str">
        <f>IF(D3211="","",CONCATENATE('Address and samples info'!$B$8," #",'Samples 96'!C3211))</f>
        <v/>
      </c>
      <c r="B3211" s="95" t="s">
        <v>28</v>
      </c>
      <c r="C3211" s="150">
        <v>38</v>
      </c>
      <c r="D3211" s="5"/>
      <c r="E3211" s="98">
        <v>0.01</v>
      </c>
      <c r="F3211" s="53"/>
      <c r="G3211" s="59"/>
      <c r="Z3211" s="108" t="str">
        <f>IF(LEN(INDEX($1:$1048576,ROW(),4))&gt;0,INDEX($1:$1048576,ROW(),4)," ")</f>
        <v xml:space="preserve"> </v>
      </c>
      <c r="AA3211" s="108">
        <f t="shared" si="340"/>
        <v>246</v>
      </c>
      <c r="AB3211" s="108">
        <f ca="1">COUNTBLANK(OFFSET(INDEX($1:$1048576,2,4),AA3211*WellsInPlate,0,WellsInPlate,1))</f>
        <v>86</v>
      </c>
      <c r="AC3211" s="108">
        <f t="shared" ca="1" si="341"/>
        <v>0</v>
      </c>
      <c r="AE3211" s="108" t="b">
        <f>IF(COUNTBLANK(D3211)=0,A3211)</f>
        <v>0</v>
      </c>
    </row>
    <row r="3212" spans="1:31" ht="12.75" x14ac:dyDescent="0.2">
      <c r="A3212" s="94" t="str">
        <f>IF(D3212="","",CONCATENATE('Address and samples info'!$B$8," #",'Samples 96'!C3212))</f>
        <v/>
      </c>
      <c r="B3212" s="95" t="s">
        <v>39</v>
      </c>
      <c r="C3212" s="150">
        <v>38</v>
      </c>
      <c r="D3212" s="5"/>
      <c r="E3212" s="98">
        <v>0.01</v>
      </c>
      <c r="F3212" s="53"/>
      <c r="G3212" s="59"/>
      <c r="Z3212" s="108" t="str">
        <f>IF(LEN(INDEX($1:$1048576,ROW(),4))&gt;0,INDEX($1:$1048576,ROW(),4)," ")</f>
        <v xml:space="preserve"> </v>
      </c>
      <c r="AA3212" s="108">
        <f t="shared" si="340"/>
        <v>246</v>
      </c>
      <c r="AB3212" s="108">
        <f ca="1">COUNTBLANK(OFFSET(INDEX($1:$1048576,2,4),AA3212*WellsInPlate,0,WellsInPlate,1))</f>
        <v>86</v>
      </c>
      <c r="AC3212" s="108">
        <f t="shared" ca="1" si="341"/>
        <v>0</v>
      </c>
      <c r="AE3212" s="108" t="b">
        <f>IF(COUNTBLANK(D3212)=0,A3212)</f>
        <v>0</v>
      </c>
    </row>
    <row r="3213" spans="1:31" ht="12.75" x14ac:dyDescent="0.2">
      <c r="A3213" s="94" t="str">
        <f>IF(D3213="","",CONCATENATE('Address and samples info'!$B$8," #",'Samples 96'!C3213))</f>
        <v/>
      </c>
      <c r="B3213" s="95" t="s">
        <v>50</v>
      </c>
      <c r="C3213" s="150">
        <v>38</v>
      </c>
      <c r="D3213" s="5"/>
      <c r="E3213" s="98">
        <v>0.01</v>
      </c>
      <c r="F3213" s="53"/>
      <c r="G3213" s="59"/>
      <c r="Z3213" s="108" t="str">
        <f>IF(LEN(INDEX($1:$1048576,ROW(),4))&gt;0,INDEX($1:$1048576,ROW(),4)," ")</f>
        <v xml:space="preserve"> </v>
      </c>
      <c r="AA3213" s="108">
        <f t="shared" si="340"/>
        <v>246</v>
      </c>
      <c r="AB3213" s="108">
        <f ca="1">COUNTBLANK(OFFSET(INDEX($1:$1048576,2,4),AA3213*WellsInPlate,0,WellsInPlate,1))</f>
        <v>86</v>
      </c>
      <c r="AC3213" s="108">
        <f t="shared" ca="1" si="341"/>
        <v>0</v>
      </c>
      <c r="AE3213" s="108" t="b">
        <f>IF(COUNTBLANK(D3213)=0,A3213)</f>
        <v>0</v>
      </c>
    </row>
    <row r="3214" spans="1:31" ht="12.75" x14ac:dyDescent="0.2">
      <c r="A3214" s="94" t="str">
        <f>IF(D3214="","",CONCATENATE('Address and samples info'!$B$8," #",'Samples 96'!C3214))</f>
        <v/>
      </c>
      <c r="B3214" s="95" t="s">
        <v>61</v>
      </c>
      <c r="C3214" s="150">
        <v>38</v>
      </c>
      <c r="D3214" s="5"/>
      <c r="E3214" s="98">
        <v>0.01</v>
      </c>
      <c r="F3214" s="53"/>
      <c r="G3214" s="59"/>
      <c r="Z3214" s="108" t="str">
        <f>IF(LEN(INDEX($1:$1048576,ROW(),4))&gt;0,INDEX($1:$1048576,ROW(),4)," ")</f>
        <v xml:space="preserve"> </v>
      </c>
      <c r="AA3214" s="108">
        <f t="shared" si="340"/>
        <v>246</v>
      </c>
      <c r="AB3214" s="108">
        <f ca="1">COUNTBLANK(OFFSET(INDEX($1:$1048576,2,4),AA3214*WellsInPlate,0,WellsInPlate,1))</f>
        <v>86</v>
      </c>
      <c r="AC3214" s="108">
        <f t="shared" ca="1" si="341"/>
        <v>0</v>
      </c>
      <c r="AE3214" s="108" t="b">
        <f>IF(COUNTBLANK(D3214)=0,A3214)</f>
        <v>0</v>
      </c>
    </row>
    <row r="3215" spans="1:31" ht="12.75" x14ac:dyDescent="0.2">
      <c r="A3215" s="94" t="str">
        <f>IF(D3215="","",CONCATENATE('Address and samples info'!$B$8," #",'Samples 96'!C3215))</f>
        <v/>
      </c>
      <c r="B3215" s="95" t="s">
        <v>72</v>
      </c>
      <c r="C3215" s="150">
        <v>38</v>
      </c>
      <c r="D3215" s="5"/>
      <c r="E3215" s="98">
        <v>0.01</v>
      </c>
      <c r="F3215" s="53"/>
      <c r="G3215" s="59"/>
      <c r="Z3215" s="108" t="str">
        <f>IF(LEN(INDEX($1:$1048576,ROW(),4))&gt;0,INDEX($1:$1048576,ROW(),4)," ")</f>
        <v xml:space="preserve"> </v>
      </c>
      <c r="AA3215" s="108">
        <f t="shared" si="340"/>
        <v>247</v>
      </c>
      <c r="AB3215" s="108">
        <f ca="1">COUNTBLANK(OFFSET(INDEX($1:$1048576,2,4),AA3215*WellsInPlate,0,WellsInPlate,1))</f>
        <v>86</v>
      </c>
      <c r="AC3215" s="108">
        <f t="shared" ca="1" si="341"/>
        <v>0</v>
      </c>
      <c r="AE3215" s="108" t="b">
        <f>IF(COUNTBLANK(D3215)=0,A3215)</f>
        <v>0</v>
      </c>
    </row>
    <row r="3216" spans="1:31" ht="12.75" x14ac:dyDescent="0.2">
      <c r="A3216" s="94" t="str">
        <f>IF(D3216="","",CONCATENATE('Address and samples info'!$B$8," #",'Samples 96'!C3216))</f>
        <v/>
      </c>
      <c r="B3216" s="95" t="s">
        <v>82</v>
      </c>
      <c r="C3216" s="150">
        <v>38</v>
      </c>
      <c r="D3216" s="5"/>
      <c r="E3216" s="98">
        <v>0.01</v>
      </c>
      <c r="F3216" s="53"/>
      <c r="G3216" s="59"/>
      <c r="Z3216" s="108" t="str">
        <f>IF(LEN(INDEX($1:$1048576,ROW(),4))&gt;0,INDEX($1:$1048576,ROW(),4)," ")</f>
        <v xml:space="preserve"> </v>
      </c>
      <c r="AA3216" s="108">
        <f t="shared" si="340"/>
        <v>247</v>
      </c>
      <c r="AB3216" s="108">
        <f ca="1">COUNTBLANK(OFFSET(INDEX($1:$1048576,2,4),AA3216*WellsInPlate,0,WellsInPlate,1))</f>
        <v>86</v>
      </c>
      <c r="AC3216" s="108">
        <f t="shared" ca="1" si="341"/>
        <v>0</v>
      </c>
      <c r="AE3216" s="108" t="b">
        <f>IF(COUNTBLANK(D3216)=0,A3216)</f>
        <v>0</v>
      </c>
    </row>
    <row r="3217" spans="1:31" ht="12.75" x14ac:dyDescent="0.2">
      <c r="A3217" s="94" t="str">
        <f>IF(D3217="","",CONCATENATE('Address and samples info'!$B$8," #",'Samples 96'!C3217))</f>
        <v/>
      </c>
      <c r="B3217" s="95" t="s">
        <v>7</v>
      </c>
      <c r="C3217" s="150">
        <v>38</v>
      </c>
      <c r="D3217" s="5"/>
      <c r="E3217" s="98">
        <v>0.01</v>
      </c>
      <c r="F3217" s="53"/>
      <c r="G3217" s="59"/>
      <c r="Z3217" s="108" t="str">
        <f>IF(LEN(INDEX($1:$1048576,ROW(),4))&gt;0,INDEX($1:$1048576,ROW(),4)," ")</f>
        <v xml:space="preserve"> </v>
      </c>
      <c r="AA3217" s="108">
        <f t="shared" si="340"/>
        <v>247</v>
      </c>
      <c r="AB3217" s="108">
        <f ca="1">COUNTBLANK(OFFSET(INDEX($1:$1048576,2,4),AA3217*WellsInPlate,0,WellsInPlate,1))</f>
        <v>86</v>
      </c>
      <c r="AC3217" s="108">
        <f t="shared" ca="1" si="341"/>
        <v>0</v>
      </c>
      <c r="AE3217" s="108" t="b">
        <f>IF(COUNTBLANK(D3217)=0,A3217)</f>
        <v>0</v>
      </c>
    </row>
    <row r="3218" spans="1:31" ht="12.75" x14ac:dyDescent="0.2">
      <c r="A3218" s="94" t="str">
        <f>IF(D3218="","",CONCATENATE('Address and samples info'!$B$8," #",'Samples 96'!C3218))</f>
        <v/>
      </c>
      <c r="B3218" s="95" t="s">
        <v>18</v>
      </c>
      <c r="C3218" s="150">
        <v>38</v>
      </c>
      <c r="D3218" s="5"/>
      <c r="E3218" s="98">
        <v>0.01</v>
      </c>
      <c r="F3218" s="53"/>
      <c r="G3218" s="59"/>
      <c r="Z3218" s="108" t="str">
        <f>IF(LEN(INDEX($1:$1048576,ROW(),4))&gt;0,INDEX($1:$1048576,ROW(),4)," ")</f>
        <v xml:space="preserve"> </v>
      </c>
      <c r="AA3218" s="108">
        <f t="shared" si="340"/>
        <v>247</v>
      </c>
      <c r="AB3218" s="108">
        <f ca="1">COUNTBLANK(OFFSET(INDEX($1:$1048576,2,4),AA3218*WellsInPlate,0,WellsInPlate,1))</f>
        <v>86</v>
      </c>
      <c r="AC3218" s="108">
        <f t="shared" ca="1" si="341"/>
        <v>0</v>
      </c>
      <c r="AE3218" s="108" t="b">
        <f>IF(COUNTBLANK(D3218)=0,A3218)</f>
        <v>0</v>
      </c>
    </row>
    <row r="3219" spans="1:31" ht="12.75" x14ac:dyDescent="0.2">
      <c r="A3219" s="94" t="str">
        <f>IF(D3219="","",CONCATENATE('Address and samples info'!$B$8," #",'Samples 96'!C3219))</f>
        <v/>
      </c>
      <c r="B3219" s="95" t="s">
        <v>29</v>
      </c>
      <c r="C3219" s="150">
        <v>38</v>
      </c>
      <c r="D3219" s="5"/>
      <c r="E3219" s="98">
        <v>0.01</v>
      </c>
      <c r="F3219" s="53"/>
      <c r="G3219" s="59"/>
      <c r="Z3219" s="108" t="str">
        <f>IF(LEN(INDEX($1:$1048576,ROW(),4))&gt;0,INDEX($1:$1048576,ROW(),4)," ")</f>
        <v xml:space="preserve"> </v>
      </c>
      <c r="AA3219" s="108">
        <f t="shared" si="340"/>
        <v>247</v>
      </c>
      <c r="AB3219" s="108">
        <f ca="1">COUNTBLANK(OFFSET(INDEX($1:$1048576,2,4),AA3219*WellsInPlate,0,WellsInPlate,1))</f>
        <v>86</v>
      </c>
      <c r="AC3219" s="108">
        <f t="shared" ca="1" si="341"/>
        <v>0</v>
      </c>
      <c r="AE3219" s="108" t="b">
        <f>IF(COUNTBLANK(D3219)=0,A3219)</f>
        <v>0</v>
      </c>
    </row>
    <row r="3220" spans="1:31" ht="12.75" x14ac:dyDescent="0.2">
      <c r="A3220" s="94" t="str">
        <f>IF(D3220="","",CONCATENATE('Address and samples info'!$B$8," #",'Samples 96'!C3220))</f>
        <v/>
      </c>
      <c r="B3220" s="95" t="s">
        <v>40</v>
      </c>
      <c r="C3220" s="150">
        <v>38</v>
      </c>
      <c r="D3220" s="5"/>
      <c r="E3220" s="98">
        <v>0.01</v>
      </c>
      <c r="F3220" s="53"/>
      <c r="G3220" s="59"/>
      <c r="Z3220" s="108" t="str">
        <f>IF(LEN(INDEX($1:$1048576,ROW(),4))&gt;0,INDEX($1:$1048576,ROW(),4)," ")</f>
        <v xml:space="preserve"> </v>
      </c>
      <c r="AA3220" s="108">
        <f t="shared" si="340"/>
        <v>247</v>
      </c>
      <c r="AB3220" s="108">
        <f ca="1">COUNTBLANK(OFFSET(INDEX($1:$1048576,2,4),AA3220*WellsInPlate,0,WellsInPlate,1))</f>
        <v>86</v>
      </c>
      <c r="AC3220" s="108">
        <f t="shared" ca="1" si="341"/>
        <v>0</v>
      </c>
      <c r="AE3220" s="108" t="b">
        <f>IF(COUNTBLANK(D3220)=0,A3220)</f>
        <v>0</v>
      </c>
    </row>
    <row r="3221" spans="1:31" ht="12.75" x14ac:dyDescent="0.2">
      <c r="A3221" s="94" t="str">
        <f>IF(D3221="","",CONCATENATE('Address and samples info'!$B$8," #",'Samples 96'!C3221))</f>
        <v/>
      </c>
      <c r="B3221" s="95" t="s">
        <v>51</v>
      </c>
      <c r="C3221" s="150">
        <v>38</v>
      </c>
      <c r="D3221" s="5"/>
      <c r="E3221" s="98">
        <v>0.01</v>
      </c>
      <c r="F3221" s="53"/>
      <c r="G3221" s="59"/>
      <c r="Z3221" s="108" t="str">
        <f>IF(LEN(INDEX($1:$1048576,ROW(),4))&gt;0,INDEX($1:$1048576,ROW(),4)," ")</f>
        <v xml:space="preserve"> </v>
      </c>
      <c r="AA3221" s="108">
        <f t="shared" si="340"/>
        <v>247</v>
      </c>
      <c r="AB3221" s="108">
        <f ca="1">COUNTBLANK(OFFSET(INDEX($1:$1048576,2,4),AA3221*WellsInPlate,0,WellsInPlate,1))</f>
        <v>86</v>
      </c>
      <c r="AC3221" s="108">
        <f t="shared" ca="1" si="341"/>
        <v>0</v>
      </c>
      <c r="AE3221" s="108" t="b">
        <f>IF(COUNTBLANK(D3221)=0,A3221)</f>
        <v>0</v>
      </c>
    </row>
    <row r="3222" spans="1:31" ht="12.75" x14ac:dyDescent="0.2">
      <c r="A3222" s="94" t="str">
        <f>IF(D3222="","",CONCATENATE('Address and samples info'!$B$8," #",'Samples 96'!C3222))</f>
        <v/>
      </c>
      <c r="B3222" s="95" t="s">
        <v>62</v>
      </c>
      <c r="C3222" s="150">
        <v>38</v>
      </c>
      <c r="D3222" s="5"/>
      <c r="E3222" s="98">
        <v>0.01</v>
      </c>
      <c r="F3222" s="53"/>
      <c r="G3222" s="59"/>
      <c r="Z3222" s="108" t="str">
        <f>IF(LEN(INDEX($1:$1048576,ROW(),4))&gt;0,INDEX($1:$1048576,ROW(),4)," ")</f>
        <v xml:space="preserve"> </v>
      </c>
      <c r="AA3222" s="108">
        <f t="shared" si="340"/>
        <v>247</v>
      </c>
      <c r="AB3222" s="108">
        <f ca="1">COUNTBLANK(OFFSET(INDEX($1:$1048576,2,4),AA3222*WellsInPlate,0,WellsInPlate,1))</f>
        <v>86</v>
      </c>
      <c r="AC3222" s="108">
        <f t="shared" ca="1" si="341"/>
        <v>0</v>
      </c>
      <c r="AE3222" s="108" t="b">
        <f>IF(COUNTBLANK(D3222)=0,A3222)</f>
        <v>0</v>
      </c>
    </row>
    <row r="3223" spans="1:31" ht="12.75" x14ac:dyDescent="0.2">
      <c r="A3223" s="94" t="str">
        <f>IF(D3223="","",CONCATENATE('Address and samples info'!$B$8," #",'Samples 96'!C3223))</f>
        <v/>
      </c>
      <c r="B3223" s="95" t="s">
        <v>73</v>
      </c>
      <c r="C3223" s="150">
        <v>38</v>
      </c>
      <c r="D3223" s="5"/>
      <c r="E3223" s="98">
        <v>0.01</v>
      </c>
      <c r="F3223" s="53"/>
      <c r="G3223" s="59"/>
      <c r="Z3223" s="108" t="str">
        <f>IF(LEN(INDEX($1:$1048576,ROW(),4))&gt;0,INDEX($1:$1048576,ROW(),4)," ")</f>
        <v xml:space="preserve"> </v>
      </c>
      <c r="AA3223" s="108">
        <f t="shared" si="340"/>
        <v>247</v>
      </c>
      <c r="AB3223" s="108">
        <f ca="1">COUNTBLANK(OFFSET(INDEX($1:$1048576,2,4),AA3223*WellsInPlate,0,WellsInPlate,1))</f>
        <v>86</v>
      </c>
      <c r="AC3223" s="108">
        <f t="shared" ca="1" si="341"/>
        <v>0</v>
      </c>
      <c r="AE3223" s="108" t="b">
        <f>IF(COUNTBLANK(D3223)=0,A3223)</f>
        <v>0</v>
      </c>
    </row>
    <row r="3224" spans="1:31" ht="12.75" x14ac:dyDescent="0.2">
      <c r="A3224" s="94" t="str">
        <f>IF(D3224="","",CONCATENATE('Address and samples info'!$B$8," #",'Samples 96'!C3224))</f>
        <v/>
      </c>
      <c r="B3224" s="95" t="s">
        <v>83</v>
      </c>
      <c r="C3224" s="150">
        <v>38</v>
      </c>
      <c r="D3224" s="5"/>
      <c r="E3224" s="98">
        <v>0.01</v>
      </c>
      <c r="F3224" s="53"/>
      <c r="G3224" s="59"/>
      <c r="Z3224" s="108" t="str">
        <f>IF(LEN(INDEX($1:$1048576,ROW(),4))&gt;0,INDEX($1:$1048576,ROW(),4)," ")</f>
        <v xml:space="preserve"> </v>
      </c>
      <c r="AA3224" s="108">
        <f t="shared" si="340"/>
        <v>247</v>
      </c>
      <c r="AB3224" s="108">
        <f ca="1">COUNTBLANK(OFFSET(INDEX($1:$1048576,2,4),AA3224*WellsInPlate,0,WellsInPlate,1))</f>
        <v>86</v>
      </c>
      <c r="AC3224" s="108">
        <f t="shared" ca="1" si="341"/>
        <v>0</v>
      </c>
      <c r="AE3224" s="108" t="b">
        <f>IF(COUNTBLANK(D3224)=0,A3224)</f>
        <v>0</v>
      </c>
    </row>
    <row r="3225" spans="1:31" ht="12.75" x14ac:dyDescent="0.2">
      <c r="A3225" s="94" t="str">
        <f>IF(D3225="","",CONCATENATE('Address and samples info'!$B$8," #",'Samples 96'!C3225))</f>
        <v/>
      </c>
      <c r="B3225" s="95" t="s">
        <v>8</v>
      </c>
      <c r="C3225" s="150">
        <v>38</v>
      </c>
      <c r="D3225" s="5"/>
      <c r="E3225" s="98">
        <v>0.01</v>
      </c>
      <c r="F3225" s="53"/>
      <c r="G3225" s="59"/>
      <c r="Z3225" s="108" t="str">
        <f>IF(LEN(INDEX($1:$1048576,ROW(),4))&gt;0,INDEX($1:$1048576,ROW(),4)," ")</f>
        <v xml:space="preserve"> </v>
      </c>
      <c r="AA3225" s="108">
        <f t="shared" si="340"/>
        <v>247</v>
      </c>
      <c r="AB3225" s="108">
        <f ca="1">COUNTBLANK(OFFSET(INDEX($1:$1048576,2,4),AA3225*WellsInPlate,0,WellsInPlate,1))</f>
        <v>86</v>
      </c>
      <c r="AC3225" s="108">
        <f t="shared" ca="1" si="341"/>
        <v>0</v>
      </c>
      <c r="AE3225" s="108" t="b">
        <f>IF(COUNTBLANK(D3225)=0,A3225)</f>
        <v>0</v>
      </c>
    </row>
    <row r="3226" spans="1:31" ht="12.75" x14ac:dyDescent="0.2">
      <c r="A3226" s="94" t="str">
        <f>IF(D3226="","",CONCATENATE('Address and samples info'!$B$8," #",'Samples 96'!C3226))</f>
        <v/>
      </c>
      <c r="B3226" s="95" t="s">
        <v>19</v>
      </c>
      <c r="C3226" s="150">
        <v>38</v>
      </c>
      <c r="D3226" s="5"/>
      <c r="E3226" s="98">
        <v>0.01</v>
      </c>
      <c r="F3226" s="53"/>
      <c r="G3226" s="59"/>
      <c r="Z3226" s="108" t="str">
        <f>IF(LEN(INDEX($1:$1048576,ROW(),4))&gt;0,INDEX($1:$1048576,ROW(),4)," ")</f>
        <v xml:space="preserve"> </v>
      </c>
      <c r="AA3226" s="108">
        <f t="shared" si="340"/>
        <v>247</v>
      </c>
      <c r="AB3226" s="108">
        <f ca="1">COUNTBLANK(OFFSET(INDEX($1:$1048576,2,4),AA3226*WellsInPlate,0,WellsInPlate,1))</f>
        <v>86</v>
      </c>
      <c r="AC3226" s="108">
        <f t="shared" ca="1" si="341"/>
        <v>0</v>
      </c>
      <c r="AE3226" s="108" t="b">
        <f>IF(COUNTBLANK(D3226)=0,A3226)</f>
        <v>0</v>
      </c>
    </row>
    <row r="3227" spans="1:31" ht="12.75" x14ac:dyDescent="0.2">
      <c r="A3227" s="94" t="str">
        <f>IF(D3227="","",CONCATENATE('Address and samples info'!$B$8," #",'Samples 96'!C3227))</f>
        <v/>
      </c>
      <c r="B3227" s="95" t="s">
        <v>30</v>
      </c>
      <c r="C3227" s="150">
        <v>38</v>
      </c>
      <c r="D3227" s="5"/>
      <c r="E3227" s="98">
        <v>0.01</v>
      </c>
      <c r="F3227" s="53"/>
      <c r="G3227" s="59"/>
      <c r="Z3227" s="108" t="str">
        <f>IF(LEN(INDEX($1:$1048576,ROW(),4))&gt;0,INDEX($1:$1048576,ROW(),4)," ")</f>
        <v xml:space="preserve"> </v>
      </c>
      <c r="AA3227" s="108">
        <f t="shared" si="340"/>
        <v>247</v>
      </c>
      <c r="AB3227" s="108">
        <f ca="1">COUNTBLANK(OFFSET(INDEX($1:$1048576,2,4),AA3227*WellsInPlate,0,WellsInPlate,1))</f>
        <v>86</v>
      </c>
      <c r="AC3227" s="108">
        <f t="shared" ca="1" si="341"/>
        <v>0</v>
      </c>
      <c r="AE3227" s="108" t="b">
        <f>IF(COUNTBLANK(D3227)=0,A3227)</f>
        <v>0</v>
      </c>
    </row>
    <row r="3228" spans="1:31" ht="12.75" x14ac:dyDescent="0.2">
      <c r="A3228" s="94" t="str">
        <f>IF(D3228="","",CONCATENATE('Address and samples info'!$B$8," #",'Samples 96'!C3228))</f>
        <v/>
      </c>
      <c r="B3228" s="95" t="s">
        <v>41</v>
      </c>
      <c r="C3228" s="150">
        <v>38</v>
      </c>
      <c r="D3228" s="5"/>
      <c r="E3228" s="98">
        <v>0.01</v>
      </c>
      <c r="F3228" s="53"/>
      <c r="G3228" s="59"/>
      <c r="Z3228" s="108" t="str">
        <f>IF(LEN(INDEX($1:$1048576,ROW(),4))&gt;0,INDEX($1:$1048576,ROW(),4)," ")</f>
        <v xml:space="preserve"> </v>
      </c>
      <c r="AA3228" s="108">
        <f t="shared" si="340"/>
        <v>248</v>
      </c>
      <c r="AB3228" s="108">
        <f ca="1">COUNTBLANK(OFFSET(INDEX($1:$1048576,2,4),AA3228*WellsInPlate,0,WellsInPlate,1))</f>
        <v>86</v>
      </c>
      <c r="AC3228" s="108">
        <f t="shared" ca="1" si="341"/>
        <v>0</v>
      </c>
      <c r="AE3228" s="108" t="b">
        <f>IF(COUNTBLANK(D3228)=0,A3228)</f>
        <v>0</v>
      </c>
    </row>
    <row r="3229" spans="1:31" ht="12.75" x14ac:dyDescent="0.2">
      <c r="A3229" s="94" t="str">
        <f>IF(D3229="","",CONCATENATE('Address and samples info'!$B$8," #",'Samples 96'!C3229))</f>
        <v/>
      </c>
      <c r="B3229" s="95" t="s">
        <v>52</v>
      </c>
      <c r="C3229" s="150">
        <v>38</v>
      </c>
      <c r="D3229" s="5"/>
      <c r="E3229" s="98">
        <v>0.01</v>
      </c>
      <c r="F3229" s="53"/>
      <c r="G3229" s="59"/>
      <c r="Z3229" s="108" t="str">
        <f>IF(LEN(INDEX($1:$1048576,ROW(),4))&gt;0,INDEX($1:$1048576,ROW(),4)," ")</f>
        <v xml:space="preserve"> </v>
      </c>
      <c r="AA3229" s="108">
        <f t="shared" si="340"/>
        <v>248</v>
      </c>
      <c r="AB3229" s="108">
        <f ca="1">COUNTBLANK(OFFSET(INDEX($1:$1048576,2,4),AA3229*WellsInPlate,0,WellsInPlate,1))</f>
        <v>86</v>
      </c>
      <c r="AC3229" s="108">
        <f t="shared" ca="1" si="341"/>
        <v>0</v>
      </c>
      <c r="AE3229" s="108" t="b">
        <f>IF(COUNTBLANK(D3229)=0,A3229)</f>
        <v>0</v>
      </c>
    </row>
    <row r="3230" spans="1:31" ht="12.75" x14ac:dyDescent="0.2">
      <c r="A3230" s="94" t="str">
        <f>IF(D3230="","",CONCATENATE('Address and samples info'!$B$8," #",'Samples 96'!C3230))</f>
        <v/>
      </c>
      <c r="B3230" s="95" t="s">
        <v>63</v>
      </c>
      <c r="C3230" s="150">
        <v>38</v>
      </c>
      <c r="D3230" s="5"/>
      <c r="E3230" s="98">
        <v>0.01</v>
      </c>
      <c r="F3230" s="53"/>
      <c r="G3230" s="59"/>
      <c r="Z3230" s="108" t="str">
        <f>IF(LEN(INDEX($1:$1048576,ROW(),4))&gt;0,INDEX($1:$1048576,ROW(),4)," ")</f>
        <v xml:space="preserve"> </v>
      </c>
      <c r="AA3230" s="108">
        <f t="shared" si="340"/>
        <v>248</v>
      </c>
      <c r="AB3230" s="108">
        <f ca="1">COUNTBLANK(OFFSET(INDEX($1:$1048576,2,4),AA3230*WellsInPlate,0,WellsInPlate,1))</f>
        <v>86</v>
      </c>
      <c r="AC3230" s="108">
        <f t="shared" ca="1" si="341"/>
        <v>0</v>
      </c>
      <c r="AE3230" s="108" t="b">
        <f>IF(COUNTBLANK(D3230)=0,A3230)</f>
        <v>0</v>
      </c>
    </row>
    <row r="3231" spans="1:31" ht="12.75" x14ac:dyDescent="0.2">
      <c r="A3231" s="94" t="str">
        <f>IF(D3231="","",CONCATENATE('Address and samples info'!$B$8," #",'Samples 96'!C3231))</f>
        <v/>
      </c>
      <c r="B3231" s="95" t="s">
        <v>74</v>
      </c>
      <c r="C3231" s="150">
        <v>38</v>
      </c>
      <c r="D3231" s="5"/>
      <c r="E3231" s="98">
        <v>0.01</v>
      </c>
      <c r="F3231" s="53"/>
      <c r="G3231" s="59"/>
      <c r="Z3231" s="108" t="str">
        <f>IF(LEN(INDEX($1:$1048576,ROW(),4))&gt;0,INDEX($1:$1048576,ROW(),4)," ")</f>
        <v xml:space="preserve"> </v>
      </c>
      <c r="AA3231" s="108">
        <f t="shared" si="340"/>
        <v>248</v>
      </c>
      <c r="AB3231" s="108">
        <f ca="1">COUNTBLANK(OFFSET(INDEX($1:$1048576,2,4),AA3231*WellsInPlate,0,WellsInPlate,1))</f>
        <v>86</v>
      </c>
      <c r="AC3231" s="108">
        <f t="shared" ca="1" si="341"/>
        <v>0</v>
      </c>
      <c r="AE3231" s="108" t="b">
        <f>IF(COUNTBLANK(D3231)=0,A3231)</f>
        <v>0</v>
      </c>
    </row>
    <row r="3232" spans="1:31" ht="12.75" x14ac:dyDescent="0.2">
      <c r="A3232" s="94" t="str">
        <f>IF(D3232="","",CONCATENATE('Address and samples info'!$B$8," #",'Samples 96'!C3232))</f>
        <v/>
      </c>
      <c r="B3232" s="95" t="s">
        <v>84</v>
      </c>
      <c r="C3232" s="150">
        <v>38</v>
      </c>
      <c r="D3232" s="5"/>
      <c r="E3232" s="98">
        <v>0.01</v>
      </c>
      <c r="F3232" s="53"/>
      <c r="G3232" s="59"/>
      <c r="Z3232" s="108" t="str">
        <f>IF(LEN(INDEX($1:$1048576,ROW(),4))&gt;0,INDEX($1:$1048576,ROW(),4)," ")</f>
        <v xml:space="preserve"> </v>
      </c>
      <c r="AA3232" s="108">
        <f t="shared" si="340"/>
        <v>248</v>
      </c>
      <c r="AB3232" s="108">
        <f ca="1">COUNTBLANK(OFFSET(INDEX($1:$1048576,2,4),AA3232*WellsInPlate,0,WellsInPlate,1))</f>
        <v>86</v>
      </c>
      <c r="AC3232" s="108">
        <f t="shared" ca="1" si="341"/>
        <v>0</v>
      </c>
      <c r="AE3232" s="108" t="b">
        <f>IF(COUNTBLANK(D3232)=0,A3232)</f>
        <v>0</v>
      </c>
    </row>
    <row r="3233" spans="1:31" ht="12.75" x14ac:dyDescent="0.2">
      <c r="A3233" s="94" t="str">
        <f>IF(D3233="","",CONCATENATE('Address and samples info'!$B$8," #",'Samples 96'!C3233))</f>
        <v/>
      </c>
      <c r="B3233" s="95" t="s">
        <v>9</v>
      </c>
      <c r="C3233" s="150">
        <v>38</v>
      </c>
      <c r="D3233" s="5"/>
      <c r="E3233" s="98">
        <v>0.01</v>
      </c>
      <c r="F3233" s="53"/>
      <c r="G3233" s="59"/>
      <c r="Z3233" s="108" t="str">
        <f>IF(LEN(INDEX($1:$1048576,ROW(),4))&gt;0,INDEX($1:$1048576,ROW(),4)," ")</f>
        <v xml:space="preserve"> </v>
      </c>
      <c r="AA3233" s="108">
        <f t="shared" si="340"/>
        <v>248</v>
      </c>
      <c r="AB3233" s="108">
        <f ca="1">COUNTBLANK(OFFSET(INDEX($1:$1048576,2,4),AA3233*WellsInPlate,0,WellsInPlate,1))</f>
        <v>86</v>
      </c>
      <c r="AC3233" s="108">
        <f t="shared" ca="1" si="341"/>
        <v>0</v>
      </c>
      <c r="AE3233" s="108" t="b">
        <f>IF(COUNTBLANK(D3233)=0,A3233)</f>
        <v>0</v>
      </c>
    </row>
    <row r="3234" spans="1:31" ht="12.75" x14ac:dyDescent="0.2">
      <c r="A3234" s="94" t="str">
        <f>IF(D3234="","",CONCATENATE('Address and samples info'!$B$8," #",'Samples 96'!C3234))</f>
        <v/>
      </c>
      <c r="B3234" s="95" t="s">
        <v>20</v>
      </c>
      <c r="C3234" s="150">
        <v>38</v>
      </c>
      <c r="D3234" s="5"/>
      <c r="E3234" s="98">
        <v>0.01</v>
      </c>
      <c r="F3234" s="53"/>
      <c r="G3234" s="59"/>
      <c r="Z3234" s="108" t="str">
        <f>IF(LEN(INDEX($1:$1048576,ROW(),4))&gt;0,INDEX($1:$1048576,ROW(),4)," ")</f>
        <v xml:space="preserve"> </v>
      </c>
      <c r="AA3234" s="108">
        <f t="shared" si="340"/>
        <v>248</v>
      </c>
      <c r="AB3234" s="108">
        <f ca="1">COUNTBLANK(OFFSET(INDEX($1:$1048576,2,4),AA3234*WellsInPlate,0,WellsInPlate,1))</f>
        <v>86</v>
      </c>
      <c r="AC3234" s="108">
        <f t="shared" ca="1" si="341"/>
        <v>0</v>
      </c>
      <c r="AE3234" s="108" t="b">
        <f>IF(COUNTBLANK(D3234)=0,A3234)</f>
        <v>0</v>
      </c>
    </row>
    <row r="3235" spans="1:31" ht="12.75" x14ac:dyDescent="0.2">
      <c r="A3235" s="94" t="str">
        <f>IF(D3235="","",CONCATENATE('Address and samples info'!$B$8," #",'Samples 96'!C3235))</f>
        <v/>
      </c>
      <c r="B3235" s="95" t="s">
        <v>31</v>
      </c>
      <c r="C3235" s="150">
        <v>38</v>
      </c>
      <c r="D3235" s="5"/>
      <c r="E3235" s="98">
        <v>0.01</v>
      </c>
      <c r="F3235" s="53"/>
      <c r="G3235" s="59"/>
      <c r="Z3235" s="108" t="str">
        <f>IF(LEN(INDEX($1:$1048576,ROW(),4))&gt;0,INDEX($1:$1048576,ROW(),4)," ")</f>
        <v xml:space="preserve"> </v>
      </c>
      <c r="AA3235" s="108">
        <f t="shared" si="340"/>
        <v>248</v>
      </c>
      <c r="AB3235" s="108">
        <f ca="1">COUNTBLANK(OFFSET(INDEX($1:$1048576,2,4),AA3235*WellsInPlate,0,WellsInPlate,1))</f>
        <v>86</v>
      </c>
      <c r="AC3235" s="108">
        <f t="shared" ca="1" si="341"/>
        <v>0</v>
      </c>
      <c r="AE3235" s="108" t="b">
        <f>IF(COUNTBLANK(D3235)=0,A3235)</f>
        <v>0</v>
      </c>
    </row>
    <row r="3236" spans="1:31" ht="12.75" x14ac:dyDescent="0.2">
      <c r="A3236" s="94" t="str">
        <f>IF(D3236="","",CONCATENATE('Address and samples info'!$B$8," #",'Samples 96'!C3236))</f>
        <v/>
      </c>
      <c r="B3236" s="95" t="s">
        <v>42</v>
      </c>
      <c r="C3236" s="150">
        <v>38</v>
      </c>
      <c r="D3236" s="5"/>
      <c r="E3236" s="98">
        <v>0.01</v>
      </c>
      <c r="F3236" s="53"/>
      <c r="G3236" s="59"/>
      <c r="Z3236" s="108" t="str">
        <f>IF(LEN(INDEX($1:$1048576,ROW(),4))&gt;0,INDEX($1:$1048576,ROW(),4)," ")</f>
        <v xml:space="preserve"> </v>
      </c>
      <c r="AA3236" s="108">
        <f t="shared" si="340"/>
        <v>248</v>
      </c>
      <c r="AB3236" s="108">
        <f ca="1">COUNTBLANK(OFFSET(INDEX($1:$1048576,2,4),AA3236*WellsInPlate,0,WellsInPlate,1))</f>
        <v>86</v>
      </c>
      <c r="AC3236" s="108">
        <f t="shared" ca="1" si="341"/>
        <v>0</v>
      </c>
      <c r="AE3236" s="108" t="b">
        <f>IF(COUNTBLANK(D3236)=0,A3236)</f>
        <v>0</v>
      </c>
    </row>
    <row r="3237" spans="1:31" ht="12.75" x14ac:dyDescent="0.2">
      <c r="A3237" s="94" t="str">
        <f>IF(D3237="","",CONCATENATE('Address and samples info'!$B$8," #",'Samples 96'!C3237))</f>
        <v/>
      </c>
      <c r="B3237" s="95" t="s">
        <v>53</v>
      </c>
      <c r="C3237" s="150">
        <v>38</v>
      </c>
      <c r="D3237" s="5"/>
      <c r="E3237" s="98">
        <v>0.01</v>
      </c>
      <c r="F3237" s="53"/>
      <c r="G3237" s="59"/>
      <c r="Z3237" s="108" t="str">
        <f>IF(LEN(INDEX($1:$1048576,ROW(),4))&gt;0,INDEX($1:$1048576,ROW(),4)," ")</f>
        <v xml:space="preserve"> </v>
      </c>
      <c r="AA3237" s="108">
        <f t="shared" si="340"/>
        <v>248</v>
      </c>
      <c r="AB3237" s="108">
        <f ca="1">COUNTBLANK(OFFSET(INDEX($1:$1048576,2,4),AA3237*WellsInPlate,0,WellsInPlate,1))</f>
        <v>86</v>
      </c>
      <c r="AC3237" s="108">
        <f t="shared" ca="1" si="341"/>
        <v>0</v>
      </c>
      <c r="AE3237" s="108" t="b">
        <f>IF(COUNTBLANK(D3237)=0,A3237)</f>
        <v>0</v>
      </c>
    </row>
    <row r="3238" spans="1:31" ht="12.75" x14ac:dyDescent="0.2">
      <c r="A3238" s="94" t="str">
        <f>IF(D3238="","",CONCATENATE('Address and samples info'!$B$8," #",'Samples 96'!C3238))</f>
        <v/>
      </c>
      <c r="B3238" s="95" t="s">
        <v>64</v>
      </c>
      <c r="C3238" s="150">
        <v>38</v>
      </c>
      <c r="D3238" s="5"/>
      <c r="E3238" s="98">
        <v>0.01</v>
      </c>
      <c r="F3238" s="53"/>
      <c r="G3238" s="59"/>
      <c r="Z3238" s="108" t="str">
        <f>IF(LEN(INDEX($1:$1048576,ROW(),4))&gt;0,INDEX($1:$1048576,ROW(),4)," ")</f>
        <v xml:space="preserve"> </v>
      </c>
      <c r="AA3238" s="108">
        <f t="shared" ref="AA3238:AA3268" si="342">CEILING((ROW()-StartRow+1)/PanelHeight,1)-1</f>
        <v>248</v>
      </c>
      <c r="AB3238" s="108">
        <f ca="1">COUNTBLANK(OFFSET(INDEX($1:$1048576,2,4),AA3238*WellsInPlate,0,WellsInPlate,1))</f>
        <v>86</v>
      </c>
      <c r="AC3238" s="108">
        <f t="shared" ref="AC3238:AC3268" ca="1" si="343">IF(AB3238=WellsInPlate,0,1)</f>
        <v>0</v>
      </c>
      <c r="AE3238" s="108" t="b">
        <f>IF(COUNTBLANK(D3238)=0,A3238)</f>
        <v>0</v>
      </c>
    </row>
    <row r="3239" spans="1:31" ht="12.75" x14ac:dyDescent="0.2">
      <c r="A3239" s="94" t="str">
        <f>IF(D3239="","",CONCATENATE('Address and samples info'!$B$8," #",'Samples 96'!C3239))</f>
        <v/>
      </c>
      <c r="B3239" s="95" t="s">
        <v>75</v>
      </c>
      <c r="C3239" s="150">
        <v>38</v>
      </c>
      <c r="D3239" s="5"/>
      <c r="E3239" s="98">
        <v>0.01</v>
      </c>
      <c r="F3239" s="53"/>
      <c r="G3239" s="59"/>
      <c r="Z3239" s="108" t="str">
        <f>IF(LEN(INDEX($1:$1048576,ROW(),4))&gt;0,INDEX($1:$1048576,ROW(),4)," ")</f>
        <v xml:space="preserve"> </v>
      </c>
      <c r="AA3239" s="108">
        <f t="shared" si="342"/>
        <v>248</v>
      </c>
      <c r="AB3239" s="108">
        <f ca="1">COUNTBLANK(OFFSET(INDEX($1:$1048576,2,4),AA3239*WellsInPlate,0,WellsInPlate,1))</f>
        <v>86</v>
      </c>
      <c r="AC3239" s="108">
        <f t="shared" ca="1" si="343"/>
        <v>0</v>
      </c>
      <c r="AE3239" s="108" t="b">
        <f>IF(COUNTBLANK(D3239)=0,A3239)</f>
        <v>0</v>
      </c>
    </row>
    <row r="3240" spans="1:31" ht="12.75" x14ac:dyDescent="0.2">
      <c r="A3240" s="94" t="str">
        <f>IF(D3240="","",CONCATENATE('Address and samples info'!$B$8," #",'Samples 96'!C3240))</f>
        <v/>
      </c>
      <c r="B3240" s="95" t="s">
        <v>85</v>
      </c>
      <c r="C3240" s="150">
        <v>38</v>
      </c>
      <c r="D3240" s="5"/>
      <c r="E3240" s="98">
        <v>0.01</v>
      </c>
      <c r="F3240" s="53"/>
      <c r="G3240" s="59"/>
      <c r="Z3240" s="108" t="str">
        <f>IF(LEN(INDEX($1:$1048576,ROW(),4))&gt;0,INDEX($1:$1048576,ROW(),4)," ")</f>
        <v xml:space="preserve"> </v>
      </c>
      <c r="AA3240" s="108">
        <f t="shared" si="342"/>
        <v>248</v>
      </c>
      <c r="AB3240" s="108">
        <f ca="1">COUNTBLANK(OFFSET(INDEX($1:$1048576,2,4),AA3240*WellsInPlate,0,WellsInPlate,1))</f>
        <v>86</v>
      </c>
      <c r="AC3240" s="108">
        <f t="shared" ca="1" si="343"/>
        <v>0</v>
      </c>
      <c r="AE3240" s="108" t="b">
        <f>IF(COUNTBLANK(D3240)=0,A3240)</f>
        <v>0</v>
      </c>
    </row>
    <row r="3241" spans="1:31" ht="12.75" x14ac:dyDescent="0.2">
      <c r="A3241" s="94" t="str">
        <f>IF(D3241="","",CONCATENATE('Address and samples info'!$B$8," #",'Samples 96'!C3241))</f>
        <v/>
      </c>
      <c r="B3241" s="95" t="s">
        <v>10</v>
      </c>
      <c r="C3241" s="150">
        <v>38</v>
      </c>
      <c r="D3241" s="5"/>
      <c r="E3241" s="98">
        <v>0.01</v>
      </c>
      <c r="F3241" s="53"/>
      <c r="G3241" s="59"/>
      <c r="Z3241" s="108" t="str">
        <f>IF(LEN(INDEX($1:$1048576,ROW(),4))&gt;0,INDEX($1:$1048576,ROW(),4)," ")</f>
        <v xml:space="preserve"> </v>
      </c>
      <c r="AA3241" s="108">
        <f t="shared" si="342"/>
        <v>249</v>
      </c>
      <c r="AB3241" s="108">
        <f ca="1">COUNTBLANK(OFFSET(INDEX($1:$1048576,2,4),AA3241*WellsInPlate,0,WellsInPlate,1))</f>
        <v>86</v>
      </c>
      <c r="AC3241" s="108">
        <f t="shared" ca="1" si="343"/>
        <v>0</v>
      </c>
      <c r="AE3241" s="108" t="b">
        <f>IF(COUNTBLANK(D3241)=0,A3241)</f>
        <v>0</v>
      </c>
    </row>
    <row r="3242" spans="1:31" ht="12.75" x14ac:dyDescent="0.2">
      <c r="A3242" s="94" t="str">
        <f>IF(D3242="","",CONCATENATE('Address and samples info'!$B$8," #",'Samples 96'!C3242))</f>
        <v/>
      </c>
      <c r="B3242" s="95" t="s">
        <v>21</v>
      </c>
      <c r="C3242" s="150">
        <v>38</v>
      </c>
      <c r="D3242" s="5"/>
      <c r="E3242" s="98">
        <v>0.01</v>
      </c>
      <c r="F3242" s="53"/>
      <c r="G3242" s="59"/>
      <c r="Z3242" s="108" t="str">
        <f>IF(LEN(INDEX($1:$1048576,ROW(),4))&gt;0,INDEX($1:$1048576,ROW(),4)," ")</f>
        <v xml:space="preserve"> </v>
      </c>
      <c r="AA3242" s="108">
        <f t="shared" si="342"/>
        <v>249</v>
      </c>
      <c r="AB3242" s="108">
        <f ca="1">COUNTBLANK(OFFSET(INDEX($1:$1048576,2,4),AA3242*WellsInPlate,0,WellsInPlate,1))</f>
        <v>86</v>
      </c>
      <c r="AC3242" s="108">
        <f t="shared" ca="1" si="343"/>
        <v>0</v>
      </c>
      <c r="AE3242" s="108" t="b">
        <f>IF(COUNTBLANK(D3242)=0,A3242)</f>
        <v>0</v>
      </c>
    </row>
    <row r="3243" spans="1:31" ht="12.75" x14ac:dyDescent="0.2">
      <c r="A3243" s="94" t="str">
        <f>IF(D3243="","",CONCATENATE('Address and samples info'!$B$8," #",'Samples 96'!C3243))</f>
        <v/>
      </c>
      <c r="B3243" s="95" t="s">
        <v>32</v>
      </c>
      <c r="C3243" s="150">
        <v>38</v>
      </c>
      <c r="D3243" s="5"/>
      <c r="E3243" s="98">
        <v>0.01</v>
      </c>
      <c r="F3243" s="53"/>
      <c r="G3243" s="59"/>
      <c r="Z3243" s="108" t="str">
        <f>IF(LEN(INDEX($1:$1048576,ROW(),4))&gt;0,INDEX($1:$1048576,ROW(),4)," ")</f>
        <v xml:space="preserve"> </v>
      </c>
      <c r="AA3243" s="108">
        <f t="shared" si="342"/>
        <v>249</v>
      </c>
      <c r="AB3243" s="108">
        <f ca="1">COUNTBLANK(OFFSET(INDEX($1:$1048576,2,4),AA3243*WellsInPlate,0,WellsInPlate,1))</f>
        <v>86</v>
      </c>
      <c r="AC3243" s="108">
        <f t="shared" ca="1" si="343"/>
        <v>0</v>
      </c>
      <c r="AE3243" s="108" t="b">
        <f>IF(COUNTBLANK(D3243)=0,A3243)</f>
        <v>0</v>
      </c>
    </row>
    <row r="3244" spans="1:31" ht="12.75" x14ac:dyDescent="0.2">
      <c r="A3244" s="94" t="str">
        <f>IF(D3244="","",CONCATENATE('Address and samples info'!$B$8," #",'Samples 96'!C3244))</f>
        <v/>
      </c>
      <c r="B3244" s="95" t="s">
        <v>43</v>
      </c>
      <c r="C3244" s="150">
        <v>38</v>
      </c>
      <c r="D3244" s="5"/>
      <c r="E3244" s="98">
        <v>0.01</v>
      </c>
      <c r="F3244" s="53"/>
      <c r="G3244" s="59"/>
      <c r="Z3244" s="108" t="str">
        <f>IF(LEN(INDEX($1:$1048576,ROW(),4))&gt;0,INDEX($1:$1048576,ROW(),4)," ")</f>
        <v xml:space="preserve"> </v>
      </c>
      <c r="AA3244" s="108">
        <f t="shared" si="342"/>
        <v>249</v>
      </c>
      <c r="AB3244" s="108">
        <f ca="1">COUNTBLANK(OFFSET(INDEX($1:$1048576,2,4),AA3244*WellsInPlate,0,WellsInPlate,1))</f>
        <v>86</v>
      </c>
      <c r="AC3244" s="108">
        <f t="shared" ca="1" si="343"/>
        <v>0</v>
      </c>
      <c r="AE3244" s="108" t="b">
        <f>IF(COUNTBLANK(D3244)=0,A3244)</f>
        <v>0</v>
      </c>
    </row>
    <row r="3245" spans="1:31" ht="12.75" x14ac:dyDescent="0.2">
      <c r="A3245" s="94" t="str">
        <f>IF(D3245="","",CONCATENATE('Address and samples info'!$B$8," #",'Samples 96'!C3245))</f>
        <v/>
      </c>
      <c r="B3245" s="95" t="s">
        <v>54</v>
      </c>
      <c r="C3245" s="150">
        <v>38</v>
      </c>
      <c r="D3245" s="5"/>
      <c r="E3245" s="98">
        <v>0.01</v>
      </c>
      <c r="F3245" s="53"/>
      <c r="G3245" s="59"/>
      <c r="Z3245" s="108" t="str">
        <f>IF(LEN(INDEX($1:$1048576,ROW(),4))&gt;0,INDEX($1:$1048576,ROW(),4)," ")</f>
        <v xml:space="preserve"> </v>
      </c>
      <c r="AA3245" s="108">
        <f t="shared" si="342"/>
        <v>249</v>
      </c>
      <c r="AB3245" s="108">
        <f ca="1">COUNTBLANK(OFFSET(INDEX($1:$1048576,2,4),AA3245*WellsInPlate,0,WellsInPlate,1))</f>
        <v>86</v>
      </c>
      <c r="AC3245" s="108">
        <f t="shared" ca="1" si="343"/>
        <v>0</v>
      </c>
      <c r="AE3245" s="108" t="b">
        <f>IF(COUNTBLANK(D3245)=0,A3245)</f>
        <v>0</v>
      </c>
    </row>
    <row r="3246" spans="1:31" ht="12.75" x14ac:dyDescent="0.2">
      <c r="A3246" s="94" t="str">
        <f>IF(D3246="","",CONCATENATE('Address and samples info'!$B$8," #",'Samples 96'!C3246))</f>
        <v/>
      </c>
      <c r="B3246" s="95" t="s">
        <v>65</v>
      </c>
      <c r="C3246" s="150">
        <v>38</v>
      </c>
      <c r="D3246" s="5"/>
      <c r="E3246" s="98">
        <v>0.01</v>
      </c>
      <c r="F3246" s="53"/>
      <c r="G3246" s="59"/>
      <c r="Z3246" s="108" t="str">
        <f>IF(LEN(INDEX($1:$1048576,ROW(),4))&gt;0,INDEX($1:$1048576,ROW(),4)," ")</f>
        <v xml:space="preserve"> </v>
      </c>
      <c r="AA3246" s="108">
        <f t="shared" si="342"/>
        <v>249</v>
      </c>
      <c r="AB3246" s="108">
        <f ca="1">COUNTBLANK(OFFSET(INDEX($1:$1048576,2,4),AA3246*WellsInPlate,0,WellsInPlate,1))</f>
        <v>86</v>
      </c>
      <c r="AC3246" s="108">
        <f t="shared" ca="1" si="343"/>
        <v>0</v>
      </c>
      <c r="AE3246" s="108" t="b">
        <f>IF(COUNTBLANK(D3246)=0,A3246)</f>
        <v>0</v>
      </c>
    </row>
    <row r="3247" spans="1:31" ht="12.75" x14ac:dyDescent="0.2">
      <c r="A3247" s="94" t="str">
        <f>IF(D3247="","",CONCATENATE('Address and samples info'!$B$8," #",'Samples 96'!C3247))</f>
        <v/>
      </c>
      <c r="B3247" s="95" t="s">
        <v>76</v>
      </c>
      <c r="C3247" s="150">
        <v>38</v>
      </c>
      <c r="D3247" s="5"/>
      <c r="E3247" s="98">
        <v>0.01</v>
      </c>
      <c r="F3247" s="53"/>
      <c r="G3247" s="59"/>
      <c r="Z3247" s="108" t="str">
        <f>IF(LEN(INDEX($1:$1048576,ROW(),4))&gt;0,INDEX($1:$1048576,ROW(),4)," ")</f>
        <v xml:space="preserve"> </v>
      </c>
      <c r="AA3247" s="108">
        <f t="shared" si="342"/>
        <v>249</v>
      </c>
      <c r="AB3247" s="108">
        <f ca="1">COUNTBLANK(OFFSET(INDEX($1:$1048576,2,4),AA3247*WellsInPlate,0,WellsInPlate,1))</f>
        <v>86</v>
      </c>
      <c r="AC3247" s="108">
        <f t="shared" ca="1" si="343"/>
        <v>0</v>
      </c>
      <c r="AE3247" s="108" t="b">
        <f>IF(COUNTBLANK(D3247)=0,A3247)</f>
        <v>0</v>
      </c>
    </row>
    <row r="3248" spans="1:31" ht="12.75" x14ac:dyDescent="0.2">
      <c r="A3248" s="94" t="str">
        <f>IF(D3248="","",CONCATENATE('Address and samples info'!$B$8," #",'Samples 96'!C3248))</f>
        <v/>
      </c>
      <c r="B3248" s="95" t="s">
        <v>86</v>
      </c>
      <c r="C3248" s="150">
        <v>38</v>
      </c>
      <c r="D3248" s="5"/>
      <c r="E3248" s="98">
        <v>0.01</v>
      </c>
      <c r="F3248" s="53"/>
      <c r="G3248" s="59"/>
      <c r="Z3248" s="108" t="str">
        <f>IF(LEN(INDEX($1:$1048576,ROW(),4))&gt;0,INDEX($1:$1048576,ROW(),4)," ")</f>
        <v xml:space="preserve"> </v>
      </c>
      <c r="AA3248" s="108">
        <f t="shared" si="342"/>
        <v>249</v>
      </c>
      <c r="AB3248" s="108">
        <f ca="1">COUNTBLANK(OFFSET(INDEX($1:$1048576,2,4),AA3248*WellsInPlate,0,WellsInPlate,1))</f>
        <v>86</v>
      </c>
      <c r="AC3248" s="108">
        <f t="shared" ca="1" si="343"/>
        <v>0</v>
      </c>
      <c r="AE3248" s="108" t="b">
        <f>IF(COUNTBLANK(D3248)=0,A3248)</f>
        <v>0</v>
      </c>
    </row>
    <row r="3249" spans="1:31" ht="12.75" x14ac:dyDescent="0.2">
      <c r="A3249" s="94" t="str">
        <f>IF(D3249="","",CONCATENATE('Address and samples info'!$B$8," #",'Samples 96'!C3249))</f>
        <v/>
      </c>
      <c r="B3249" s="95" t="s">
        <v>11</v>
      </c>
      <c r="C3249" s="150">
        <v>38</v>
      </c>
      <c r="D3249" s="5"/>
      <c r="E3249" s="98">
        <v>0.01</v>
      </c>
      <c r="F3249" s="53"/>
      <c r="G3249" s="59"/>
      <c r="Z3249" s="108" t="str">
        <f>IF(LEN(INDEX($1:$1048576,ROW(),4))&gt;0,INDEX($1:$1048576,ROW(),4)," ")</f>
        <v xml:space="preserve"> </v>
      </c>
      <c r="AA3249" s="108">
        <f t="shared" si="342"/>
        <v>249</v>
      </c>
      <c r="AB3249" s="108">
        <f ca="1">COUNTBLANK(OFFSET(INDEX($1:$1048576,2,4),AA3249*WellsInPlate,0,WellsInPlate,1))</f>
        <v>86</v>
      </c>
      <c r="AC3249" s="108">
        <f t="shared" ca="1" si="343"/>
        <v>0</v>
      </c>
      <c r="AE3249" s="108" t="b">
        <f>IF(COUNTBLANK(D3249)=0,A3249)</f>
        <v>0</v>
      </c>
    </row>
    <row r="3250" spans="1:31" ht="12.75" x14ac:dyDescent="0.2">
      <c r="A3250" s="94" t="str">
        <f>IF(D3250="","",CONCATENATE('Address and samples info'!$B$8," #",'Samples 96'!C3250))</f>
        <v/>
      </c>
      <c r="B3250" s="95" t="s">
        <v>22</v>
      </c>
      <c r="C3250" s="150">
        <v>38</v>
      </c>
      <c r="D3250" s="5"/>
      <c r="E3250" s="98">
        <v>0.01</v>
      </c>
      <c r="F3250" s="53"/>
      <c r="G3250" s="59"/>
      <c r="Z3250" s="108" t="str">
        <f>IF(LEN(INDEX($1:$1048576,ROW(),4))&gt;0,INDEX($1:$1048576,ROW(),4)," ")</f>
        <v xml:space="preserve"> </v>
      </c>
      <c r="AA3250" s="108">
        <f t="shared" si="342"/>
        <v>249</v>
      </c>
      <c r="AB3250" s="108">
        <f ca="1">COUNTBLANK(OFFSET(INDEX($1:$1048576,2,4),AA3250*WellsInPlate,0,WellsInPlate,1))</f>
        <v>86</v>
      </c>
      <c r="AC3250" s="108">
        <f t="shared" ca="1" si="343"/>
        <v>0</v>
      </c>
      <c r="AE3250" s="108" t="b">
        <f>IF(COUNTBLANK(D3250)=0,A3250)</f>
        <v>0</v>
      </c>
    </row>
    <row r="3251" spans="1:31" ht="12.75" x14ac:dyDescent="0.2">
      <c r="A3251" s="94" t="str">
        <f>IF(D3251="","",CONCATENATE('Address and samples info'!$B$8," #",'Samples 96'!C3251))</f>
        <v/>
      </c>
      <c r="B3251" s="95" t="s">
        <v>33</v>
      </c>
      <c r="C3251" s="150">
        <v>38</v>
      </c>
      <c r="D3251" s="5"/>
      <c r="E3251" s="98">
        <v>0.01</v>
      </c>
      <c r="F3251" s="53"/>
      <c r="G3251" s="59"/>
      <c r="Z3251" s="108" t="str">
        <f>IF(LEN(INDEX($1:$1048576,ROW(),4))&gt;0,INDEX($1:$1048576,ROW(),4)," ")</f>
        <v xml:space="preserve"> </v>
      </c>
      <c r="AA3251" s="108">
        <f t="shared" si="342"/>
        <v>249</v>
      </c>
      <c r="AB3251" s="108">
        <f ca="1">COUNTBLANK(OFFSET(INDEX($1:$1048576,2,4),AA3251*WellsInPlate,0,WellsInPlate,1))</f>
        <v>86</v>
      </c>
      <c r="AC3251" s="108">
        <f t="shared" ca="1" si="343"/>
        <v>0</v>
      </c>
      <c r="AE3251" s="108" t="b">
        <f>IF(COUNTBLANK(D3251)=0,A3251)</f>
        <v>0</v>
      </c>
    </row>
    <row r="3252" spans="1:31" ht="12.75" x14ac:dyDescent="0.2">
      <c r="A3252" s="94" t="str">
        <f>IF(D3252="","",CONCATENATE('Address and samples info'!$B$8," #",'Samples 96'!C3252))</f>
        <v/>
      </c>
      <c r="B3252" s="95" t="s">
        <v>44</v>
      </c>
      <c r="C3252" s="150">
        <v>38</v>
      </c>
      <c r="D3252" s="5"/>
      <c r="E3252" s="98">
        <v>0.01</v>
      </c>
      <c r="F3252" s="53"/>
      <c r="G3252" s="59"/>
      <c r="Z3252" s="108" t="str">
        <f>IF(LEN(INDEX($1:$1048576,ROW(),4))&gt;0,INDEX($1:$1048576,ROW(),4)," ")</f>
        <v xml:space="preserve"> </v>
      </c>
      <c r="AA3252" s="108">
        <f t="shared" si="342"/>
        <v>249</v>
      </c>
      <c r="AB3252" s="108">
        <f ca="1">COUNTBLANK(OFFSET(INDEX($1:$1048576,2,4),AA3252*WellsInPlate,0,WellsInPlate,1))</f>
        <v>86</v>
      </c>
      <c r="AC3252" s="108">
        <f t="shared" ca="1" si="343"/>
        <v>0</v>
      </c>
      <c r="AE3252" s="108" t="b">
        <f>IF(COUNTBLANK(D3252)=0,A3252)</f>
        <v>0</v>
      </c>
    </row>
    <row r="3253" spans="1:31" ht="12.75" x14ac:dyDescent="0.2">
      <c r="A3253" s="94" t="str">
        <f>IF(D3253="","",CONCATENATE('Address and samples info'!$B$8," #",'Samples 96'!C3253))</f>
        <v/>
      </c>
      <c r="B3253" s="95" t="s">
        <v>55</v>
      </c>
      <c r="C3253" s="150">
        <v>38</v>
      </c>
      <c r="D3253" s="5"/>
      <c r="E3253" s="98">
        <v>0.01</v>
      </c>
      <c r="F3253" s="53"/>
      <c r="G3253" s="59"/>
      <c r="Z3253" s="108" t="str">
        <f>IF(LEN(INDEX($1:$1048576,ROW(),4))&gt;0,INDEX($1:$1048576,ROW(),4)," ")</f>
        <v xml:space="preserve"> </v>
      </c>
      <c r="AA3253" s="108">
        <f t="shared" si="342"/>
        <v>249</v>
      </c>
      <c r="AB3253" s="108">
        <f ca="1">COUNTBLANK(OFFSET(INDEX($1:$1048576,2,4),AA3253*WellsInPlate,0,WellsInPlate,1))</f>
        <v>86</v>
      </c>
      <c r="AC3253" s="108">
        <f t="shared" ca="1" si="343"/>
        <v>0</v>
      </c>
      <c r="AE3253" s="108" t="b">
        <f>IF(COUNTBLANK(D3253)=0,A3253)</f>
        <v>0</v>
      </c>
    </row>
    <row r="3254" spans="1:31" ht="12.75" x14ac:dyDescent="0.2">
      <c r="A3254" s="94" t="str">
        <f>IF(D3254="","",CONCATENATE('Address and samples info'!$B$8," #",'Samples 96'!C3254))</f>
        <v/>
      </c>
      <c r="B3254" s="95" t="s">
        <v>66</v>
      </c>
      <c r="C3254" s="150">
        <v>38</v>
      </c>
      <c r="D3254" s="5"/>
      <c r="E3254" s="98">
        <v>0.01</v>
      </c>
      <c r="F3254" s="53"/>
      <c r="G3254" s="59"/>
      <c r="Z3254" s="108" t="str">
        <f>IF(LEN(INDEX($1:$1048576,ROW(),4))&gt;0,INDEX($1:$1048576,ROW(),4)," ")</f>
        <v xml:space="preserve"> </v>
      </c>
      <c r="AA3254" s="108">
        <f t="shared" si="342"/>
        <v>250</v>
      </c>
      <c r="AB3254" s="108">
        <f ca="1">COUNTBLANK(OFFSET(INDEX($1:$1048576,2,4),AA3254*WellsInPlate,0,WellsInPlate,1))</f>
        <v>86</v>
      </c>
      <c r="AC3254" s="108">
        <f t="shared" ca="1" si="343"/>
        <v>0</v>
      </c>
      <c r="AE3254" s="108" t="b">
        <f>IF(COUNTBLANK(D3254)=0,A3254)</f>
        <v>0</v>
      </c>
    </row>
    <row r="3255" spans="1:31" ht="12.75" x14ac:dyDescent="0.2">
      <c r="A3255" s="94" t="str">
        <f>IF(D3255="","",CONCATENATE('Address and samples info'!$B$8," #",'Samples 96'!C3255))</f>
        <v/>
      </c>
      <c r="B3255" s="95" t="s">
        <v>77</v>
      </c>
      <c r="C3255" s="150">
        <v>38</v>
      </c>
      <c r="D3255" s="5"/>
      <c r="E3255" s="98">
        <v>0.01</v>
      </c>
      <c r="F3255" s="53"/>
      <c r="G3255" s="59"/>
      <c r="Z3255" s="108" t="str">
        <f>IF(LEN(INDEX($1:$1048576,ROW(),4))&gt;0,INDEX($1:$1048576,ROW(),4)," ")</f>
        <v xml:space="preserve"> </v>
      </c>
      <c r="AA3255" s="108">
        <f t="shared" si="342"/>
        <v>250</v>
      </c>
      <c r="AB3255" s="108">
        <f ca="1">COUNTBLANK(OFFSET(INDEX($1:$1048576,2,4),AA3255*WellsInPlate,0,WellsInPlate,1))</f>
        <v>86</v>
      </c>
      <c r="AC3255" s="108">
        <f t="shared" ca="1" si="343"/>
        <v>0</v>
      </c>
      <c r="AE3255" s="108" t="b">
        <f>IF(COUNTBLANK(D3255)=0,A3255)</f>
        <v>0</v>
      </c>
    </row>
    <row r="3256" spans="1:31" ht="12.75" x14ac:dyDescent="0.2">
      <c r="A3256" s="94" t="str">
        <f>IF(D3256="","",CONCATENATE('Address and samples info'!$B$8," #",'Samples 96'!C3256))</f>
        <v/>
      </c>
      <c r="B3256" s="95" t="s">
        <v>87</v>
      </c>
      <c r="C3256" s="150">
        <v>38</v>
      </c>
      <c r="D3256" s="5"/>
      <c r="E3256" s="98">
        <v>0.01</v>
      </c>
      <c r="F3256" s="53"/>
      <c r="G3256" s="59"/>
      <c r="Z3256" s="108" t="str">
        <f>IF(LEN(INDEX($1:$1048576,ROW(),4))&gt;0,INDEX($1:$1048576,ROW(),4)," ")</f>
        <v xml:space="preserve"> </v>
      </c>
      <c r="AA3256" s="108">
        <f t="shared" si="342"/>
        <v>250</v>
      </c>
      <c r="AB3256" s="108">
        <f ca="1">COUNTBLANK(OFFSET(INDEX($1:$1048576,2,4),AA3256*WellsInPlate,0,WellsInPlate,1))</f>
        <v>86</v>
      </c>
      <c r="AC3256" s="108">
        <f t="shared" ca="1" si="343"/>
        <v>0</v>
      </c>
      <c r="AE3256" s="108" t="b">
        <f>IF(COUNTBLANK(D3256)=0,A3256)</f>
        <v>0</v>
      </c>
    </row>
    <row r="3257" spans="1:31" ht="12.75" x14ac:dyDescent="0.2">
      <c r="A3257" s="94" t="str">
        <f>IF(D3257="","",CONCATENATE('Address and samples info'!$B$8," #",'Samples 96'!C3257))</f>
        <v/>
      </c>
      <c r="B3257" s="95" t="s">
        <v>12</v>
      </c>
      <c r="C3257" s="150">
        <v>38</v>
      </c>
      <c r="D3257" s="5"/>
      <c r="E3257" s="98">
        <v>0.01</v>
      </c>
      <c r="F3257" s="53"/>
      <c r="G3257" s="59"/>
      <c r="Z3257" s="108" t="str">
        <f>IF(LEN(INDEX($1:$1048576,ROW(),4))&gt;0,INDEX($1:$1048576,ROW(),4)," ")</f>
        <v xml:space="preserve"> </v>
      </c>
      <c r="AA3257" s="108">
        <f t="shared" si="342"/>
        <v>250</v>
      </c>
      <c r="AB3257" s="108">
        <f ca="1">COUNTBLANK(OFFSET(INDEX($1:$1048576,2,4),AA3257*WellsInPlate,0,WellsInPlate,1))</f>
        <v>86</v>
      </c>
      <c r="AC3257" s="108">
        <f t="shared" ca="1" si="343"/>
        <v>0</v>
      </c>
      <c r="AE3257" s="108" t="b">
        <f>IF(COUNTBLANK(D3257)=0,A3257)</f>
        <v>0</v>
      </c>
    </row>
    <row r="3258" spans="1:31" ht="12.75" x14ac:dyDescent="0.2">
      <c r="A3258" s="94" t="str">
        <f>IF(D3258="","",CONCATENATE('Address and samples info'!$B$8," #",'Samples 96'!C3258))</f>
        <v/>
      </c>
      <c r="B3258" s="95" t="s">
        <v>23</v>
      </c>
      <c r="C3258" s="150">
        <v>38</v>
      </c>
      <c r="D3258" s="5"/>
      <c r="E3258" s="98">
        <v>0.01</v>
      </c>
      <c r="F3258" s="53"/>
      <c r="G3258" s="59"/>
      <c r="Z3258" s="108" t="str">
        <f>IF(LEN(INDEX($1:$1048576,ROW(),4))&gt;0,INDEX($1:$1048576,ROW(),4)," ")</f>
        <v xml:space="preserve"> </v>
      </c>
      <c r="AA3258" s="108">
        <f t="shared" si="342"/>
        <v>250</v>
      </c>
      <c r="AB3258" s="108">
        <f ca="1">COUNTBLANK(OFFSET(INDEX($1:$1048576,2,4),AA3258*WellsInPlate,0,WellsInPlate,1))</f>
        <v>86</v>
      </c>
      <c r="AC3258" s="108">
        <f t="shared" ca="1" si="343"/>
        <v>0</v>
      </c>
      <c r="AE3258" s="108" t="b">
        <f>IF(COUNTBLANK(D3258)=0,A3258)</f>
        <v>0</v>
      </c>
    </row>
    <row r="3259" spans="1:31" ht="12.75" x14ac:dyDescent="0.2">
      <c r="A3259" s="94" t="str">
        <f>IF(D3259="","",CONCATENATE('Address and samples info'!$B$8," #",'Samples 96'!C3259))</f>
        <v/>
      </c>
      <c r="B3259" s="95" t="s">
        <v>34</v>
      </c>
      <c r="C3259" s="150">
        <v>38</v>
      </c>
      <c r="D3259" s="5"/>
      <c r="E3259" s="98">
        <v>0.01</v>
      </c>
      <c r="F3259" s="53"/>
      <c r="G3259" s="59"/>
      <c r="Z3259" s="108" t="str">
        <f>IF(LEN(INDEX($1:$1048576,ROW(),4))&gt;0,INDEX($1:$1048576,ROW(),4)," ")</f>
        <v xml:space="preserve"> </v>
      </c>
      <c r="AA3259" s="108">
        <f t="shared" si="342"/>
        <v>250</v>
      </c>
      <c r="AB3259" s="108">
        <f ca="1">COUNTBLANK(OFFSET(INDEX($1:$1048576,2,4),AA3259*WellsInPlate,0,WellsInPlate,1))</f>
        <v>86</v>
      </c>
      <c r="AC3259" s="108">
        <f t="shared" ca="1" si="343"/>
        <v>0</v>
      </c>
      <c r="AE3259" s="108" t="b">
        <f>IF(COUNTBLANK(D3259)=0,A3259)</f>
        <v>0</v>
      </c>
    </row>
    <row r="3260" spans="1:31" ht="12.75" x14ac:dyDescent="0.2">
      <c r="A3260" s="94" t="str">
        <f>IF(D3260="","",CONCATENATE('Address and samples info'!$B$8," #",'Samples 96'!C3260))</f>
        <v/>
      </c>
      <c r="B3260" s="95" t="s">
        <v>45</v>
      </c>
      <c r="C3260" s="150">
        <v>38</v>
      </c>
      <c r="D3260" s="5"/>
      <c r="E3260" s="98">
        <v>0.01</v>
      </c>
      <c r="F3260" s="53"/>
      <c r="G3260" s="59"/>
      <c r="Z3260" s="108" t="str">
        <f>IF(LEN(INDEX($1:$1048576,ROW(),4))&gt;0,INDEX($1:$1048576,ROW(),4)," ")</f>
        <v xml:space="preserve"> </v>
      </c>
      <c r="AA3260" s="108">
        <f t="shared" si="342"/>
        <v>250</v>
      </c>
      <c r="AB3260" s="108">
        <f ca="1">COUNTBLANK(OFFSET(INDEX($1:$1048576,2,4),AA3260*WellsInPlate,0,WellsInPlate,1))</f>
        <v>86</v>
      </c>
      <c r="AC3260" s="108">
        <f t="shared" ca="1" si="343"/>
        <v>0</v>
      </c>
      <c r="AE3260" s="108" t="b">
        <f>IF(COUNTBLANK(D3260)=0,A3260)</f>
        <v>0</v>
      </c>
    </row>
    <row r="3261" spans="1:31" ht="12.75" x14ac:dyDescent="0.2">
      <c r="A3261" s="94" t="str">
        <f>IF(D3261="","",CONCATENATE('Address and samples info'!$B$8," #",'Samples 96'!C3261))</f>
        <v/>
      </c>
      <c r="B3261" s="95" t="s">
        <v>56</v>
      </c>
      <c r="C3261" s="150">
        <v>38</v>
      </c>
      <c r="D3261" s="5"/>
      <c r="E3261" s="98">
        <v>0.01</v>
      </c>
      <c r="F3261" s="53"/>
      <c r="G3261" s="59"/>
      <c r="Z3261" s="108" t="str">
        <f>IF(LEN(INDEX($1:$1048576,ROW(),4))&gt;0,INDEX($1:$1048576,ROW(),4)," ")</f>
        <v xml:space="preserve"> </v>
      </c>
      <c r="AA3261" s="108">
        <f t="shared" si="342"/>
        <v>250</v>
      </c>
      <c r="AB3261" s="108">
        <f ca="1">COUNTBLANK(OFFSET(INDEX($1:$1048576,2,4),AA3261*WellsInPlate,0,WellsInPlate,1))</f>
        <v>86</v>
      </c>
      <c r="AC3261" s="108">
        <f t="shared" ca="1" si="343"/>
        <v>0</v>
      </c>
      <c r="AE3261" s="108" t="b">
        <f>IF(COUNTBLANK(D3261)=0,A3261)</f>
        <v>0</v>
      </c>
    </row>
    <row r="3262" spans="1:31" ht="12.75" x14ac:dyDescent="0.2">
      <c r="A3262" s="94" t="str">
        <f>IF(D3262="","",CONCATENATE('Address and samples info'!$B$8," #",'Samples 96'!C3262))</f>
        <v/>
      </c>
      <c r="B3262" s="95" t="s">
        <v>67</v>
      </c>
      <c r="C3262" s="150">
        <v>38</v>
      </c>
      <c r="D3262" s="5"/>
      <c r="E3262" s="98">
        <v>0.01</v>
      </c>
      <c r="F3262" s="53"/>
      <c r="G3262" s="59"/>
      <c r="Z3262" s="108" t="str">
        <f>IF(LEN(INDEX($1:$1048576,ROW(),4))&gt;0,INDEX($1:$1048576,ROW(),4)," ")</f>
        <v xml:space="preserve"> </v>
      </c>
      <c r="AA3262" s="108">
        <f t="shared" si="342"/>
        <v>250</v>
      </c>
      <c r="AB3262" s="108">
        <f ca="1">COUNTBLANK(OFFSET(INDEX($1:$1048576,2,4),AA3262*WellsInPlate,0,WellsInPlate,1))</f>
        <v>86</v>
      </c>
      <c r="AC3262" s="108">
        <f t="shared" ca="1" si="343"/>
        <v>0</v>
      </c>
      <c r="AE3262" s="108" t="b">
        <f>IF(COUNTBLANK(D3262)=0,A3262)</f>
        <v>0</v>
      </c>
    </row>
    <row r="3263" spans="1:31" ht="12.75" x14ac:dyDescent="0.2">
      <c r="A3263" s="94" t="str">
        <f>IF(D3263="","",CONCATENATE('Address and samples info'!$B$8," #",'Samples 96'!C3263))</f>
        <v/>
      </c>
      <c r="B3263" s="95" t="s">
        <v>78</v>
      </c>
      <c r="C3263" s="150">
        <v>38</v>
      </c>
      <c r="D3263" s="5"/>
      <c r="E3263" s="98">
        <v>0.01</v>
      </c>
      <c r="F3263" s="53"/>
      <c r="G3263" s="59"/>
      <c r="Z3263" s="108" t="str">
        <f>IF(LEN(INDEX($1:$1048576,ROW(),4))&gt;0,INDEX($1:$1048576,ROW(),4)," ")</f>
        <v xml:space="preserve"> </v>
      </c>
      <c r="AA3263" s="108">
        <f t="shared" si="342"/>
        <v>250</v>
      </c>
      <c r="AB3263" s="108">
        <f ca="1">COUNTBLANK(OFFSET(INDEX($1:$1048576,2,4),AA3263*WellsInPlate,0,WellsInPlate,1))</f>
        <v>86</v>
      </c>
      <c r="AC3263" s="108">
        <f t="shared" ca="1" si="343"/>
        <v>0</v>
      </c>
      <c r="AE3263" s="108" t="b">
        <f>IF(COUNTBLANK(D3263)=0,A3263)</f>
        <v>0</v>
      </c>
    </row>
    <row r="3264" spans="1:31" ht="12.75" x14ac:dyDescent="0.2">
      <c r="A3264" s="94" t="str">
        <f>IF(D3264="","",CONCATENATE('Address and samples info'!$B$8," #",'Samples 96'!C3264))</f>
        <v/>
      </c>
      <c r="B3264" s="95" t="s">
        <v>88</v>
      </c>
      <c r="C3264" s="150">
        <v>38</v>
      </c>
      <c r="D3264" s="5"/>
      <c r="E3264" s="98">
        <v>0.01</v>
      </c>
      <c r="F3264" s="53"/>
      <c r="G3264" s="59"/>
      <c r="Z3264" s="108" t="str">
        <f>IF(LEN(INDEX($1:$1048576,ROW(),4))&gt;0,INDEX($1:$1048576,ROW(),4)," ")</f>
        <v xml:space="preserve"> </v>
      </c>
      <c r="AA3264" s="108">
        <f t="shared" si="342"/>
        <v>250</v>
      </c>
      <c r="AB3264" s="108">
        <f ca="1">COUNTBLANK(OFFSET(INDEX($1:$1048576,2,4),AA3264*WellsInPlate,0,WellsInPlate,1))</f>
        <v>86</v>
      </c>
      <c r="AC3264" s="108">
        <f t="shared" ca="1" si="343"/>
        <v>0</v>
      </c>
      <c r="AE3264" s="108" t="b">
        <f>IF(COUNTBLANK(D3264)=0,A3264)</f>
        <v>0</v>
      </c>
    </row>
    <row r="3265" spans="1:31" ht="12.75" x14ac:dyDescent="0.2">
      <c r="A3265" s="94" t="str">
        <f>IF(D3265="","",CONCATENATE('Address and samples info'!$B$8," #",'Samples 96'!C3265))</f>
        <v/>
      </c>
      <c r="B3265" s="95" t="s">
        <v>13</v>
      </c>
      <c r="C3265" s="150">
        <v>38</v>
      </c>
      <c r="D3265" s="5"/>
      <c r="E3265" s="98">
        <v>0.01</v>
      </c>
      <c r="F3265" s="53"/>
      <c r="G3265" s="59"/>
      <c r="Z3265" s="108" t="str">
        <f>IF(LEN(INDEX($1:$1048576,ROW(),4))&gt;0,INDEX($1:$1048576,ROW(),4)," ")</f>
        <v xml:space="preserve"> </v>
      </c>
      <c r="AA3265" s="108">
        <f t="shared" si="342"/>
        <v>250</v>
      </c>
      <c r="AB3265" s="108">
        <f ca="1">COUNTBLANK(OFFSET(INDEX($1:$1048576,2,4),AA3265*WellsInPlate,0,WellsInPlate,1))</f>
        <v>86</v>
      </c>
      <c r="AC3265" s="108">
        <f t="shared" ca="1" si="343"/>
        <v>0</v>
      </c>
      <c r="AE3265" s="108" t="b">
        <f>IF(COUNTBLANK(D3265)=0,A3265)</f>
        <v>0</v>
      </c>
    </row>
    <row r="3266" spans="1:31" ht="12.75" x14ac:dyDescent="0.2">
      <c r="A3266" s="94" t="str">
        <f>IF(D3266="","",CONCATENATE('Address and samples info'!$B$8," #",'Samples 96'!C3266))</f>
        <v/>
      </c>
      <c r="B3266" s="95" t="s">
        <v>24</v>
      </c>
      <c r="C3266" s="150">
        <v>38</v>
      </c>
      <c r="D3266" s="5"/>
      <c r="E3266" s="98">
        <v>0.01</v>
      </c>
      <c r="F3266" s="53"/>
      <c r="G3266" s="59"/>
      <c r="Z3266" s="108" t="str">
        <f>IF(LEN(INDEX($1:$1048576,ROW(),4))&gt;0,INDEX($1:$1048576,ROW(),4)," ")</f>
        <v xml:space="preserve"> </v>
      </c>
      <c r="AA3266" s="108">
        <f t="shared" si="342"/>
        <v>250</v>
      </c>
      <c r="AB3266" s="108">
        <f ca="1">COUNTBLANK(OFFSET(INDEX($1:$1048576,2,4),AA3266*WellsInPlate,0,WellsInPlate,1))</f>
        <v>86</v>
      </c>
      <c r="AC3266" s="108">
        <f t="shared" ca="1" si="343"/>
        <v>0</v>
      </c>
      <c r="AE3266" s="108" t="b">
        <f>IF(COUNTBLANK(D3266)=0,A3266)</f>
        <v>0</v>
      </c>
    </row>
    <row r="3267" spans="1:31" ht="12.75" x14ac:dyDescent="0.2">
      <c r="A3267" s="94" t="str">
        <f>IF(D3267="","",CONCATENATE('Address and samples info'!$B$8," #",'Samples 96'!C3267))</f>
        <v/>
      </c>
      <c r="B3267" s="95" t="s">
        <v>35</v>
      </c>
      <c r="C3267" s="150">
        <v>38</v>
      </c>
      <c r="D3267" s="5"/>
      <c r="E3267" s="98">
        <v>0.01</v>
      </c>
      <c r="F3267" s="53"/>
      <c r="G3267" s="59"/>
      <c r="Z3267" s="108" t="str">
        <f>IF(LEN(INDEX($1:$1048576,ROW(),4))&gt;0,INDEX($1:$1048576,ROW(),4)," ")</f>
        <v xml:space="preserve"> </v>
      </c>
      <c r="AA3267" s="108">
        <f t="shared" si="342"/>
        <v>251</v>
      </c>
      <c r="AB3267" s="108">
        <f ca="1">COUNTBLANK(OFFSET(INDEX($1:$1048576,2,4),AA3267*WellsInPlate,0,WellsInPlate,1))</f>
        <v>86</v>
      </c>
      <c r="AC3267" s="108">
        <f t="shared" ca="1" si="343"/>
        <v>0</v>
      </c>
      <c r="AE3267" s="108" t="b">
        <f>IF(COUNTBLANK(D3267)=0,A3267)</f>
        <v>0</v>
      </c>
    </row>
    <row r="3268" spans="1:31" ht="12.75" x14ac:dyDescent="0.2">
      <c r="A3268" s="94" t="str">
        <f>IF(D3268="","",CONCATENATE('Address and samples info'!$B$8," #",'Samples 96'!C3268))</f>
        <v/>
      </c>
      <c r="B3268" s="95" t="s">
        <v>46</v>
      </c>
      <c r="C3268" s="150">
        <v>38</v>
      </c>
      <c r="D3268" s="5"/>
      <c r="E3268" s="98">
        <v>0.01</v>
      </c>
      <c r="F3268" s="53"/>
      <c r="G3268" s="59"/>
      <c r="Z3268" s="108" t="str">
        <f>IF(LEN(INDEX($1:$1048576,ROW(),4))&gt;0,INDEX($1:$1048576,ROW(),4)," ")</f>
        <v xml:space="preserve"> </v>
      </c>
      <c r="AA3268" s="108">
        <f t="shared" si="342"/>
        <v>251</v>
      </c>
      <c r="AB3268" s="108">
        <f ca="1">COUNTBLANK(OFFSET(INDEX($1:$1048576,2,4),AA3268*WellsInPlate,0,WellsInPlate,1))</f>
        <v>86</v>
      </c>
      <c r="AC3268" s="108">
        <f t="shared" ca="1" si="343"/>
        <v>0</v>
      </c>
      <c r="AE3268" s="108" t="b">
        <f>IF(COUNTBLANK(D3268)=0,A3268)</f>
        <v>0</v>
      </c>
    </row>
    <row r="3269" spans="1:31" ht="12.75" x14ac:dyDescent="0.2">
      <c r="A3269" s="94" t="str">
        <f>IF(D3269="","",CONCATENATE('Address and samples info'!$B$8," #",'Samples 96'!C3269))</f>
        <v/>
      </c>
      <c r="B3269" s="95" t="s">
        <v>57</v>
      </c>
      <c r="C3269" s="150">
        <v>38</v>
      </c>
      <c r="D3269" s="5"/>
      <c r="E3269" s="98">
        <v>0.01</v>
      </c>
      <c r="F3269" s="53"/>
      <c r="G3269" s="59"/>
      <c r="Z3269" s="108" t="str">
        <f>IF(LEN(INDEX($1:$1048576,ROW(),4))&gt;0,INDEX($1:$1048576,ROW(),4)," ")</f>
        <v xml:space="preserve"> </v>
      </c>
      <c r="AA3269" s="108">
        <f t="shared" ref="AA3269" si="344">CEILING((ROW()-StartRow+1)/PanelHeight,1)-1</f>
        <v>251</v>
      </c>
      <c r="AB3269" s="108">
        <f ca="1">COUNTBLANK(OFFSET(INDEX($1:$1048576,2,4),AA3269*WellsInPlate,0,WellsInPlate,1))</f>
        <v>86</v>
      </c>
      <c r="AC3269" s="108">
        <f t="shared" ref="AC3269" ca="1" si="345">IF(AB3269=WellsInPlate,0,1)</f>
        <v>0</v>
      </c>
      <c r="AE3269" s="108" t="b">
        <f>IF(COUNTBLANK(D3269)=0,A3269)</f>
        <v>0</v>
      </c>
    </row>
    <row r="3270" spans="1:31" ht="12.75" x14ac:dyDescent="0.2">
      <c r="A3270" s="94" t="str">
        <f>IF(D3270="","",CONCATENATE('Address and samples info'!$B$8," #",'Samples 96'!C3270))</f>
        <v/>
      </c>
      <c r="B3270" s="95" t="s">
        <v>68</v>
      </c>
      <c r="C3270" s="150">
        <v>38</v>
      </c>
      <c r="D3270" s="5"/>
      <c r="E3270" s="98">
        <v>0.01</v>
      </c>
      <c r="F3270" s="53"/>
      <c r="G3270" s="59"/>
      <c r="Z3270" s="108" t="str">
        <f>IF(LEN(INDEX($1:$1048576,ROW(),4))&gt;0,INDEX($1:$1048576,ROW(),4)," ")</f>
        <v xml:space="preserve"> </v>
      </c>
      <c r="AA3270" s="108">
        <f t="shared" ref="AA3270:AA3301" si="346">CEILING((ROW()-StartRow+1)/PanelHeight,1)-1</f>
        <v>251</v>
      </c>
      <c r="AB3270" s="108">
        <f ca="1">COUNTBLANK(OFFSET(INDEX($1:$1048576,2,4),AA3270*WellsInPlate,0,WellsInPlate,1))</f>
        <v>86</v>
      </c>
      <c r="AC3270" s="108">
        <f t="shared" ref="AC3270:AC3301" ca="1" si="347">IF(AB3270=WellsInPlate,0,1)</f>
        <v>0</v>
      </c>
      <c r="AE3270" s="108" t="b">
        <f>IF(COUNTBLANK(D3270)=0,A3270)</f>
        <v>0</v>
      </c>
    </row>
    <row r="3271" spans="1:31" ht="12.75" x14ac:dyDescent="0.2">
      <c r="A3271" s="94" t="str">
        <f>IF(D3271="","",CONCATENATE('Address and samples info'!$B$8," #",'Samples 96'!C3271))</f>
        <v/>
      </c>
      <c r="B3271" s="95" t="s">
        <v>3</v>
      </c>
      <c r="C3271" s="150">
        <v>39</v>
      </c>
      <c r="D3271" s="5"/>
      <c r="E3271" s="98">
        <v>0.01</v>
      </c>
      <c r="F3271" s="53"/>
      <c r="G3271" s="59"/>
      <c r="Z3271" s="108" t="str">
        <f>IF(LEN(INDEX($1:$1048576,ROW(),4))&gt;0,INDEX($1:$1048576,ROW(),4)," ")</f>
        <v xml:space="preserve"> </v>
      </c>
      <c r="AA3271" s="108">
        <f t="shared" si="346"/>
        <v>251</v>
      </c>
      <c r="AB3271" s="108">
        <f ca="1">COUNTBLANK(OFFSET(INDEX($1:$1048576,2,4),AA3271*WellsInPlate,0,WellsInPlate,1))</f>
        <v>86</v>
      </c>
      <c r="AC3271" s="108">
        <f t="shared" ca="1" si="347"/>
        <v>0</v>
      </c>
      <c r="AE3271" s="108" t="b">
        <f>IF(COUNTBLANK(D3271)=0,A3271)</f>
        <v>0</v>
      </c>
    </row>
    <row r="3272" spans="1:31" ht="12.75" x14ac:dyDescent="0.2">
      <c r="A3272" s="94" t="str">
        <f>IF(D3272="","",CONCATENATE('Address and samples info'!$B$8," #",'Samples 96'!C3272))</f>
        <v/>
      </c>
      <c r="B3272" s="95" t="s">
        <v>14</v>
      </c>
      <c r="C3272" s="150">
        <v>39</v>
      </c>
      <c r="D3272" s="5"/>
      <c r="E3272" s="98">
        <v>0.01</v>
      </c>
      <c r="F3272" s="53"/>
      <c r="G3272" s="59"/>
      <c r="Z3272" s="108" t="str">
        <f>IF(LEN(INDEX($1:$1048576,ROW(),4))&gt;0,INDEX($1:$1048576,ROW(),4)," ")</f>
        <v xml:space="preserve"> </v>
      </c>
      <c r="AA3272" s="108">
        <f t="shared" si="346"/>
        <v>251</v>
      </c>
      <c r="AB3272" s="108">
        <f ca="1">COUNTBLANK(OFFSET(INDEX($1:$1048576,2,4),AA3272*WellsInPlate,0,WellsInPlate,1))</f>
        <v>86</v>
      </c>
      <c r="AC3272" s="108">
        <f t="shared" ca="1" si="347"/>
        <v>0</v>
      </c>
      <c r="AE3272" s="108" t="b">
        <f>IF(COUNTBLANK(D3272)=0,A3272)</f>
        <v>0</v>
      </c>
    </row>
    <row r="3273" spans="1:31" ht="12.75" x14ac:dyDescent="0.2">
      <c r="A3273" s="94" t="str">
        <f>IF(D3273="","",CONCATENATE('Address and samples info'!$B$8," #",'Samples 96'!C3273))</f>
        <v/>
      </c>
      <c r="B3273" s="95" t="s">
        <v>25</v>
      </c>
      <c r="C3273" s="150">
        <v>39</v>
      </c>
      <c r="D3273" s="5"/>
      <c r="E3273" s="98">
        <v>0.01</v>
      </c>
      <c r="F3273" s="53"/>
      <c r="G3273" s="59"/>
      <c r="Z3273" s="108" t="str">
        <f>IF(LEN(INDEX($1:$1048576,ROW(),4))&gt;0,INDEX($1:$1048576,ROW(),4)," ")</f>
        <v xml:space="preserve"> </v>
      </c>
      <c r="AA3273" s="108">
        <f t="shared" si="346"/>
        <v>251</v>
      </c>
      <c r="AB3273" s="108">
        <f ca="1">COUNTBLANK(OFFSET(INDEX($1:$1048576,2,4),AA3273*WellsInPlate,0,WellsInPlate,1))</f>
        <v>86</v>
      </c>
      <c r="AC3273" s="108">
        <f t="shared" ca="1" si="347"/>
        <v>0</v>
      </c>
      <c r="AE3273" s="108" t="b">
        <f>IF(COUNTBLANK(D3273)=0,A3273)</f>
        <v>0</v>
      </c>
    </row>
    <row r="3274" spans="1:31" ht="12.75" x14ac:dyDescent="0.2">
      <c r="A3274" s="94" t="str">
        <f>IF(D3274="","",CONCATENATE('Address and samples info'!$B$8," #",'Samples 96'!C3274))</f>
        <v/>
      </c>
      <c r="B3274" s="95" t="s">
        <v>36</v>
      </c>
      <c r="C3274" s="150">
        <v>39</v>
      </c>
      <c r="D3274" s="5"/>
      <c r="E3274" s="98">
        <v>0.01</v>
      </c>
      <c r="F3274" s="53"/>
      <c r="G3274" s="59"/>
      <c r="Z3274" s="108" t="str">
        <f>IF(LEN(INDEX($1:$1048576,ROW(),4))&gt;0,INDEX($1:$1048576,ROW(),4)," ")</f>
        <v xml:space="preserve"> </v>
      </c>
      <c r="AA3274" s="108">
        <f t="shared" si="346"/>
        <v>251</v>
      </c>
      <c r="AB3274" s="108">
        <f ca="1">COUNTBLANK(OFFSET(INDEX($1:$1048576,2,4),AA3274*WellsInPlate,0,WellsInPlate,1))</f>
        <v>86</v>
      </c>
      <c r="AC3274" s="108">
        <f t="shared" ca="1" si="347"/>
        <v>0</v>
      </c>
      <c r="AE3274" s="108" t="b">
        <f>IF(COUNTBLANK(D3274)=0,A3274)</f>
        <v>0</v>
      </c>
    </row>
    <row r="3275" spans="1:31" ht="12.75" x14ac:dyDescent="0.2">
      <c r="A3275" s="94" t="str">
        <f>IF(D3275="","",CONCATENATE('Address and samples info'!$B$8," #",'Samples 96'!C3275))</f>
        <v/>
      </c>
      <c r="B3275" s="95" t="s">
        <v>47</v>
      </c>
      <c r="C3275" s="150">
        <v>39</v>
      </c>
      <c r="D3275" s="5"/>
      <c r="E3275" s="98">
        <v>0.01</v>
      </c>
      <c r="F3275" s="53"/>
      <c r="G3275" s="59"/>
      <c r="Z3275" s="108" t="str">
        <f>IF(LEN(INDEX($1:$1048576,ROW(),4))&gt;0,INDEX($1:$1048576,ROW(),4)," ")</f>
        <v xml:space="preserve"> </v>
      </c>
      <c r="AA3275" s="108">
        <f t="shared" si="346"/>
        <v>251</v>
      </c>
      <c r="AB3275" s="108">
        <f ca="1">COUNTBLANK(OFFSET(INDEX($1:$1048576,2,4),AA3275*WellsInPlate,0,WellsInPlate,1))</f>
        <v>86</v>
      </c>
      <c r="AC3275" s="108">
        <f t="shared" ca="1" si="347"/>
        <v>0</v>
      </c>
      <c r="AE3275" s="108" t="b">
        <f>IF(COUNTBLANK(D3275)=0,A3275)</f>
        <v>0</v>
      </c>
    </row>
    <row r="3276" spans="1:31" ht="12.75" x14ac:dyDescent="0.2">
      <c r="A3276" s="94" t="str">
        <f>IF(D3276="","",CONCATENATE('Address and samples info'!$B$8," #",'Samples 96'!C3276))</f>
        <v/>
      </c>
      <c r="B3276" s="95" t="s">
        <v>58</v>
      </c>
      <c r="C3276" s="150">
        <v>39</v>
      </c>
      <c r="D3276" s="5"/>
      <c r="E3276" s="98">
        <v>0.01</v>
      </c>
      <c r="F3276" s="53"/>
      <c r="G3276" s="59"/>
      <c r="Z3276" s="108" t="str">
        <f>IF(LEN(INDEX($1:$1048576,ROW(),4))&gt;0,INDEX($1:$1048576,ROW(),4)," ")</f>
        <v xml:space="preserve"> </v>
      </c>
      <c r="AA3276" s="108">
        <f t="shared" si="346"/>
        <v>251</v>
      </c>
      <c r="AB3276" s="108">
        <f ca="1">COUNTBLANK(OFFSET(INDEX($1:$1048576,2,4),AA3276*WellsInPlate,0,WellsInPlate,1))</f>
        <v>86</v>
      </c>
      <c r="AC3276" s="108">
        <f t="shared" ca="1" si="347"/>
        <v>0</v>
      </c>
      <c r="AE3276" s="108" t="b">
        <f>IF(COUNTBLANK(D3276)=0,A3276)</f>
        <v>0</v>
      </c>
    </row>
    <row r="3277" spans="1:31" ht="12.75" x14ac:dyDescent="0.2">
      <c r="A3277" s="94" t="str">
        <f>IF(D3277="","",CONCATENATE('Address and samples info'!$B$8," #",'Samples 96'!C3277))</f>
        <v/>
      </c>
      <c r="B3277" s="95" t="s">
        <v>69</v>
      </c>
      <c r="C3277" s="150">
        <v>39</v>
      </c>
      <c r="D3277" s="5"/>
      <c r="E3277" s="98">
        <v>0.01</v>
      </c>
      <c r="F3277" s="53"/>
      <c r="G3277" s="59"/>
      <c r="Z3277" s="108" t="str">
        <f>IF(LEN(INDEX($1:$1048576,ROW(),4))&gt;0,INDEX($1:$1048576,ROW(),4)," ")</f>
        <v xml:space="preserve"> </v>
      </c>
      <c r="AA3277" s="108">
        <f t="shared" si="346"/>
        <v>251</v>
      </c>
      <c r="AB3277" s="108">
        <f ca="1">COUNTBLANK(OFFSET(INDEX($1:$1048576,2,4),AA3277*WellsInPlate,0,WellsInPlate,1))</f>
        <v>86</v>
      </c>
      <c r="AC3277" s="108">
        <f t="shared" ca="1" si="347"/>
        <v>0</v>
      </c>
      <c r="AE3277" s="108" t="b">
        <f>IF(COUNTBLANK(D3277)=0,A3277)</f>
        <v>0</v>
      </c>
    </row>
    <row r="3278" spans="1:31" ht="12.75" x14ac:dyDescent="0.2">
      <c r="A3278" s="94" t="str">
        <f>IF(D3278="","",CONCATENATE('Address and samples info'!$B$8," #",'Samples 96'!C3278))</f>
        <v/>
      </c>
      <c r="B3278" s="95" t="s">
        <v>79</v>
      </c>
      <c r="C3278" s="150">
        <v>39</v>
      </c>
      <c r="D3278" s="5"/>
      <c r="E3278" s="98">
        <v>0.01</v>
      </c>
      <c r="F3278" s="53"/>
      <c r="G3278" s="59"/>
      <c r="Z3278" s="108" t="str">
        <f>IF(LEN(INDEX($1:$1048576,ROW(),4))&gt;0,INDEX($1:$1048576,ROW(),4)," ")</f>
        <v xml:space="preserve"> </v>
      </c>
      <c r="AA3278" s="108">
        <f t="shared" si="346"/>
        <v>251</v>
      </c>
      <c r="AB3278" s="108">
        <f ca="1">COUNTBLANK(OFFSET(INDEX($1:$1048576,2,4),AA3278*WellsInPlate,0,WellsInPlate,1))</f>
        <v>86</v>
      </c>
      <c r="AC3278" s="108">
        <f t="shared" ca="1" si="347"/>
        <v>0</v>
      </c>
      <c r="AE3278" s="108" t="b">
        <f>IF(COUNTBLANK(D3278)=0,A3278)</f>
        <v>0</v>
      </c>
    </row>
    <row r="3279" spans="1:31" ht="12.75" x14ac:dyDescent="0.2">
      <c r="A3279" s="94" t="str">
        <f>IF(D3279="","",CONCATENATE('Address and samples info'!$B$8," #",'Samples 96'!C3279))</f>
        <v/>
      </c>
      <c r="B3279" s="95" t="s">
        <v>4</v>
      </c>
      <c r="C3279" s="150">
        <v>39</v>
      </c>
      <c r="D3279" s="5"/>
      <c r="E3279" s="98">
        <v>0.01</v>
      </c>
      <c r="F3279" s="53"/>
      <c r="G3279" s="59"/>
      <c r="Z3279" s="108" t="str">
        <f>IF(LEN(INDEX($1:$1048576,ROW(),4))&gt;0,INDEX($1:$1048576,ROW(),4)," ")</f>
        <v xml:space="preserve"> </v>
      </c>
      <c r="AA3279" s="108">
        <f t="shared" si="346"/>
        <v>251</v>
      </c>
      <c r="AB3279" s="108">
        <f ca="1">COUNTBLANK(OFFSET(INDEX($1:$1048576,2,4),AA3279*WellsInPlate,0,WellsInPlate,1))</f>
        <v>86</v>
      </c>
      <c r="AC3279" s="108">
        <f t="shared" ca="1" si="347"/>
        <v>0</v>
      </c>
      <c r="AE3279" s="108" t="b">
        <f>IF(COUNTBLANK(D3279)=0,A3279)</f>
        <v>0</v>
      </c>
    </row>
    <row r="3280" spans="1:31" ht="12.75" x14ac:dyDescent="0.2">
      <c r="A3280" s="94" t="str">
        <f>IF(D3280="","",CONCATENATE('Address and samples info'!$B$8," #",'Samples 96'!C3280))</f>
        <v/>
      </c>
      <c r="B3280" s="95" t="s">
        <v>15</v>
      </c>
      <c r="C3280" s="150">
        <v>39</v>
      </c>
      <c r="D3280" s="5"/>
      <c r="E3280" s="98">
        <v>0.01</v>
      </c>
      <c r="F3280" s="53"/>
      <c r="G3280" s="59"/>
      <c r="Z3280" s="108" t="str">
        <f>IF(LEN(INDEX($1:$1048576,ROW(),4))&gt;0,INDEX($1:$1048576,ROW(),4)," ")</f>
        <v xml:space="preserve"> </v>
      </c>
      <c r="AA3280" s="108">
        <f t="shared" si="346"/>
        <v>252</v>
      </c>
      <c r="AB3280" s="108">
        <f ca="1">COUNTBLANK(OFFSET(INDEX($1:$1048576,2,4),AA3280*WellsInPlate,0,WellsInPlate,1))</f>
        <v>86</v>
      </c>
      <c r="AC3280" s="108">
        <f t="shared" ca="1" si="347"/>
        <v>0</v>
      </c>
      <c r="AE3280" s="108" t="b">
        <f>IF(COUNTBLANK(D3280)=0,A3280)</f>
        <v>0</v>
      </c>
    </row>
    <row r="3281" spans="1:31" ht="12.75" x14ac:dyDescent="0.2">
      <c r="A3281" s="94" t="str">
        <f>IF(D3281="","",CONCATENATE('Address and samples info'!$B$8," #",'Samples 96'!C3281))</f>
        <v/>
      </c>
      <c r="B3281" s="95" t="s">
        <v>26</v>
      </c>
      <c r="C3281" s="150">
        <v>39</v>
      </c>
      <c r="D3281" s="5"/>
      <c r="E3281" s="98">
        <v>0.01</v>
      </c>
      <c r="F3281" s="53"/>
      <c r="G3281" s="59"/>
      <c r="Z3281" s="108" t="str">
        <f>IF(LEN(INDEX($1:$1048576,ROW(),4))&gt;0,INDEX($1:$1048576,ROW(),4)," ")</f>
        <v xml:space="preserve"> </v>
      </c>
      <c r="AA3281" s="108">
        <f t="shared" si="346"/>
        <v>252</v>
      </c>
      <c r="AB3281" s="108">
        <f ca="1">COUNTBLANK(OFFSET(INDEX($1:$1048576,2,4),AA3281*WellsInPlate,0,WellsInPlate,1))</f>
        <v>86</v>
      </c>
      <c r="AC3281" s="108">
        <f t="shared" ca="1" si="347"/>
        <v>0</v>
      </c>
      <c r="AE3281" s="108" t="b">
        <f>IF(COUNTBLANK(D3281)=0,A3281)</f>
        <v>0</v>
      </c>
    </row>
    <row r="3282" spans="1:31" ht="12.75" x14ac:dyDescent="0.2">
      <c r="A3282" s="94" t="str">
        <f>IF(D3282="","",CONCATENATE('Address and samples info'!$B$8," #",'Samples 96'!C3282))</f>
        <v/>
      </c>
      <c r="B3282" s="95" t="s">
        <v>37</v>
      </c>
      <c r="C3282" s="150">
        <v>39</v>
      </c>
      <c r="D3282" s="5"/>
      <c r="E3282" s="98">
        <v>0.01</v>
      </c>
      <c r="F3282" s="53"/>
      <c r="G3282" s="59"/>
      <c r="Z3282" s="108" t="str">
        <f>IF(LEN(INDEX($1:$1048576,ROW(),4))&gt;0,INDEX($1:$1048576,ROW(),4)," ")</f>
        <v xml:space="preserve"> </v>
      </c>
      <c r="AA3282" s="108">
        <f t="shared" si="346"/>
        <v>252</v>
      </c>
      <c r="AB3282" s="108">
        <f ca="1">COUNTBLANK(OFFSET(INDEX($1:$1048576,2,4),AA3282*WellsInPlate,0,WellsInPlate,1))</f>
        <v>86</v>
      </c>
      <c r="AC3282" s="108">
        <f t="shared" ca="1" si="347"/>
        <v>0</v>
      </c>
      <c r="AE3282" s="108" t="b">
        <f>IF(COUNTBLANK(D3282)=0,A3282)</f>
        <v>0</v>
      </c>
    </row>
    <row r="3283" spans="1:31" ht="12.75" x14ac:dyDescent="0.2">
      <c r="A3283" s="94" t="str">
        <f>IF(D3283="","",CONCATENATE('Address and samples info'!$B$8," #",'Samples 96'!C3283))</f>
        <v/>
      </c>
      <c r="B3283" s="95" t="s">
        <v>48</v>
      </c>
      <c r="C3283" s="150">
        <v>39</v>
      </c>
      <c r="D3283" s="5"/>
      <c r="E3283" s="98">
        <v>0.01</v>
      </c>
      <c r="F3283" s="53"/>
      <c r="G3283" s="59"/>
      <c r="Z3283" s="108" t="str">
        <f>IF(LEN(INDEX($1:$1048576,ROW(),4))&gt;0,INDEX($1:$1048576,ROW(),4)," ")</f>
        <v xml:space="preserve"> </v>
      </c>
      <c r="AA3283" s="108">
        <f t="shared" si="346"/>
        <v>252</v>
      </c>
      <c r="AB3283" s="108">
        <f ca="1">COUNTBLANK(OFFSET(INDEX($1:$1048576,2,4),AA3283*WellsInPlate,0,WellsInPlate,1))</f>
        <v>86</v>
      </c>
      <c r="AC3283" s="108">
        <f t="shared" ca="1" si="347"/>
        <v>0</v>
      </c>
      <c r="AE3283" s="108" t="b">
        <f>IF(COUNTBLANK(D3283)=0,A3283)</f>
        <v>0</v>
      </c>
    </row>
    <row r="3284" spans="1:31" ht="12.75" x14ac:dyDescent="0.2">
      <c r="A3284" s="94" t="str">
        <f>IF(D3284="","",CONCATENATE('Address and samples info'!$B$8," #",'Samples 96'!C3284))</f>
        <v/>
      </c>
      <c r="B3284" s="95" t="s">
        <v>59</v>
      </c>
      <c r="C3284" s="150">
        <v>39</v>
      </c>
      <c r="D3284" s="5"/>
      <c r="E3284" s="98">
        <v>0.01</v>
      </c>
      <c r="F3284" s="53"/>
      <c r="G3284" s="59"/>
      <c r="Z3284" s="108" t="str">
        <f>IF(LEN(INDEX($1:$1048576,ROW(),4))&gt;0,INDEX($1:$1048576,ROW(),4)," ")</f>
        <v xml:space="preserve"> </v>
      </c>
      <c r="AA3284" s="108">
        <f t="shared" si="346"/>
        <v>252</v>
      </c>
      <c r="AB3284" s="108">
        <f ca="1">COUNTBLANK(OFFSET(INDEX($1:$1048576,2,4),AA3284*WellsInPlate,0,WellsInPlate,1))</f>
        <v>86</v>
      </c>
      <c r="AC3284" s="108">
        <f t="shared" ca="1" si="347"/>
        <v>0</v>
      </c>
      <c r="AE3284" s="108" t="b">
        <f>IF(COUNTBLANK(D3284)=0,A3284)</f>
        <v>0</v>
      </c>
    </row>
    <row r="3285" spans="1:31" ht="12.75" x14ac:dyDescent="0.2">
      <c r="A3285" s="94" t="str">
        <f>IF(D3285="","",CONCATENATE('Address and samples info'!$B$8," #",'Samples 96'!C3285))</f>
        <v/>
      </c>
      <c r="B3285" s="95" t="s">
        <v>70</v>
      </c>
      <c r="C3285" s="150">
        <v>39</v>
      </c>
      <c r="D3285" s="5"/>
      <c r="E3285" s="98">
        <v>0.01</v>
      </c>
      <c r="F3285" s="53"/>
      <c r="G3285" s="59"/>
      <c r="Z3285" s="108" t="str">
        <f>IF(LEN(INDEX($1:$1048576,ROW(),4))&gt;0,INDEX($1:$1048576,ROW(),4)," ")</f>
        <v xml:space="preserve"> </v>
      </c>
      <c r="AA3285" s="108">
        <f t="shared" si="346"/>
        <v>252</v>
      </c>
      <c r="AB3285" s="108">
        <f ca="1">COUNTBLANK(OFFSET(INDEX($1:$1048576,2,4),AA3285*WellsInPlate,0,WellsInPlate,1))</f>
        <v>86</v>
      </c>
      <c r="AC3285" s="108">
        <f t="shared" ca="1" si="347"/>
        <v>0</v>
      </c>
      <c r="AE3285" s="108" t="b">
        <f>IF(COUNTBLANK(D3285)=0,A3285)</f>
        <v>0</v>
      </c>
    </row>
    <row r="3286" spans="1:31" ht="12.75" x14ac:dyDescent="0.2">
      <c r="A3286" s="94" t="str">
        <f>IF(D3286="","",CONCATENATE('Address and samples info'!$B$8," #",'Samples 96'!C3286))</f>
        <v/>
      </c>
      <c r="B3286" s="95" t="s">
        <v>80</v>
      </c>
      <c r="C3286" s="150">
        <v>39</v>
      </c>
      <c r="D3286" s="5"/>
      <c r="E3286" s="98">
        <v>0.01</v>
      </c>
      <c r="F3286" s="53"/>
      <c r="G3286" s="59"/>
      <c r="Z3286" s="108" t="str">
        <f>IF(LEN(INDEX($1:$1048576,ROW(),4))&gt;0,INDEX($1:$1048576,ROW(),4)," ")</f>
        <v xml:space="preserve"> </v>
      </c>
      <c r="AA3286" s="108">
        <f t="shared" si="346"/>
        <v>252</v>
      </c>
      <c r="AB3286" s="108">
        <f ca="1">COUNTBLANK(OFFSET(INDEX($1:$1048576,2,4),AA3286*WellsInPlate,0,WellsInPlate,1))</f>
        <v>86</v>
      </c>
      <c r="AC3286" s="108">
        <f t="shared" ca="1" si="347"/>
        <v>0</v>
      </c>
      <c r="AE3286" s="108" t="b">
        <f>IF(COUNTBLANK(D3286)=0,A3286)</f>
        <v>0</v>
      </c>
    </row>
    <row r="3287" spans="1:31" ht="12.75" x14ac:dyDescent="0.2">
      <c r="A3287" s="94" t="str">
        <f>IF(D3287="","",CONCATENATE('Address and samples info'!$B$8," #",'Samples 96'!C3287))</f>
        <v/>
      </c>
      <c r="B3287" s="95" t="s">
        <v>5</v>
      </c>
      <c r="C3287" s="150">
        <v>39</v>
      </c>
      <c r="D3287" s="5"/>
      <c r="E3287" s="98">
        <v>0.01</v>
      </c>
      <c r="F3287" s="53"/>
      <c r="G3287" s="59"/>
      <c r="Z3287" s="108" t="str">
        <f>IF(LEN(INDEX($1:$1048576,ROW(),4))&gt;0,INDEX($1:$1048576,ROW(),4)," ")</f>
        <v xml:space="preserve"> </v>
      </c>
      <c r="AA3287" s="108">
        <f t="shared" si="346"/>
        <v>252</v>
      </c>
      <c r="AB3287" s="108">
        <f ca="1">COUNTBLANK(OFFSET(INDEX($1:$1048576,2,4),AA3287*WellsInPlate,0,WellsInPlate,1))</f>
        <v>86</v>
      </c>
      <c r="AC3287" s="108">
        <f t="shared" ca="1" si="347"/>
        <v>0</v>
      </c>
      <c r="AE3287" s="108" t="b">
        <f>IF(COUNTBLANK(D3287)=0,A3287)</f>
        <v>0</v>
      </c>
    </row>
    <row r="3288" spans="1:31" ht="12.75" x14ac:dyDescent="0.2">
      <c r="A3288" s="94" t="str">
        <f>IF(D3288="","",CONCATENATE('Address and samples info'!$B$8," #",'Samples 96'!C3288))</f>
        <v/>
      </c>
      <c r="B3288" s="95" t="s">
        <v>16</v>
      </c>
      <c r="C3288" s="150">
        <v>39</v>
      </c>
      <c r="D3288" s="5"/>
      <c r="E3288" s="98">
        <v>0.01</v>
      </c>
      <c r="F3288" s="53"/>
      <c r="G3288" s="59"/>
      <c r="Z3288" s="108" t="str">
        <f>IF(LEN(INDEX($1:$1048576,ROW(),4))&gt;0,INDEX($1:$1048576,ROW(),4)," ")</f>
        <v xml:space="preserve"> </v>
      </c>
      <c r="AA3288" s="108">
        <f t="shared" si="346"/>
        <v>252</v>
      </c>
      <c r="AB3288" s="108">
        <f ca="1">COUNTBLANK(OFFSET(INDEX($1:$1048576,2,4),AA3288*WellsInPlate,0,WellsInPlate,1))</f>
        <v>86</v>
      </c>
      <c r="AC3288" s="108">
        <f t="shared" ca="1" si="347"/>
        <v>0</v>
      </c>
      <c r="AE3288" s="108" t="b">
        <f>IF(COUNTBLANK(D3288)=0,A3288)</f>
        <v>0</v>
      </c>
    </row>
    <row r="3289" spans="1:31" ht="12.75" x14ac:dyDescent="0.2">
      <c r="A3289" s="94" t="str">
        <f>IF(D3289="","",CONCATENATE('Address and samples info'!$B$8," #",'Samples 96'!C3289))</f>
        <v/>
      </c>
      <c r="B3289" s="95" t="s">
        <v>27</v>
      </c>
      <c r="C3289" s="150">
        <v>39</v>
      </c>
      <c r="D3289" s="5"/>
      <c r="E3289" s="98">
        <v>0.01</v>
      </c>
      <c r="F3289" s="53"/>
      <c r="G3289" s="59"/>
      <c r="Z3289" s="108" t="str">
        <f>IF(LEN(INDEX($1:$1048576,ROW(),4))&gt;0,INDEX($1:$1048576,ROW(),4)," ")</f>
        <v xml:space="preserve"> </v>
      </c>
      <c r="AA3289" s="108">
        <f t="shared" si="346"/>
        <v>252</v>
      </c>
      <c r="AB3289" s="108">
        <f ca="1">COUNTBLANK(OFFSET(INDEX($1:$1048576,2,4),AA3289*WellsInPlate,0,WellsInPlate,1))</f>
        <v>86</v>
      </c>
      <c r="AC3289" s="108">
        <f t="shared" ca="1" si="347"/>
        <v>0</v>
      </c>
      <c r="AE3289" s="108" t="b">
        <f>IF(COUNTBLANK(D3289)=0,A3289)</f>
        <v>0</v>
      </c>
    </row>
    <row r="3290" spans="1:31" ht="12.75" x14ac:dyDescent="0.2">
      <c r="A3290" s="94" t="str">
        <f>IF(D3290="","",CONCATENATE('Address and samples info'!$B$8," #",'Samples 96'!C3290))</f>
        <v/>
      </c>
      <c r="B3290" s="95" t="s">
        <v>38</v>
      </c>
      <c r="C3290" s="150">
        <v>39</v>
      </c>
      <c r="D3290" s="5"/>
      <c r="E3290" s="98">
        <v>0.01</v>
      </c>
      <c r="F3290" s="53"/>
      <c r="G3290" s="59"/>
      <c r="Z3290" s="108" t="str">
        <f>IF(LEN(INDEX($1:$1048576,ROW(),4))&gt;0,INDEX($1:$1048576,ROW(),4)," ")</f>
        <v xml:space="preserve"> </v>
      </c>
      <c r="AA3290" s="108">
        <f t="shared" si="346"/>
        <v>252</v>
      </c>
      <c r="AB3290" s="108">
        <f ca="1">COUNTBLANK(OFFSET(INDEX($1:$1048576,2,4),AA3290*WellsInPlate,0,WellsInPlate,1))</f>
        <v>86</v>
      </c>
      <c r="AC3290" s="108">
        <f t="shared" ca="1" si="347"/>
        <v>0</v>
      </c>
      <c r="AE3290" s="108" t="b">
        <f>IF(COUNTBLANK(D3290)=0,A3290)</f>
        <v>0</v>
      </c>
    </row>
    <row r="3291" spans="1:31" ht="12.75" x14ac:dyDescent="0.2">
      <c r="A3291" s="94" t="str">
        <f>IF(D3291="","",CONCATENATE('Address and samples info'!$B$8," #",'Samples 96'!C3291))</f>
        <v/>
      </c>
      <c r="B3291" s="95" t="s">
        <v>49</v>
      </c>
      <c r="C3291" s="150">
        <v>39</v>
      </c>
      <c r="D3291" s="5"/>
      <c r="E3291" s="98">
        <v>0.01</v>
      </c>
      <c r="F3291" s="53"/>
      <c r="G3291" s="59"/>
      <c r="Z3291" s="108" t="str">
        <f>IF(LEN(INDEX($1:$1048576,ROW(),4))&gt;0,INDEX($1:$1048576,ROW(),4)," ")</f>
        <v xml:space="preserve"> </v>
      </c>
      <c r="AA3291" s="108">
        <f t="shared" si="346"/>
        <v>252</v>
      </c>
      <c r="AB3291" s="108">
        <f ca="1">COUNTBLANK(OFFSET(INDEX($1:$1048576,2,4),AA3291*WellsInPlate,0,WellsInPlate,1))</f>
        <v>86</v>
      </c>
      <c r="AC3291" s="108">
        <f t="shared" ca="1" si="347"/>
        <v>0</v>
      </c>
      <c r="AE3291" s="108" t="b">
        <f>IF(COUNTBLANK(D3291)=0,A3291)</f>
        <v>0</v>
      </c>
    </row>
    <row r="3292" spans="1:31" ht="12.75" x14ac:dyDescent="0.2">
      <c r="A3292" s="94" t="str">
        <f>IF(D3292="","",CONCATENATE('Address and samples info'!$B$8," #",'Samples 96'!C3292))</f>
        <v/>
      </c>
      <c r="B3292" s="95" t="s">
        <v>60</v>
      </c>
      <c r="C3292" s="150">
        <v>39</v>
      </c>
      <c r="D3292" s="5"/>
      <c r="E3292" s="98">
        <v>0.01</v>
      </c>
      <c r="F3292" s="53"/>
      <c r="G3292" s="59"/>
      <c r="Z3292" s="108" t="str">
        <f>IF(LEN(INDEX($1:$1048576,ROW(),4))&gt;0,INDEX($1:$1048576,ROW(),4)," ")</f>
        <v xml:space="preserve"> </v>
      </c>
      <c r="AA3292" s="108">
        <f t="shared" si="346"/>
        <v>252</v>
      </c>
      <c r="AB3292" s="108">
        <f ca="1">COUNTBLANK(OFFSET(INDEX($1:$1048576,2,4),AA3292*WellsInPlate,0,WellsInPlate,1))</f>
        <v>86</v>
      </c>
      <c r="AC3292" s="108">
        <f t="shared" ca="1" si="347"/>
        <v>0</v>
      </c>
      <c r="AE3292" s="108" t="b">
        <f>IF(COUNTBLANK(D3292)=0,A3292)</f>
        <v>0</v>
      </c>
    </row>
    <row r="3293" spans="1:31" ht="12.75" x14ac:dyDescent="0.2">
      <c r="A3293" s="94" t="str">
        <f>IF(D3293="","",CONCATENATE('Address and samples info'!$B$8," #",'Samples 96'!C3293))</f>
        <v/>
      </c>
      <c r="B3293" s="95" t="s">
        <v>71</v>
      </c>
      <c r="C3293" s="150">
        <v>39</v>
      </c>
      <c r="D3293" s="5"/>
      <c r="E3293" s="98">
        <v>0.01</v>
      </c>
      <c r="F3293" s="53"/>
      <c r="G3293" s="59"/>
      <c r="Z3293" s="108" t="str">
        <f>IF(LEN(INDEX($1:$1048576,ROW(),4))&gt;0,INDEX($1:$1048576,ROW(),4)," ")</f>
        <v xml:space="preserve"> </v>
      </c>
      <c r="AA3293" s="108">
        <f t="shared" si="346"/>
        <v>253</v>
      </c>
      <c r="AB3293" s="108">
        <f ca="1">COUNTBLANK(OFFSET(INDEX($1:$1048576,2,4),AA3293*WellsInPlate,0,WellsInPlate,1))</f>
        <v>86</v>
      </c>
      <c r="AC3293" s="108">
        <f t="shared" ca="1" si="347"/>
        <v>0</v>
      </c>
      <c r="AE3293" s="108" t="b">
        <f>IF(COUNTBLANK(D3293)=0,A3293)</f>
        <v>0</v>
      </c>
    </row>
    <row r="3294" spans="1:31" ht="12.75" x14ac:dyDescent="0.2">
      <c r="A3294" s="94" t="str">
        <f>IF(D3294="","",CONCATENATE('Address and samples info'!$B$8," #",'Samples 96'!C3294))</f>
        <v/>
      </c>
      <c r="B3294" s="95" t="s">
        <v>81</v>
      </c>
      <c r="C3294" s="150">
        <v>39</v>
      </c>
      <c r="D3294" s="5"/>
      <c r="E3294" s="98">
        <v>0.01</v>
      </c>
      <c r="F3294" s="53"/>
      <c r="G3294" s="59"/>
      <c r="Z3294" s="108" t="str">
        <f>IF(LEN(INDEX($1:$1048576,ROW(),4))&gt;0,INDEX($1:$1048576,ROW(),4)," ")</f>
        <v xml:space="preserve"> </v>
      </c>
      <c r="AA3294" s="108">
        <f t="shared" si="346"/>
        <v>253</v>
      </c>
      <c r="AB3294" s="108">
        <f ca="1">COUNTBLANK(OFFSET(INDEX($1:$1048576,2,4),AA3294*WellsInPlate,0,WellsInPlate,1))</f>
        <v>86</v>
      </c>
      <c r="AC3294" s="108">
        <f t="shared" ca="1" si="347"/>
        <v>0</v>
      </c>
      <c r="AE3294" s="108" t="b">
        <f>IF(COUNTBLANK(D3294)=0,A3294)</f>
        <v>0</v>
      </c>
    </row>
    <row r="3295" spans="1:31" ht="12.75" x14ac:dyDescent="0.2">
      <c r="A3295" s="94" t="str">
        <f>IF(D3295="","",CONCATENATE('Address and samples info'!$B$8," #",'Samples 96'!C3295))</f>
        <v/>
      </c>
      <c r="B3295" s="95" t="s">
        <v>6</v>
      </c>
      <c r="C3295" s="150">
        <v>39</v>
      </c>
      <c r="D3295" s="5"/>
      <c r="E3295" s="98">
        <v>0.01</v>
      </c>
      <c r="F3295" s="53"/>
      <c r="G3295" s="59"/>
      <c r="Z3295" s="108" t="str">
        <f>IF(LEN(INDEX($1:$1048576,ROW(),4))&gt;0,INDEX($1:$1048576,ROW(),4)," ")</f>
        <v xml:space="preserve"> </v>
      </c>
      <c r="AA3295" s="108">
        <f t="shared" si="346"/>
        <v>253</v>
      </c>
      <c r="AB3295" s="108">
        <f ca="1">COUNTBLANK(OFFSET(INDEX($1:$1048576,2,4),AA3295*WellsInPlate,0,WellsInPlate,1))</f>
        <v>86</v>
      </c>
      <c r="AC3295" s="108">
        <f t="shared" ca="1" si="347"/>
        <v>0</v>
      </c>
      <c r="AE3295" s="108" t="b">
        <f>IF(COUNTBLANK(D3295)=0,A3295)</f>
        <v>0</v>
      </c>
    </row>
    <row r="3296" spans="1:31" ht="12.75" x14ac:dyDescent="0.2">
      <c r="A3296" s="94" t="str">
        <f>IF(D3296="","",CONCATENATE('Address and samples info'!$B$8," #",'Samples 96'!C3296))</f>
        <v/>
      </c>
      <c r="B3296" s="95" t="s">
        <v>17</v>
      </c>
      <c r="C3296" s="150">
        <v>39</v>
      </c>
      <c r="D3296" s="5"/>
      <c r="E3296" s="98">
        <v>0.01</v>
      </c>
      <c r="F3296" s="53"/>
      <c r="G3296" s="59"/>
      <c r="Z3296" s="108" t="str">
        <f>IF(LEN(INDEX($1:$1048576,ROW(),4))&gt;0,INDEX($1:$1048576,ROW(),4)," ")</f>
        <v xml:space="preserve"> </v>
      </c>
      <c r="AA3296" s="108">
        <f t="shared" si="346"/>
        <v>253</v>
      </c>
      <c r="AB3296" s="108">
        <f ca="1">COUNTBLANK(OFFSET(INDEX($1:$1048576,2,4),AA3296*WellsInPlate,0,WellsInPlate,1))</f>
        <v>86</v>
      </c>
      <c r="AC3296" s="108">
        <f t="shared" ca="1" si="347"/>
        <v>0</v>
      </c>
      <c r="AE3296" s="108" t="b">
        <f>IF(COUNTBLANK(D3296)=0,A3296)</f>
        <v>0</v>
      </c>
    </row>
    <row r="3297" spans="1:31" ht="12.75" x14ac:dyDescent="0.2">
      <c r="A3297" s="94" t="str">
        <f>IF(D3297="","",CONCATENATE('Address and samples info'!$B$8," #",'Samples 96'!C3297))</f>
        <v/>
      </c>
      <c r="B3297" s="95" t="s">
        <v>28</v>
      </c>
      <c r="C3297" s="150">
        <v>39</v>
      </c>
      <c r="D3297" s="5"/>
      <c r="E3297" s="98">
        <v>0.01</v>
      </c>
      <c r="F3297" s="53"/>
      <c r="G3297" s="59"/>
      <c r="Z3297" s="108" t="str">
        <f>IF(LEN(INDEX($1:$1048576,ROW(),4))&gt;0,INDEX($1:$1048576,ROW(),4)," ")</f>
        <v xml:space="preserve"> </v>
      </c>
      <c r="AA3297" s="108">
        <f t="shared" si="346"/>
        <v>253</v>
      </c>
      <c r="AB3297" s="108">
        <f ca="1">COUNTBLANK(OFFSET(INDEX($1:$1048576,2,4),AA3297*WellsInPlate,0,WellsInPlate,1))</f>
        <v>86</v>
      </c>
      <c r="AC3297" s="108">
        <f t="shared" ca="1" si="347"/>
        <v>0</v>
      </c>
      <c r="AE3297" s="108" t="b">
        <f>IF(COUNTBLANK(D3297)=0,A3297)</f>
        <v>0</v>
      </c>
    </row>
    <row r="3298" spans="1:31" ht="12.75" x14ac:dyDescent="0.2">
      <c r="A3298" s="94" t="str">
        <f>IF(D3298="","",CONCATENATE('Address and samples info'!$B$8," #",'Samples 96'!C3298))</f>
        <v/>
      </c>
      <c r="B3298" s="95" t="s">
        <v>39</v>
      </c>
      <c r="C3298" s="150">
        <v>39</v>
      </c>
      <c r="D3298" s="5"/>
      <c r="E3298" s="98">
        <v>0.01</v>
      </c>
      <c r="F3298" s="53"/>
      <c r="G3298" s="59"/>
      <c r="Z3298" s="108" t="str">
        <f>IF(LEN(INDEX($1:$1048576,ROW(),4))&gt;0,INDEX($1:$1048576,ROW(),4)," ")</f>
        <v xml:space="preserve"> </v>
      </c>
      <c r="AA3298" s="108">
        <f t="shared" si="346"/>
        <v>253</v>
      </c>
      <c r="AB3298" s="108">
        <f ca="1">COUNTBLANK(OFFSET(INDEX($1:$1048576,2,4),AA3298*WellsInPlate,0,WellsInPlate,1))</f>
        <v>86</v>
      </c>
      <c r="AC3298" s="108">
        <f t="shared" ca="1" si="347"/>
        <v>0</v>
      </c>
      <c r="AE3298" s="108" t="b">
        <f>IF(COUNTBLANK(D3298)=0,A3298)</f>
        <v>0</v>
      </c>
    </row>
    <row r="3299" spans="1:31" ht="12.75" x14ac:dyDescent="0.2">
      <c r="A3299" s="94" t="str">
        <f>IF(D3299="","",CONCATENATE('Address and samples info'!$B$8," #",'Samples 96'!C3299))</f>
        <v/>
      </c>
      <c r="B3299" s="95" t="s">
        <v>50</v>
      </c>
      <c r="C3299" s="150">
        <v>39</v>
      </c>
      <c r="D3299" s="5"/>
      <c r="E3299" s="98">
        <v>0.01</v>
      </c>
      <c r="F3299" s="53"/>
      <c r="G3299" s="59"/>
      <c r="Z3299" s="108" t="str">
        <f>IF(LEN(INDEX($1:$1048576,ROW(),4))&gt;0,INDEX($1:$1048576,ROW(),4)," ")</f>
        <v xml:space="preserve"> </v>
      </c>
      <c r="AA3299" s="108">
        <f t="shared" si="346"/>
        <v>253</v>
      </c>
      <c r="AB3299" s="108">
        <f ca="1">COUNTBLANK(OFFSET(INDEX($1:$1048576,2,4),AA3299*WellsInPlate,0,WellsInPlate,1))</f>
        <v>86</v>
      </c>
      <c r="AC3299" s="108">
        <f t="shared" ca="1" si="347"/>
        <v>0</v>
      </c>
      <c r="AE3299" s="108" t="b">
        <f>IF(COUNTBLANK(D3299)=0,A3299)</f>
        <v>0</v>
      </c>
    </row>
    <row r="3300" spans="1:31" ht="12.75" x14ac:dyDescent="0.2">
      <c r="A3300" s="94" t="str">
        <f>IF(D3300="","",CONCATENATE('Address and samples info'!$B$8," #",'Samples 96'!C3300))</f>
        <v/>
      </c>
      <c r="B3300" s="95" t="s">
        <v>61</v>
      </c>
      <c r="C3300" s="150">
        <v>39</v>
      </c>
      <c r="D3300" s="5"/>
      <c r="E3300" s="98">
        <v>0.01</v>
      </c>
      <c r="F3300" s="53"/>
      <c r="G3300" s="59"/>
      <c r="Z3300" s="108" t="str">
        <f>IF(LEN(INDEX($1:$1048576,ROW(),4))&gt;0,INDEX($1:$1048576,ROW(),4)," ")</f>
        <v xml:space="preserve"> </v>
      </c>
      <c r="AA3300" s="108">
        <f t="shared" si="346"/>
        <v>253</v>
      </c>
      <c r="AB3300" s="108">
        <f ca="1">COUNTBLANK(OFFSET(INDEX($1:$1048576,2,4),AA3300*WellsInPlate,0,WellsInPlate,1))</f>
        <v>86</v>
      </c>
      <c r="AC3300" s="108">
        <f t="shared" ca="1" si="347"/>
        <v>0</v>
      </c>
      <c r="AE3300" s="108" t="b">
        <f>IF(COUNTBLANK(D3300)=0,A3300)</f>
        <v>0</v>
      </c>
    </row>
    <row r="3301" spans="1:31" ht="12.75" x14ac:dyDescent="0.2">
      <c r="A3301" s="94" t="str">
        <f>IF(D3301="","",CONCATENATE('Address and samples info'!$B$8," #",'Samples 96'!C3301))</f>
        <v/>
      </c>
      <c r="B3301" s="95" t="s">
        <v>72</v>
      </c>
      <c r="C3301" s="150">
        <v>39</v>
      </c>
      <c r="D3301" s="5"/>
      <c r="E3301" s="98">
        <v>0.01</v>
      </c>
      <c r="F3301" s="53"/>
      <c r="G3301" s="59"/>
      <c r="Z3301" s="108" t="str">
        <f>IF(LEN(INDEX($1:$1048576,ROW(),4))&gt;0,INDEX($1:$1048576,ROW(),4)," ")</f>
        <v xml:space="preserve"> </v>
      </c>
      <c r="AA3301" s="108">
        <f t="shared" si="346"/>
        <v>253</v>
      </c>
      <c r="AB3301" s="108">
        <f ca="1">COUNTBLANK(OFFSET(INDEX($1:$1048576,2,4),AA3301*WellsInPlate,0,WellsInPlate,1))</f>
        <v>86</v>
      </c>
      <c r="AC3301" s="108">
        <f t="shared" ca="1" si="347"/>
        <v>0</v>
      </c>
      <c r="AE3301" s="108" t="b">
        <f>IF(COUNTBLANK(D3301)=0,A3301)</f>
        <v>0</v>
      </c>
    </row>
    <row r="3302" spans="1:31" ht="12.75" x14ac:dyDescent="0.2">
      <c r="A3302" s="94" t="str">
        <f>IF(D3302="","",CONCATENATE('Address and samples info'!$B$8," #",'Samples 96'!C3302))</f>
        <v/>
      </c>
      <c r="B3302" s="95" t="s">
        <v>82</v>
      </c>
      <c r="C3302" s="150">
        <v>39</v>
      </c>
      <c r="D3302" s="5"/>
      <c r="E3302" s="98">
        <v>0.01</v>
      </c>
      <c r="F3302" s="53"/>
      <c r="G3302" s="59"/>
      <c r="Z3302" s="108" t="str">
        <f>IF(LEN(INDEX($1:$1048576,ROW(),4))&gt;0,INDEX($1:$1048576,ROW(),4)," ")</f>
        <v xml:space="preserve"> </v>
      </c>
      <c r="AA3302" s="108">
        <f t="shared" ref="AA3302:AA3332" si="348">CEILING((ROW()-StartRow+1)/PanelHeight,1)-1</f>
        <v>253</v>
      </c>
      <c r="AB3302" s="108">
        <f ca="1">COUNTBLANK(OFFSET(INDEX($1:$1048576,2,4),AA3302*WellsInPlate,0,WellsInPlate,1))</f>
        <v>86</v>
      </c>
      <c r="AC3302" s="108">
        <f t="shared" ref="AC3302:AC3332" ca="1" si="349">IF(AB3302=WellsInPlate,0,1)</f>
        <v>0</v>
      </c>
      <c r="AE3302" s="108" t="b">
        <f>IF(COUNTBLANK(D3302)=0,A3302)</f>
        <v>0</v>
      </c>
    </row>
    <row r="3303" spans="1:31" ht="12.75" x14ac:dyDescent="0.2">
      <c r="A3303" s="94" t="str">
        <f>IF(D3303="","",CONCATENATE('Address and samples info'!$B$8," #",'Samples 96'!C3303))</f>
        <v/>
      </c>
      <c r="B3303" s="95" t="s">
        <v>7</v>
      </c>
      <c r="C3303" s="150">
        <v>39</v>
      </c>
      <c r="D3303" s="5"/>
      <c r="E3303" s="98">
        <v>0.01</v>
      </c>
      <c r="F3303" s="53"/>
      <c r="G3303" s="59"/>
      <c r="Z3303" s="108" t="str">
        <f>IF(LEN(INDEX($1:$1048576,ROW(),4))&gt;0,INDEX($1:$1048576,ROW(),4)," ")</f>
        <v xml:space="preserve"> </v>
      </c>
      <c r="AA3303" s="108">
        <f t="shared" si="348"/>
        <v>253</v>
      </c>
      <c r="AB3303" s="108">
        <f ca="1">COUNTBLANK(OFFSET(INDEX($1:$1048576,2,4),AA3303*WellsInPlate,0,WellsInPlate,1))</f>
        <v>86</v>
      </c>
      <c r="AC3303" s="108">
        <f t="shared" ca="1" si="349"/>
        <v>0</v>
      </c>
      <c r="AE3303" s="108" t="b">
        <f>IF(COUNTBLANK(D3303)=0,A3303)</f>
        <v>0</v>
      </c>
    </row>
    <row r="3304" spans="1:31" ht="12.75" x14ac:dyDescent="0.2">
      <c r="A3304" s="94" t="str">
        <f>IF(D3304="","",CONCATENATE('Address and samples info'!$B$8," #",'Samples 96'!C3304))</f>
        <v/>
      </c>
      <c r="B3304" s="95" t="s">
        <v>18</v>
      </c>
      <c r="C3304" s="150">
        <v>39</v>
      </c>
      <c r="D3304" s="5"/>
      <c r="E3304" s="98">
        <v>0.01</v>
      </c>
      <c r="F3304" s="53"/>
      <c r="G3304" s="59"/>
      <c r="Z3304" s="108" t="str">
        <f>IF(LEN(INDEX($1:$1048576,ROW(),4))&gt;0,INDEX($1:$1048576,ROW(),4)," ")</f>
        <v xml:space="preserve"> </v>
      </c>
      <c r="AA3304" s="108">
        <f t="shared" si="348"/>
        <v>253</v>
      </c>
      <c r="AB3304" s="108">
        <f ca="1">COUNTBLANK(OFFSET(INDEX($1:$1048576,2,4),AA3304*WellsInPlate,0,WellsInPlate,1))</f>
        <v>86</v>
      </c>
      <c r="AC3304" s="108">
        <f t="shared" ca="1" si="349"/>
        <v>0</v>
      </c>
      <c r="AE3304" s="108" t="b">
        <f>IF(COUNTBLANK(D3304)=0,A3304)</f>
        <v>0</v>
      </c>
    </row>
    <row r="3305" spans="1:31" ht="12.75" x14ac:dyDescent="0.2">
      <c r="A3305" s="94" t="str">
        <f>IF(D3305="","",CONCATENATE('Address and samples info'!$B$8," #",'Samples 96'!C3305))</f>
        <v/>
      </c>
      <c r="B3305" s="95" t="s">
        <v>29</v>
      </c>
      <c r="C3305" s="150">
        <v>39</v>
      </c>
      <c r="D3305" s="5"/>
      <c r="E3305" s="98">
        <v>0.01</v>
      </c>
      <c r="F3305" s="53"/>
      <c r="G3305" s="59"/>
      <c r="Z3305" s="108" t="str">
        <f>IF(LEN(INDEX($1:$1048576,ROW(),4))&gt;0,INDEX($1:$1048576,ROW(),4)," ")</f>
        <v xml:space="preserve"> </v>
      </c>
      <c r="AA3305" s="108">
        <f t="shared" si="348"/>
        <v>253</v>
      </c>
      <c r="AB3305" s="108">
        <f ca="1">COUNTBLANK(OFFSET(INDEX($1:$1048576,2,4),AA3305*WellsInPlate,0,WellsInPlate,1))</f>
        <v>86</v>
      </c>
      <c r="AC3305" s="108">
        <f t="shared" ca="1" si="349"/>
        <v>0</v>
      </c>
      <c r="AE3305" s="108" t="b">
        <f>IF(COUNTBLANK(D3305)=0,A3305)</f>
        <v>0</v>
      </c>
    </row>
    <row r="3306" spans="1:31" ht="12.75" x14ac:dyDescent="0.2">
      <c r="A3306" s="94" t="str">
        <f>IF(D3306="","",CONCATENATE('Address and samples info'!$B$8," #",'Samples 96'!C3306))</f>
        <v/>
      </c>
      <c r="B3306" s="95" t="s">
        <v>40</v>
      </c>
      <c r="C3306" s="150">
        <v>39</v>
      </c>
      <c r="D3306" s="5"/>
      <c r="E3306" s="98">
        <v>0.01</v>
      </c>
      <c r="F3306" s="53"/>
      <c r="G3306" s="59"/>
      <c r="Z3306" s="108" t="str">
        <f>IF(LEN(INDEX($1:$1048576,ROW(),4))&gt;0,INDEX($1:$1048576,ROW(),4)," ")</f>
        <v xml:space="preserve"> </v>
      </c>
      <c r="AA3306" s="108">
        <f t="shared" si="348"/>
        <v>254</v>
      </c>
      <c r="AB3306" s="108">
        <f ca="1">COUNTBLANK(OFFSET(INDEX($1:$1048576,2,4),AA3306*WellsInPlate,0,WellsInPlate,1))</f>
        <v>86</v>
      </c>
      <c r="AC3306" s="108">
        <f t="shared" ca="1" si="349"/>
        <v>0</v>
      </c>
      <c r="AE3306" s="108" t="b">
        <f>IF(COUNTBLANK(D3306)=0,A3306)</f>
        <v>0</v>
      </c>
    </row>
    <row r="3307" spans="1:31" ht="12.75" x14ac:dyDescent="0.2">
      <c r="A3307" s="94" t="str">
        <f>IF(D3307="","",CONCATENATE('Address and samples info'!$B$8," #",'Samples 96'!C3307))</f>
        <v/>
      </c>
      <c r="B3307" s="95" t="s">
        <v>51</v>
      </c>
      <c r="C3307" s="150">
        <v>39</v>
      </c>
      <c r="D3307" s="5"/>
      <c r="E3307" s="98">
        <v>0.01</v>
      </c>
      <c r="F3307" s="53"/>
      <c r="G3307" s="59"/>
      <c r="Z3307" s="108" t="str">
        <f>IF(LEN(INDEX($1:$1048576,ROW(),4))&gt;0,INDEX($1:$1048576,ROW(),4)," ")</f>
        <v xml:space="preserve"> </v>
      </c>
      <c r="AA3307" s="108">
        <f t="shared" si="348"/>
        <v>254</v>
      </c>
      <c r="AB3307" s="108">
        <f ca="1">COUNTBLANK(OFFSET(INDEX($1:$1048576,2,4),AA3307*WellsInPlate,0,WellsInPlate,1))</f>
        <v>86</v>
      </c>
      <c r="AC3307" s="108">
        <f t="shared" ca="1" si="349"/>
        <v>0</v>
      </c>
      <c r="AE3307" s="108" t="b">
        <f>IF(COUNTBLANK(D3307)=0,A3307)</f>
        <v>0</v>
      </c>
    </row>
    <row r="3308" spans="1:31" ht="12.75" x14ac:dyDescent="0.2">
      <c r="A3308" s="94" t="str">
        <f>IF(D3308="","",CONCATENATE('Address and samples info'!$B$8," #",'Samples 96'!C3308))</f>
        <v/>
      </c>
      <c r="B3308" s="95" t="s">
        <v>62</v>
      </c>
      <c r="C3308" s="150">
        <v>39</v>
      </c>
      <c r="D3308" s="5"/>
      <c r="E3308" s="98">
        <v>0.01</v>
      </c>
      <c r="F3308" s="53"/>
      <c r="G3308" s="59"/>
      <c r="Z3308" s="108" t="str">
        <f>IF(LEN(INDEX($1:$1048576,ROW(),4))&gt;0,INDEX($1:$1048576,ROW(),4)," ")</f>
        <v xml:space="preserve"> </v>
      </c>
      <c r="AA3308" s="108">
        <f t="shared" si="348"/>
        <v>254</v>
      </c>
      <c r="AB3308" s="108">
        <f ca="1">COUNTBLANK(OFFSET(INDEX($1:$1048576,2,4),AA3308*WellsInPlate,0,WellsInPlate,1))</f>
        <v>86</v>
      </c>
      <c r="AC3308" s="108">
        <f t="shared" ca="1" si="349"/>
        <v>0</v>
      </c>
      <c r="AE3308" s="108" t="b">
        <f>IF(COUNTBLANK(D3308)=0,A3308)</f>
        <v>0</v>
      </c>
    </row>
    <row r="3309" spans="1:31" ht="12.75" x14ac:dyDescent="0.2">
      <c r="A3309" s="94" t="str">
        <f>IF(D3309="","",CONCATENATE('Address and samples info'!$B$8," #",'Samples 96'!C3309))</f>
        <v/>
      </c>
      <c r="B3309" s="95" t="s">
        <v>73</v>
      </c>
      <c r="C3309" s="150">
        <v>39</v>
      </c>
      <c r="D3309" s="5"/>
      <c r="E3309" s="98">
        <v>0.01</v>
      </c>
      <c r="F3309" s="53"/>
      <c r="G3309" s="59"/>
      <c r="Z3309" s="108" t="str">
        <f>IF(LEN(INDEX($1:$1048576,ROW(),4))&gt;0,INDEX($1:$1048576,ROW(),4)," ")</f>
        <v xml:space="preserve"> </v>
      </c>
      <c r="AA3309" s="108">
        <f t="shared" si="348"/>
        <v>254</v>
      </c>
      <c r="AB3309" s="108">
        <f ca="1">COUNTBLANK(OFFSET(INDEX($1:$1048576,2,4),AA3309*WellsInPlate,0,WellsInPlate,1))</f>
        <v>86</v>
      </c>
      <c r="AC3309" s="108">
        <f t="shared" ca="1" si="349"/>
        <v>0</v>
      </c>
      <c r="AE3309" s="108" t="b">
        <f>IF(COUNTBLANK(D3309)=0,A3309)</f>
        <v>0</v>
      </c>
    </row>
    <row r="3310" spans="1:31" ht="12.75" x14ac:dyDescent="0.2">
      <c r="A3310" s="94" t="str">
        <f>IF(D3310="","",CONCATENATE('Address and samples info'!$B$8," #",'Samples 96'!C3310))</f>
        <v/>
      </c>
      <c r="B3310" s="95" t="s">
        <v>83</v>
      </c>
      <c r="C3310" s="150">
        <v>39</v>
      </c>
      <c r="D3310" s="5"/>
      <c r="E3310" s="98">
        <v>0.01</v>
      </c>
      <c r="F3310" s="53"/>
      <c r="G3310" s="59"/>
      <c r="Z3310" s="108" t="str">
        <f>IF(LEN(INDEX($1:$1048576,ROW(),4))&gt;0,INDEX($1:$1048576,ROW(),4)," ")</f>
        <v xml:space="preserve"> </v>
      </c>
      <c r="AA3310" s="108">
        <f t="shared" si="348"/>
        <v>254</v>
      </c>
      <c r="AB3310" s="108">
        <f ca="1">COUNTBLANK(OFFSET(INDEX($1:$1048576,2,4),AA3310*WellsInPlate,0,WellsInPlate,1))</f>
        <v>86</v>
      </c>
      <c r="AC3310" s="108">
        <f t="shared" ca="1" si="349"/>
        <v>0</v>
      </c>
      <c r="AE3310" s="108" t="b">
        <f>IF(COUNTBLANK(D3310)=0,A3310)</f>
        <v>0</v>
      </c>
    </row>
    <row r="3311" spans="1:31" ht="12.75" x14ac:dyDescent="0.2">
      <c r="A3311" s="94" t="str">
        <f>IF(D3311="","",CONCATENATE('Address and samples info'!$B$8," #",'Samples 96'!C3311))</f>
        <v/>
      </c>
      <c r="B3311" s="95" t="s">
        <v>8</v>
      </c>
      <c r="C3311" s="150">
        <v>39</v>
      </c>
      <c r="D3311" s="5"/>
      <c r="E3311" s="98">
        <v>0.01</v>
      </c>
      <c r="F3311" s="53"/>
      <c r="G3311" s="59"/>
      <c r="Z3311" s="108" t="str">
        <f>IF(LEN(INDEX($1:$1048576,ROW(),4))&gt;0,INDEX($1:$1048576,ROW(),4)," ")</f>
        <v xml:space="preserve"> </v>
      </c>
      <c r="AA3311" s="108">
        <f t="shared" si="348"/>
        <v>254</v>
      </c>
      <c r="AB3311" s="108">
        <f ca="1">COUNTBLANK(OFFSET(INDEX($1:$1048576,2,4),AA3311*WellsInPlate,0,WellsInPlate,1))</f>
        <v>86</v>
      </c>
      <c r="AC3311" s="108">
        <f t="shared" ca="1" si="349"/>
        <v>0</v>
      </c>
      <c r="AE3311" s="108" t="b">
        <f>IF(COUNTBLANK(D3311)=0,A3311)</f>
        <v>0</v>
      </c>
    </row>
    <row r="3312" spans="1:31" ht="12.75" x14ac:dyDescent="0.2">
      <c r="A3312" s="94" t="str">
        <f>IF(D3312="","",CONCATENATE('Address and samples info'!$B$8," #",'Samples 96'!C3312))</f>
        <v/>
      </c>
      <c r="B3312" s="95" t="s">
        <v>19</v>
      </c>
      <c r="C3312" s="150">
        <v>39</v>
      </c>
      <c r="D3312" s="5"/>
      <c r="E3312" s="98">
        <v>0.01</v>
      </c>
      <c r="F3312" s="53"/>
      <c r="G3312" s="59"/>
      <c r="Z3312" s="108" t="str">
        <f>IF(LEN(INDEX($1:$1048576,ROW(),4))&gt;0,INDEX($1:$1048576,ROW(),4)," ")</f>
        <v xml:space="preserve"> </v>
      </c>
      <c r="AA3312" s="108">
        <f t="shared" si="348"/>
        <v>254</v>
      </c>
      <c r="AB3312" s="108">
        <f ca="1">COUNTBLANK(OFFSET(INDEX($1:$1048576,2,4),AA3312*WellsInPlate,0,WellsInPlate,1))</f>
        <v>86</v>
      </c>
      <c r="AC3312" s="108">
        <f t="shared" ca="1" si="349"/>
        <v>0</v>
      </c>
      <c r="AE3312" s="108" t="b">
        <f>IF(COUNTBLANK(D3312)=0,A3312)</f>
        <v>0</v>
      </c>
    </row>
    <row r="3313" spans="1:31" ht="12.75" x14ac:dyDescent="0.2">
      <c r="A3313" s="94" t="str">
        <f>IF(D3313="","",CONCATENATE('Address and samples info'!$B$8," #",'Samples 96'!C3313))</f>
        <v/>
      </c>
      <c r="B3313" s="95" t="s">
        <v>30</v>
      </c>
      <c r="C3313" s="150">
        <v>39</v>
      </c>
      <c r="D3313" s="5"/>
      <c r="E3313" s="98">
        <v>0.01</v>
      </c>
      <c r="F3313" s="53"/>
      <c r="G3313" s="59"/>
      <c r="Z3313" s="108" t="str">
        <f>IF(LEN(INDEX($1:$1048576,ROW(),4))&gt;0,INDEX($1:$1048576,ROW(),4)," ")</f>
        <v xml:space="preserve"> </v>
      </c>
      <c r="AA3313" s="108">
        <f t="shared" si="348"/>
        <v>254</v>
      </c>
      <c r="AB3313" s="108">
        <f ca="1">COUNTBLANK(OFFSET(INDEX($1:$1048576,2,4),AA3313*WellsInPlate,0,WellsInPlate,1))</f>
        <v>86</v>
      </c>
      <c r="AC3313" s="108">
        <f t="shared" ca="1" si="349"/>
        <v>0</v>
      </c>
      <c r="AE3313" s="108" t="b">
        <f>IF(COUNTBLANK(D3313)=0,A3313)</f>
        <v>0</v>
      </c>
    </row>
    <row r="3314" spans="1:31" ht="12.75" x14ac:dyDescent="0.2">
      <c r="A3314" s="94" t="str">
        <f>IF(D3314="","",CONCATENATE('Address and samples info'!$B$8," #",'Samples 96'!C3314))</f>
        <v/>
      </c>
      <c r="B3314" s="95" t="s">
        <v>41</v>
      </c>
      <c r="C3314" s="150">
        <v>39</v>
      </c>
      <c r="D3314" s="5"/>
      <c r="E3314" s="98">
        <v>0.01</v>
      </c>
      <c r="F3314" s="53"/>
      <c r="G3314" s="59"/>
      <c r="Z3314" s="108" t="str">
        <f>IF(LEN(INDEX($1:$1048576,ROW(),4))&gt;0,INDEX($1:$1048576,ROW(),4)," ")</f>
        <v xml:space="preserve"> </v>
      </c>
      <c r="AA3314" s="108">
        <f t="shared" si="348"/>
        <v>254</v>
      </c>
      <c r="AB3314" s="108">
        <f ca="1">COUNTBLANK(OFFSET(INDEX($1:$1048576,2,4),AA3314*WellsInPlate,0,WellsInPlate,1))</f>
        <v>86</v>
      </c>
      <c r="AC3314" s="108">
        <f t="shared" ca="1" si="349"/>
        <v>0</v>
      </c>
      <c r="AE3314" s="108" t="b">
        <f>IF(COUNTBLANK(D3314)=0,A3314)</f>
        <v>0</v>
      </c>
    </row>
    <row r="3315" spans="1:31" ht="12.75" x14ac:dyDescent="0.2">
      <c r="A3315" s="94" t="str">
        <f>IF(D3315="","",CONCATENATE('Address and samples info'!$B$8," #",'Samples 96'!C3315))</f>
        <v/>
      </c>
      <c r="B3315" s="95" t="s">
        <v>52</v>
      </c>
      <c r="C3315" s="150">
        <v>39</v>
      </c>
      <c r="D3315" s="5"/>
      <c r="E3315" s="98">
        <v>0.01</v>
      </c>
      <c r="F3315" s="53"/>
      <c r="G3315" s="59"/>
      <c r="Z3315" s="108" t="str">
        <f>IF(LEN(INDEX($1:$1048576,ROW(),4))&gt;0,INDEX($1:$1048576,ROW(),4)," ")</f>
        <v xml:space="preserve"> </v>
      </c>
      <c r="AA3315" s="108">
        <f t="shared" si="348"/>
        <v>254</v>
      </c>
      <c r="AB3315" s="108">
        <f ca="1">COUNTBLANK(OFFSET(INDEX($1:$1048576,2,4),AA3315*WellsInPlate,0,WellsInPlate,1))</f>
        <v>86</v>
      </c>
      <c r="AC3315" s="108">
        <f t="shared" ca="1" si="349"/>
        <v>0</v>
      </c>
      <c r="AE3315" s="108" t="b">
        <f>IF(COUNTBLANK(D3315)=0,A3315)</f>
        <v>0</v>
      </c>
    </row>
    <row r="3316" spans="1:31" ht="12.75" x14ac:dyDescent="0.2">
      <c r="A3316" s="94" t="str">
        <f>IF(D3316="","",CONCATENATE('Address and samples info'!$B$8," #",'Samples 96'!C3316))</f>
        <v/>
      </c>
      <c r="B3316" s="95" t="s">
        <v>63</v>
      </c>
      <c r="C3316" s="150">
        <v>39</v>
      </c>
      <c r="D3316" s="5"/>
      <c r="E3316" s="98">
        <v>0.01</v>
      </c>
      <c r="F3316" s="53"/>
      <c r="G3316" s="59"/>
      <c r="Z3316" s="108" t="str">
        <f>IF(LEN(INDEX($1:$1048576,ROW(),4))&gt;0,INDEX($1:$1048576,ROW(),4)," ")</f>
        <v xml:space="preserve"> </v>
      </c>
      <c r="AA3316" s="108">
        <f t="shared" si="348"/>
        <v>254</v>
      </c>
      <c r="AB3316" s="108">
        <f ca="1">COUNTBLANK(OFFSET(INDEX($1:$1048576,2,4),AA3316*WellsInPlate,0,WellsInPlate,1))</f>
        <v>86</v>
      </c>
      <c r="AC3316" s="108">
        <f t="shared" ca="1" si="349"/>
        <v>0</v>
      </c>
      <c r="AE3316" s="108" t="b">
        <f>IF(COUNTBLANK(D3316)=0,A3316)</f>
        <v>0</v>
      </c>
    </row>
    <row r="3317" spans="1:31" ht="12.75" x14ac:dyDescent="0.2">
      <c r="A3317" s="94" t="str">
        <f>IF(D3317="","",CONCATENATE('Address and samples info'!$B$8," #",'Samples 96'!C3317))</f>
        <v/>
      </c>
      <c r="B3317" s="95" t="s">
        <v>74</v>
      </c>
      <c r="C3317" s="150">
        <v>39</v>
      </c>
      <c r="D3317" s="5"/>
      <c r="E3317" s="98">
        <v>0.01</v>
      </c>
      <c r="F3317" s="53"/>
      <c r="G3317" s="59"/>
      <c r="Z3317" s="108" t="str">
        <f>IF(LEN(INDEX($1:$1048576,ROW(),4))&gt;0,INDEX($1:$1048576,ROW(),4)," ")</f>
        <v xml:space="preserve"> </v>
      </c>
      <c r="AA3317" s="108">
        <f t="shared" si="348"/>
        <v>254</v>
      </c>
      <c r="AB3317" s="108">
        <f ca="1">COUNTBLANK(OFFSET(INDEX($1:$1048576,2,4),AA3317*WellsInPlate,0,WellsInPlate,1))</f>
        <v>86</v>
      </c>
      <c r="AC3317" s="108">
        <f t="shared" ca="1" si="349"/>
        <v>0</v>
      </c>
      <c r="AE3317" s="108" t="b">
        <f>IF(COUNTBLANK(D3317)=0,A3317)</f>
        <v>0</v>
      </c>
    </row>
    <row r="3318" spans="1:31" ht="12.75" x14ac:dyDescent="0.2">
      <c r="A3318" s="94" t="str">
        <f>IF(D3318="","",CONCATENATE('Address and samples info'!$B$8," #",'Samples 96'!C3318))</f>
        <v/>
      </c>
      <c r="B3318" s="95" t="s">
        <v>84</v>
      </c>
      <c r="C3318" s="150">
        <v>39</v>
      </c>
      <c r="D3318" s="5"/>
      <c r="E3318" s="98">
        <v>0.01</v>
      </c>
      <c r="F3318" s="53"/>
      <c r="G3318" s="59"/>
      <c r="Z3318" s="108" t="str">
        <f>IF(LEN(INDEX($1:$1048576,ROW(),4))&gt;0,INDEX($1:$1048576,ROW(),4)," ")</f>
        <v xml:space="preserve"> </v>
      </c>
      <c r="AA3318" s="108">
        <f t="shared" si="348"/>
        <v>254</v>
      </c>
      <c r="AB3318" s="108">
        <f ca="1">COUNTBLANK(OFFSET(INDEX($1:$1048576,2,4),AA3318*WellsInPlate,0,WellsInPlate,1))</f>
        <v>86</v>
      </c>
      <c r="AC3318" s="108">
        <f t="shared" ca="1" si="349"/>
        <v>0</v>
      </c>
      <c r="AE3318" s="108" t="b">
        <f>IF(COUNTBLANK(D3318)=0,A3318)</f>
        <v>0</v>
      </c>
    </row>
    <row r="3319" spans="1:31" ht="12.75" x14ac:dyDescent="0.2">
      <c r="A3319" s="94" t="str">
        <f>IF(D3319="","",CONCATENATE('Address and samples info'!$B$8," #",'Samples 96'!C3319))</f>
        <v/>
      </c>
      <c r="B3319" s="95" t="s">
        <v>9</v>
      </c>
      <c r="C3319" s="150">
        <v>39</v>
      </c>
      <c r="D3319" s="5"/>
      <c r="E3319" s="98">
        <v>0.01</v>
      </c>
      <c r="F3319" s="53"/>
      <c r="G3319" s="59"/>
      <c r="Z3319" s="108" t="str">
        <f>IF(LEN(INDEX($1:$1048576,ROW(),4))&gt;0,INDEX($1:$1048576,ROW(),4)," ")</f>
        <v xml:space="preserve"> </v>
      </c>
      <c r="AA3319" s="108">
        <f t="shared" si="348"/>
        <v>255</v>
      </c>
      <c r="AB3319" s="108">
        <f ca="1">COUNTBLANK(OFFSET(INDEX($1:$1048576,2,4),AA3319*WellsInPlate,0,WellsInPlate,1))</f>
        <v>86</v>
      </c>
      <c r="AC3319" s="108">
        <f t="shared" ca="1" si="349"/>
        <v>0</v>
      </c>
      <c r="AE3319" s="108" t="b">
        <f>IF(COUNTBLANK(D3319)=0,A3319)</f>
        <v>0</v>
      </c>
    </row>
    <row r="3320" spans="1:31" ht="12.75" x14ac:dyDescent="0.2">
      <c r="A3320" s="94" t="str">
        <f>IF(D3320="","",CONCATENATE('Address and samples info'!$B$8," #",'Samples 96'!C3320))</f>
        <v/>
      </c>
      <c r="B3320" s="95" t="s">
        <v>20</v>
      </c>
      <c r="C3320" s="150">
        <v>39</v>
      </c>
      <c r="D3320" s="5"/>
      <c r="E3320" s="98">
        <v>0.01</v>
      </c>
      <c r="F3320" s="53"/>
      <c r="G3320" s="59"/>
      <c r="Z3320" s="108" t="str">
        <f>IF(LEN(INDEX($1:$1048576,ROW(),4))&gt;0,INDEX($1:$1048576,ROW(),4)," ")</f>
        <v xml:space="preserve"> </v>
      </c>
      <c r="AA3320" s="108">
        <f t="shared" si="348"/>
        <v>255</v>
      </c>
      <c r="AB3320" s="108">
        <f ca="1">COUNTBLANK(OFFSET(INDEX($1:$1048576,2,4),AA3320*WellsInPlate,0,WellsInPlate,1))</f>
        <v>86</v>
      </c>
      <c r="AC3320" s="108">
        <f t="shared" ca="1" si="349"/>
        <v>0</v>
      </c>
      <c r="AE3320" s="108" t="b">
        <f>IF(COUNTBLANK(D3320)=0,A3320)</f>
        <v>0</v>
      </c>
    </row>
    <row r="3321" spans="1:31" ht="12.75" x14ac:dyDescent="0.2">
      <c r="A3321" s="94" t="str">
        <f>IF(D3321="","",CONCATENATE('Address and samples info'!$B$8," #",'Samples 96'!C3321))</f>
        <v/>
      </c>
      <c r="B3321" s="95" t="s">
        <v>31</v>
      </c>
      <c r="C3321" s="150">
        <v>39</v>
      </c>
      <c r="D3321" s="5"/>
      <c r="E3321" s="98">
        <v>0.01</v>
      </c>
      <c r="F3321" s="53"/>
      <c r="G3321" s="59"/>
      <c r="Z3321" s="108" t="str">
        <f>IF(LEN(INDEX($1:$1048576,ROW(),4))&gt;0,INDEX($1:$1048576,ROW(),4)," ")</f>
        <v xml:space="preserve"> </v>
      </c>
      <c r="AA3321" s="108">
        <f t="shared" si="348"/>
        <v>255</v>
      </c>
      <c r="AB3321" s="108">
        <f ca="1">COUNTBLANK(OFFSET(INDEX($1:$1048576,2,4),AA3321*WellsInPlate,0,WellsInPlate,1))</f>
        <v>86</v>
      </c>
      <c r="AC3321" s="108">
        <f t="shared" ca="1" si="349"/>
        <v>0</v>
      </c>
      <c r="AE3321" s="108" t="b">
        <f>IF(COUNTBLANK(D3321)=0,A3321)</f>
        <v>0</v>
      </c>
    </row>
    <row r="3322" spans="1:31" ht="12.75" x14ac:dyDescent="0.2">
      <c r="A3322" s="94" t="str">
        <f>IF(D3322="","",CONCATENATE('Address and samples info'!$B$8," #",'Samples 96'!C3322))</f>
        <v/>
      </c>
      <c r="B3322" s="95" t="s">
        <v>42</v>
      </c>
      <c r="C3322" s="150">
        <v>39</v>
      </c>
      <c r="D3322" s="5"/>
      <c r="E3322" s="98">
        <v>0.01</v>
      </c>
      <c r="F3322" s="53"/>
      <c r="G3322" s="59"/>
      <c r="Z3322" s="108" t="str">
        <f>IF(LEN(INDEX($1:$1048576,ROW(),4))&gt;0,INDEX($1:$1048576,ROW(),4)," ")</f>
        <v xml:space="preserve"> </v>
      </c>
      <c r="AA3322" s="108">
        <f t="shared" si="348"/>
        <v>255</v>
      </c>
      <c r="AB3322" s="108">
        <f ca="1">COUNTBLANK(OFFSET(INDEX($1:$1048576,2,4),AA3322*WellsInPlate,0,WellsInPlate,1))</f>
        <v>86</v>
      </c>
      <c r="AC3322" s="108">
        <f t="shared" ca="1" si="349"/>
        <v>0</v>
      </c>
      <c r="AE3322" s="108" t="b">
        <f>IF(COUNTBLANK(D3322)=0,A3322)</f>
        <v>0</v>
      </c>
    </row>
    <row r="3323" spans="1:31" ht="12.75" x14ac:dyDescent="0.2">
      <c r="A3323" s="94" t="str">
        <f>IF(D3323="","",CONCATENATE('Address and samples info'!$B$8," #",'Samples 96'!C3323))</f>
        <v/>
      </c>
      <c r="B3323" s="95" t="s">
        <v>53</v>
      </c>
      <c r="C3323" s="150">
        <v>39</v>
      </c>
      <c r="D3323" s="5"/>
      <c r="E3323" s="98">
        <v>0.01</v>
      </c>
      <c r="F3323" s="53"/>
      <c r="G3323" s="59"/>
      <c r="Z3323" s="108" t="str">
        <f>IF(LEN(INDEX($1:$1048576,ROW(),4))&gt;0,INDEX($1:$1048576,ROW(),4)," ")</f>
        <v xml:space="preserve"> </v>
      </c>
      <c r="AA3323" s="108">
        <f t="shared" si="348"/>
        <v>255</v>
      </c>
      <c r="AB3323" s="108">
        <f ca="1">COUNTBLANK(OFFSET(INDEX($1:$1048576,2,4),AA3323*WellsInPlate,0,WellsInPlate,1))</f>
        <v>86</v>
      </c>
      <c r="AC3323" s="108">
        <f t="shared" ca="1" si="349"/>
        <v>0</v>
      </c>
      <c r="AE3323" s="108" t="b">
        <f>IF(COUNTBLANK(D3323)=0,A3323)</f>
        <v>0</v>
      </c>
    </row>
    <row r="3324" spans="1:31" ht="12.75" x14ac:dyDescent="0.2">
      <c r="A3324" s="94" t="str">
        <f>IF(D3324="","",CONCATENATE('Address and samples info'!$B$8," #",'Samples 96'!C3324))</f>
        <v/>
      </c>
      <c r="B3324" s="95" t="s">
        <v>64</v>
      </c>
      <c r="C3324" s="150">
        <v>39</v>
      </c>
      <c r="D3324" s="5"/>
      <c r="E3324" s="98">
        <v>0.01</v>
      </c>
      <c r="F3324" s="53"/>
      <c r="G3324" s="59"/>
      <c r="Z3324" s="108" t="str">
        <f>IF(LEN(INDEX($1:$1048576,ROW(),4))&gt;0,INDEX($1:$1048576,ROW(),4)," ")</f>
        <v xml:space="preserve"> </v>
      </c>
      <c r="AA3324" s="108">
        <f t="shared" si="348"/>
        <v>255</v>
      </c>
      <c r="AB3324" s="108">
        <f ca="1">COUNTBLANK(OFFSET(INDEX($1:$1048576,2,4),AA3324*WellsInPlate,0,WellsInPlate,1))</f>
        <v>86</v>
      </c>
      <c r="AC3324" s="108">
        <f t="shared" ca="1" si="349"/>
        <v>0</v>
      </c>
      <c r="AE3324" s="108" t="b">
        <f>IF(COUNTBLANK(D3324)=0,A3324)</f>
        <v>0</v>
      </c>
    </row>
    <row r="3325" spans="1:31" ht="12.75" x14ac:dyDescent="0.2">
      <c r="A3325" s="94" t="str">
        <f>IF(D3325="","",CONCATENATE('Address and samples info'!$B$8," #",'Samples 96'!C3325))</f>
        <v/>
      </c>
      <c r="B3325" s="95" t="s">
        <v>75</v>
      </c>
      <c r="C3325" s="150">
        <v>39</v>
      </c>
      <c r="D3325" s="5"/>
      <c r="E3325" s="98">
        <v>0.01</v>
      </c>
      <c r="F3325" s="53"/>
      <c r="G3325" s="59"/>
      <c r="Z3325" s="108" t="str">
        <f>IF(LEN(INDEX($1:$1048576,ROW(),4))&gt;0,INDEX($1:$1048576,ROW(),4)," ")</f>
        <v xml:space="preserve"> </v>
      </c>
      <c r="AA3325" s="108">
        <f t="shared" si="348"/>
        <v>255</v>
      </c>
      <c r="AB3325" s="108">
        <f ca="1">COUNTBLANK(OFFSET(INDEX($1:$1048576,2,4),AA3325*WellsInPlate,0,WellsInPlate,1))</f>
        <v>86</v>
      </c>
      <c r="AC3325" s="108">
        <f t="shared" ca="1" si="349"/>
        <v>0</v>
      </c>
      <c r="AE3325" s="108" t="b">
        <f>IF(COUNTBLANK(D3325)=0,A3325)</f>
        <v>0</v>
      </c>
    </row>
    <row r="3326" spans="1:31" ht="12.75" x14ac:dyDescent="0.2">
      <c r="A3326" s="94" t="str">
        <f>IF(D3326="","",CONCATENATE('Address and samples info'!$B$8," #",'Samples 96'!C3326))</f>
        <v/>
      </c>
      <c r="B3326" s="95" t="s">
        <v>85</v>
      </c>
      <c r="C3326" s="150">
        <v>39</v>
      </c>
      <c r="D3326" s="5"/>
      <c r="E3326" s="98">
        <v>0.01</v>
      </c>
      <c r="F3326" s="53"/>
      <c r="G3326" s="59"/>
      <c r="Z3326" s="108" t="str">
        <f>IF(LEN(INDEX($1:$1048576,ROW(),4))&gt;0,INDEX($1:$1048576,ROW(),4)," ")</f>
        <v xml:space="preserve"> </v>
      </c>
      <c r="AA3326" s="108">
        <f t="shared" si="348"/>
        <v>255</v>
      </c>
      <c r="AB3326" s="108">
        <f ca="1">COUNTBLANK(OFFSET(INDEX($1:$1048576,2,4),AA3326*WellsInPlate,0,WellsInPlate,1))</f>
        <v>86</v>
      </c>
      <c r="AC3326" s="108">
        <f t="shared" ca="1" si="349"/>
        <v>0</v>
      </c>
      <c r="AE3326" s="108" t="b">
        <f>IF(COUNTBLANK(D3326)=0,A3326)</f>
        <v>0</v>
      </c>
    </row>
    <row r="3327" spans="1:31" ht="12.75" x14ac:dyDescent="0.2">
      <c r="A3327" s="94" t="str">
        <f>IF(D3327="","",CONCATENATE('Address and samples info'!$B$8," #",'Samples 96'!C3327))</f>
        <v/>
      </c>
      <c r="B3327" s="95" t="s">
        <v>10</v>
      </c>
      <c r="C3327" s="150">
        <v>39</v>
      </c>
      <c r="D3327" s="5"/>
      <c r="E3327" s="98">
        <v>0.01</v>
      </c>
      <c r="F3327" s="53"/>
      <c r="G3327" s="59"/>
      <c r="Z3327" s="108" t="str">
        <f>IF(LEN(INDEX($1:$1048576,ROW(),4))&gt;0,INDEX($1:$1048576,ROW(),4)," ")</f>
        <v xml:space="preserve"> </v>
      </c>
      <c r="AA3327" s="108">
        <f t="shared" si="348"/>
        <v>255</v>
      </c>
      <c r="AB3327" s="108">
        <f ca="1">COUNTBLANK(OFFSET(INDEX($1:$1048576,2,4),AA3327*WellsInPlate,0,WellsInPlate,1))</f>
        <v>86</v>
      </c>
      <c r="AC3327" s="108">
        <f t="shared" ca="1" si="349"/>
        <v>0</v>
      </c>
      <c r="AE3327" s="108" t="b">
        <f>IF(COUNTBLANK(D3327)=0,A3327)</f>
        <v>0</v>
      </c>
    </row>
    <row r="3328" spans="1:31" ht="12.75" x14ac:dyDescent="0.2">
      <c r="A3328" s="94" t="str">
        <f>IF(D3328="","",CONCATENATE('Address and samples info'!$B$8," #",'Samples 96'!C3328))</f>
        <v/>
      </c>
      <c r="B3328" s="95" t="s">
        <v>21</v>
      </c>
      <c r="C3328" s="150">
        <v>39</v>
      </c>
      <c r="D3328" s="5"/>
      <c r="E3328" s="98">
        <v>0.01</v>
      </c>
      <c r="F3328" s="53"/>
      <c r="G3328" s="59"/>
      <c r="Z3328" s="108" t="str">
        <f>IF(LEN(INDEX($1:$1048576,ROW(),4))&gt;0,INDEX($1:$1048576,ROW(),4)," ")</f>
        <v xml:space="preserve"> </v>
      </c>
      <c r="AA3328" s="108">
        <f t="shared" si="348"/>
        <v>255</v>
      </c>
      <c r="AB3328" s="108">
        <f ca="1">COUNTBLANK(OFFSET(INDEX($1:$1048576,2,4),AA3328*WellsInPlate,0,WellsInPlate,1))</f>
        <v>86</v>
      </c>
      <c r="AC3328" s="108">
        <f t="shared" ca="1" si="349"/>
        <v>0</v>
      </c>
      <c r="AE3328" s="108" t="b">
        <f>IF(COUNTBLANK(D3328)=0,A3328)</f>
        <v>0</v>
      </c>
    </row>
    <row r="3329" spans="1:31" ht="12.75" x14ac:dyDescent="0.2">
      <c r="A3329" s="94" t="str">
        <f>IF(D3329="","",CONCATENATE('Address and samples info'!$B$8," #",'Samples 96'!C3329))</f>
        <v/>
      </c>
      <c r="B3329" s="95" t="s">
        <v>32</v>
      </c>
      <c r="C3329" s="150">
        <v>39</v>
      </c>
      <c r="D3329" s="5"/>
      <c r="E3329" s="98">
        <v>0.01</v>
      </c>
      <c r="F3329" s="53"/>
      <c r="G3329" s="59"/>
      <c r="Z3329" s="108" t="str">
        <f>IF(LEN(INDEX($1:$1048576,ROW(),4))&gt;0,INDEX($1:$1048576,ROW(),4)," ")</f>
        <v xml:space="preserve"> </v>
      </c>
      <c r="AA3329" s="108">
        <f t="shared" si="348"/>
        <v>255</v>
      </c>
      <c r="AB3329" s="108">
        <f ca="1">COUNTBLANK(OFFSET(INDEX($1:$1048576,2,4),AA3329*WellsInPlate,0,WellsInPlate,1))</f>
        <v>86</v>
      </c>
      <c r="AC3329" s="108">
        <f t="shared" ca="1" si="349"/>
        <v>0</v>
      </c>
      <c r="AE3329" s="108" t="b">
        <f>IF(COUNTBLANK(D3329)=0,A3329)</f>
        <v>0</v>
      </c>
    </row>
    <row r="3330" spans="1:31" ht="12.75" x14ac:dyDescent="0.2">
      <c r="A3330" s="94" t="str">
        <f>IF(D3330="","",CONCATENATE('Address and samples info'!$B$8," #",'Samples 96'!C3330))</f>
        <v/>
      </c>
      <c r="B3330" s="95" t="s">
        <v>43</v>
      </c>
      <c r="C3330" s="150">
        <v>39</v>
      </c>
      <c r="D3330" s="5"/>
      <c r="E3330" s="98">
        <v>0.01</v>
      </c>
      <c r="F3330" s="53"/>
      <c r="G3330" s="59"/>
      <c r="Z3330" s="108" t="str">
        <f>IF(LEN(INDEX($1:$1048576,ROW(),4))&gt;0,INDEX($1:$1048576,ROW(),4)," ")</f>
        <v xml:space="preserve"> </v>
      </c>
      <c r="AA3330" s="108">
        <f t="shared" si="348"/>
        <v>255</v>
      </c>
      <c r="AB3330" s="108">
        <f ca="1">COUNTBLANK(OFFSET(INDEX($1:$1048576,2,4),AA3330*WellsInPlate,0,WellsInPlate,1))</f>
        <v>86</v>
      </c>
      <c r="AC3330" s="108">
        <f t="shared" ca="1" si="349"/>
        <v>0</v>
      </c>
      <c r="AE3330" s="108" t="b">
        <f>IF(COUNTBLANK(D3330)=0,A3330)</f>
        <v>0</v>
      </c>
    </row>
    <row r="3331" spans="1:31" ht="12.75" x14ac:dyDescent="0.2">
      <c r="A3331" s="94" t="str">
        <f>IF(D3331="","",CONCATENATE('Address and samples info'!$B$8," #",'Samples 96'!C3331))</f>
        <v/>
      </c>
      <c r="B3331" s="95" t="s">
        <v>54</v>
      </c>
      <c r="C3331" s="150">
        <v>39</v>
      </c>
      <c r="D3331" s="5"/>
      <c r="E3331" s="98">
        <v>0.01</v>
      </c>
      <c r="F3331" s="53"/>
      <c r="G3331" s="59"/>
      <c r="Z3331" s="108" t="str">
        <f>IF(LEN(INDEX($1:$1048576,ROW(),4))&gt;0,INDEX($1:$1048576,ROW(),4)," ")</f>
        <v xml:space="preserve"> </v>
      </c>
      <c r="AA3331" s="108">
        <f t="shared" si="348"/>
        <v>255</v>
      </c>
      <c r="AB3331" s="108">
        <f ca="1">COUNTBLANK(OFFSET(INDEX($1:$1048576,2,4),AA3331*WellsInPlate,0,WellsInPlate,1))</f>
        <v>86</v>
      </c>
      <c r="AC3331" s="108">
        <f t="shared" ca="1" si="349"/>
        <v>0</v>
      </c>
      <c r="AE3331" s="108" t="b">
        <f>IF(COUNTBLANK(D3331)=0,A3331)</f>
        <v>0</v>
      </c>
    </row>
    <row r="3332" spans="1:31" ht="12.75" x14ac:dyDescent="0.2">
      <c r="A3332" s="94" t="str">
        <f>IF(D3332="","",CONCATENATE('Address and samples info'!$B$8," #",'Samples 96'!C3332))</f>
        <v/>
      </c>
      <c r="B3332" s="95" t="s">
        <v>65</v>
      </c>
      <c r="C3332" s="150">
        <v>39</v>
      </c>
      <c r="D3332" s="5"/>
      <c r="E3332" s="98">
        <v>0.01</v>
      </c>
      <c r="F3332" s="53"/>
      <c r="G3332" s="59"/>
      <c r="Z3332" s="108" t="str">
        <f>IF(LEN(INDEX($1:$1048576,ROW(),4))&gt;0,INDEX($1:$1048576,ROW(),4)," ")</f>
        <v xml:space="preserve"> </v>
      </c>
      <c r="AA3332" s="108">
        <f t="shared" si="348"/>
        <v>256</v>
      </c>
      <c r="AB3332" s="108">
        <f ca="1">COUNTBLANK(OFFSET(INDEX($1:$1048576,2,4),AA3332*WellsInPlate,0,WellsInPlate,1))</f>
        <v>86</v>
      </c>
      <c r="AC3332" s="108">
        <f t="shared" ca="1" si="349"/>
        <v>0</v>
      </c>
      <c r="AE3332" s="108" t="b">
        <f>IF(COUNTBLANK(D3332)=0,A3332)</f>
        <v>0</v>
      </c>
    </row>
    <row r="3333" spans="1:31" ht="12.75" x14ac:dyDescent="0.2">
      <c r="A3333" s="94" t="str">
        <f>IF(D3333="","",CONCATENATE('Address and samples info'!$B$8," #",'Samples 96'!C3333))</f>
        <v/>
      </c>
      <c r="B3333" s="95" t="s">
        <v>76</v>
      </c>
      <c r="C3333" s="150">
        <v>39</v>
      </c>
      <c r="D3333" s="5"/>
      <c r="E3333" s="98">
        <v>0.01</v>
      </c>
      <c r="F3333" s="53"/>
      <c r="G3333" s="59"/>
      <c r="Z3333" s="108" t="str">
        <f>IF(LEN(INDEX($1:$1048576,ROW(),4))&gt;0,INDEX($1:$1048576,ROW(),4)," ")</f>
        <v xml:space="preserve"> </v>
      </c>
      <c r="AA3333" s="108">
        <f t="shared" ref="AA3333" si="350">CEILING((ROW()-StartRow+1)/PanelHeight,1)-1</f>
        <v>256</v>
      </c>
      <c r="AB3333" s="108">
        <f ca="1">COUNTBLANK(OFFSET(INDEX($1:$1048576,2,4),AA3333*WellsInPlate,0,WellsInPlate,1))</f>
        <v>86</v>
      </c>
      <c r="AC3333" s="108">
        <f t="shared" ref="AC3333" ca="1" si="351">IF(AB3333=WellsInPlate,0,1)</f>
        <v>0</v>
      </c>
      <c r="AE3333" s="108" t="b">
        <f>IF(COUNTBLANK(D3333)=0,A3333)</f>
        <v>0</v>
      </c>
    </row>
    <row r="3334" spans="1:31" ht="12.75" x14ac:dyDescent="0.2">
      <c r="A3334" s="94" t="str">
        <f>IF(D3334="","",CONCATENATE('Address and samples info'!$B$8," #",'Samples 96'!C3334))</f>
        <v/>
      </c>
      <c r="B3334" s="95" t="s">
        <v>86</v>
      </c>
      <c r="C3334" s="150">
        <v>39</v>
      </c>
      <c r="D3334" s="5"/>
      <c r="E3334" s="98">
        <v>0.01</v>
      </c>
      <c r="F3334" s="53"/>
      <c r="G3334" s="59"/>
      <c r="Z3334" s="108" t="str">
        <f>IF(LEN(INDEX($1:$1048576,ROW(),4))&gt;0,INDEX($1:$1048576,ROW(),4)," ")</f>
        <v xml:space="preserve"> </v>
      </c>
      <c r="AA3334" s="108">
        <f t="shared" ref="AA3334:AA3365" si="352">CEILING((ROW()-StartRow+1)/PanelHeight,1)-1</f>
        <v>256</v>
      </c>
      <c r="AB3334" s="108">
        <f ca="1">COUNTBLANK(OFFSET(INDEX($1:$1048576,2,4),AA3334*WellsInPlate,0,WellsInPlate,1))</f>
        <v>86</v>
      </c>
      <c r="AC3334" s="108">
        <f t="shared" ref="AC3334:AC3365" ca="1" si="353">IF(AB3334=WellsInPlate,0,1)</f>
        <v>0</v>
      </c>
      <c r="AE3334" s="108" t="b">
        <f>IF(COUNTBLANK(D3334)=0,A3334)</f>
        <v>0</v>
      </c>
    </row>
    <row r="3335" spans="1:31" ht="12.75" x14ac:dyDescent="0.2">
      <c r="A3335" s="94" t="str">
        <f>IF(D3335="","",CONCATENATE('Address and samples info'!$B$8," #",'Samples 96'!C3335))</f>
        <v/>
      </c>
      <c r="B3335" s="95" t="s">
        <v>11</v>
      </c>
      <c r="C3335" s="150">
        <v>39</v>
      </c>
      <c r="D3335" s="5"/>
      <c r="E3335" s="98">
        <v>0.01</v>
      </c>
      <c r="F3335" s="53"/>
      <c r="G3335" s="59"/>
      <c r="Z3335" s="108" t="str">
        <f>IF(LEN(INDEX($1:$1048576,ROW(),4))&gt;0,INDEX($1:$1048576,ROW(),4)," ")</f>
        <v xml:space="preserve"> </v>
      </c>
      <c r="AA3335" s="108">
        <f t="shared" si="352"/>
        <v>256</v>
      </c>
      <c r="AB3335" s="108">
        <f ca="1">COUNTBLANK(OFFSET(INDEX($1:$1048576,2,4),AA3335*WellsInPlate,0,WellsInPlate,1))</f>
        <v>86</v>
      </c>
      <c r="AC3335" s="108">
        <f t="shared" ca="1" si="353"/>
        <v>0</v>
      </c>
      <c r="AE3335" s="108" t="b">
        <f>IF(COUNTBLANK(D3335)=0,A3335)</f>
        <v>0</v>
      </c>
    </row>
    <row r="3336" spans="1:31" ht="12.75" x14ac:dyDescent="0.2">
      <c r="A3336" s="94" t="str">
        <f>IF(D3336="","",CONCATENATE('Address and samples info'!$B$8," #",'Samples 96'!C3336))</f>
        <v/>
      </c>
      <c r="B3336" s="95" t="s">
        <v>22</v>
      </c>
      <c r="C3336" s="150">
        <v>39</v>
      </c>
      <c r="D3336" s="5"/>
      <c r="E3336" s="98">
        <v>0.01</v>
      </c>
      <c r="F3336" s="53"/>
      <c r="G3336" s="59"/>
      <c r="Z3336" s="108" t="str">
        <f>IF(LEN(INDEX($1:$1048576,ROW(),4))&gt;0,INDEX($1:$1048576,ROW(),4)," ")</f>
        <v xml:space="preserve"> </v>
      </c>
      <c r="AA3336" s="108">
        <f t="shared" si="352"/>
        <v>256</v>
      </c>
      <c r="AB3336" s="108">
        <f ca="1">COUNTBLANK(OFFSET(INDEX($1:$1048576,2,4),AA3336*WellsInPlate,0,WellsInPlate,1))</f>
        <v>86</v>
      </c>
      <c r="AC3336" s="108">
        <f t="shared" ca="1" si="353"/>
        <v>0</v>
      </c>
      <c r="AE3336" s="108" t="b">
        <f>IF(COUNTBLANK(D3336)=0,A3336)</f>
        <v>0</v>
      </c>
    </row>
    <row r="3337" spans="1:31" ht="12.75" x14ac:dyDescent="0.2">
      <c r="A3337" s="94" t="str">
        <f>IF(D3337="","",CONCATENATE('Address and samples info'!$B$8," #",'Samples 96'!C3337))</f>
        <v/>
      </c>
      <c r="B3337" s="95" t="s">
        <v>33</v>
      </c>
      <c r="C3337" s="150">
        <v>39</v>
      </c>
      <c r="D3337" s="5"/>
      <c r="E3337" s="98">
        <v>0.01</v>
      </c>
      <c r="F3337" s="53"/>
      <c r="G3337" s="59"/>
      <c r="Z3337" s="108" t="str">
        <f>IF(LEN(INDEX($1:$1048576,ROW(),4))&gt;0,INDEX($1:$1048576,ROW(),4)," ")</f>
        <v xml:space="preserve"> </v>
      </c>
      <c r="AA3337" s="108">
        <f t="shared" si="352"/>
        <v>256</v>
      </c>
      <c r="AB3337" s="108">
        <f ca="1">COUNTBLANK(OFFSET(INDEX($1:$1048576,2,4),AA3337*WellsInPlate,0,WellsInPlate,1))</f>
        <v>86</v>
      </c>
      <c r="AC3337" s="108">
        <f t="shared" ca="1" si="353"/>
        <v>0</v>
      </c>
      <c r="AE3337" s="108" t="b">
        <f>IF(COUNTBLANK(D3337)=0,A3337)</f>
        <v>0</v>
      </c>
    </row>
    <row r="3338" spans="1:31" ht="12.75" x14ac:dyDescent="0.2">
      <c r="A3338" s="94" t="str">
        <f>IF(D3338="","",CONCATENATE('Address and samples info'!$B$8," #",'Samples 96'!C3338))</f>
        <v/>
      </c>
      <c r="B3338" s="95" t="s">
        <v>44</v>
      </c>
      <c r="C3338" s="150">
        <v>39</v>
      </c>
      <c r="D3338" s="5"/>
      <c r="E3338" s="98">
        <v>0.01</v>
      </c>
      <c r="F3338" s="53"/>
      <c r="G3338" s="59"/>
      <c r="Z3338" s="108" t="str">
        <f>IF(LEN(INDEX($1:$1048576,ROW(),4))&gt;0,INDEX($1:$1048576,ROW(),4)," ")</f>
        <v xml:space="preserve"> </v>
      </c>
      <c r="AA3338" s="108">
        <f t="shared" si="352"/>
        <v>256</v>
      </c>
      <c r="AB3338" s="108">
        <f ca="1">COUNTBLANK(OFFSET(INDEX($1:$1048576,2,4),AA3338*WellsInPlate,0,WellsInPlate,1))</f>
        <v>86</v>
      </c>
      <c r="AC3338" s="108">
        <f t="shared" ca="1" si="353"/>
        <v>0</v>
      </c>
      <c r="AE3338" s="108" t="b">
        <f>IF(COUNTBLANK(D3338)=0,A3338)</f>
        <v>0</v>
      </c>
    </row>
    <row r="3339" spans="1:31" ht="12.75" x14ac:dyDescent="0.2">
      <c r="A3339" s="94" t="str">
        <f>IF(D3339="","",CONCATENATE('Address and samples info'!$B$8," #",'Samples 96'!C3339))</f>
        <v/>
      </c>
      <c r="B3339" s="95" t="s">
        <v>55</v>
      </c>
      <c r="C3339" s="150">
        <v>39</v>
      </c>
      <c r="D3339" s="5"/>
      <c r="E3339" s="98">
        <v>0.01</v>
      </c>
      <c r="F3339" s="53"/>
      <c r="G3339" s="59"/>
      <c r="Z3339" s="108" t="str">
        <f>IF(LEN(INDEX($1:$1048576,ROW(),4))&gt;0,INDEX($1:$1048576,ROW(),4)," ")</f>
        <v xml:space="preserve"> </v>
      </c>
      <c r="AA3339" s="108">
        <f t="shared" si="352"/>
        <v>256</v>
      </c>
      <c r="AB3339" s="108">
        <f ca="1">COUNTBLANK(OFFSET(INDEX($1:$1048576,2,4),AA3339*WellsInPlate,0,WellsInPlate,1))</f>
        <v>86</v>
      </c>
      <c r="AC3339" s="108">
        <f t="shared" ca="1" si="353"/>
        <v>0</v>
      </c>
      <c r="AE3339" s="108" t="b">
        <f>IF(COUNTBLANK(D3339)=0,A3339)</f>
        <v>0</v>
      </c>
    </row>
    <row r="3340" spans="1:31" ht="12.75" x14ac:dyDescent="0.2">
      <c r="A3340" s="94" t="str">
        <f>IF(D3340="","",CONCATENATE('Address and samples info'!$B$8," #",'Samples 96'!C3340))</f>
        <v/>
      </c>
      <c r="B3340" s="95" t="s">
        <v>66</v>
      </c>
      <c r="C3340" s="150">
        <v>39</v>
      </c>
      <c r="D3340" s="5"/>
      <c r="E3340" s="98">
        <v>0.01</v>
      </c>
      <c r="F3340" s="53"/>
      <c r="G3340" s="59"/>
      <c r="Z3340" s="108" t="str">
        <f>IF(LEN(INDEX($1:$1048576,ROW(),4))&gt;0,INDEX($1:$1048576,ROW(),4)," ")</f>
        <v xml:space="preserve"> </v>
      </c>
      <c r="AA3340" s="108">
        <f t="shared" si="352"/>
        <v>256</v>
      </c>
      <c r="AB3340" s="108">
        <f ca="1">COUNTBLANK(OFFSET(INDEX($1:$1048576,2,4),AA3340*WellsInPlate,0,WellsInPlate,1))</f>
        <v>86</v>
      </c>
      <c r="AC3340" s="108">
        <f t="shared" ca="1" si="353"/>
        <v>0</v>
      </c>
      <c r="AE3340" s="108" t="b">
        <f>IF(COUNTBLANK(D3340)=0,A3340)</f>
        <v>0</v>
      </c>
    </row>
    <row r="3341" spans="1:31" ht="12.75" x14ac:dyDescent="0.2">
      <c r="A3341" s="94" t="str">
        <f>IF(D3341="","",CONCATENATE('Address and samples info'!$B$8," #",'Samples 96'!C3341))</f>
        <v/>
      </c>
      <c r="B3341" s="95" t="s">
        <v>77</v>
      </c>
      <c r="C3341" s="150">
        <v>39</v>
      </c>
      <c r="D3341" s="5"/>
      <c r="E3341" s="98">
        <v>0.01</v>
      </c>
      <c r="F3341" s="53"/>
      <c r="G3341" s="59"/>
      <c r="Z3341" s="108" t="str">
        <f>IF(LEN(INDEX($1:$1048576,ROW(),4))&gt;0,INDEX($1:$1048576,ROW(),4)," ")</f>
        <v xml:space="preserve"> </v>
      </c>
      <c r="AA3341" s="108">
        <f t="shared" si="352"/>
        <v>256</v>
      </c>
      <c r="AB3341" s="108">
        <f ca="1">COUNTBLANK(OFFSET(INDEX($1:$1048576,2,4),AA3341*WellsInPlate,0,WellsInPlate,1))</f>
        <v>86</v>
      </c>
      <c r="AC3341" s="108">
        <f t="shared" ca="1" si="353"/>
        <v>0</v>
      </c>
      <c r="AE3341" s="108" t="b">
        <f>IF(COUNTBLANK(D3341)=0,A3341)</f>
        <v>0</v>
      </c>
    </row>
    <row r="3342" spans="1:31" ht="12.75" x14ac:dyDescent="0.2">
      <c r="A3342" s="94" t="str">
        <f>IF(D3342="","",CONCATENATE('Address and samples info'!$B$8," #",'Samples 96'!C3342))</f>
        <v/>
      </c>
      <c r="B3342" s="95" t="s">
        <v>87</v>
      </c>
      <c r="C3342" s="150">
        <v>39</v>
      </c>
      <c r="D3342" s="5"/>
      <c r="E3342" s="98">
        <v>0.01</v>
      </c>
      <c r="F3342" s="53"/>
      <c r="G3342" s="59"/>
      <c r="Z3342" s="108" t="str">
        <f>IF(LEN(INDEX($1:$1048576,ROW(),4))&gt;0,INDEX($1:$1048576,ROW(),4)," ")</f>
        <v xml:space="preserve"> </v>
      </c>
      <c r="AA3342" s="108">
        <f t="shared" si="352"/>
        <v>256</v>
      </c>
      <c r="AB3342" s="108">
        <f ca="1">COUNTBLANK(OFFSET(INDEX($1:$1048576,2,4),AA3342*WellsInPlate,0,WellsInPlate,1))</f>
        <v>86</v>
      </c>
      <c r="AC3342" s="108">
        <f t="shared" ca="1" si="353"/>
        <v>0</v>
      </c>
      <c r="AE3342" s="108" t="b">
        <f>IF(COUNTBLANK(D3342)=0,A3342)</f>
        <v>0</v>
      </c>
    </row>
    <row r="3343" spans="1:31" ht="12.75" x14ac:dyDescent="0.2">
      <c r="A3343" s="94" t="str">
        <f>IF(D3343="","",CONCATENATE('Address and samples info'!$B$8," #",'Samples 96'!C3343))</f>
        <v/>
      </c>
      <c r="B3343" s="95" t="s">
        <v>12</v>
      </c>
      <c r="C3343" s="150">
        <v>39</v>
      </c>
      <c r="D3343" s="5"/>
      <c r="E3343" s="98">
        <v>0.01</v>
      </c>
      <c r="F3343" s="53"/>
      <c r="G3343" s="59"/>
      <c r="Z3343" s="108" t="str">
        <f>IF(LEN(INDEX($1:$1048576,ROW(),4))&gt;0,INDEX($1:$1048576,ROW(),4)," ")</f>
        <v xml:space="preserve"> </v>
      </c>
      <c r="AA3343" s="108">
        <f t="shared" si="352"/>
        <v>256</v>
      </c>
      <c r="AB3343" s="108">
        <f ca="1">COUNTBLANK(OFFSET(INDEX($1:$1048576,2,4),AA3343*WellsInPlate,0,WellsInPlate,1))</f>
        <v>86</v>
      </c>
      <c r="AC3343" s="108">
        <f t="shared" ca="1" si="353"/>
        <v>0</v>
      </c>
      <c r="AE3343" s="108" t="b">
        <f>IF(COUNTBLANK(D3343)=0,A3343)</f>
        <v>0</v>
      </c>
    </row>
    <row r="3344" spans="1:31" ht="12.75" x14ac:dyDescent="0.2">
      <c r="A3344" s="94" t="str">
        <f>IF(D3344="","",CONCATENATE('Address and samples info'!$B$8," #",'Samples 96'!C3344))</f>
        <v/>
      </c>
      <c r="B3344" s="95" t="s">
        <v>23</v>
      </c>
      <c r="C3344" s="150">
        <v>39</v>
      </c>
      <c r="D3344" s="5"/>
      <c r="E3344" s="98">
        <v>0.01</v>
      </c>
      <c r="F3344" s="53"/>
      <c r="G3344" s="59"/>
      <c r="Z3344" s="108" t="str">
        <f>IF(LEN(INDEX($1:$1048576,ROW(),4))&gt;0,INDEX($1:$1048576,ROW(),4)," ")</f>
        <v xml:space="preserve"> </v>
      </c>
      <c r="AA3344" s="108">
        <f t="shared" si="352"/>
        <v>256</v>
      </c>
      <c r="AB3344" s="108">
        <f ca="1">COUNTBLANK(OFFSET(INDEX($1:$1048576,2,4),AA3344*WellsInPlate,0,WellsInPlate,1))</f>
        <v>86</v>
      </c>
      <c r="AC3344" s="108">
        <f t="shared" ca="1" si="353"/>
        <v>0</v>
      </c>
      <c r="AE3344" s="108" t="b">
        <f>IF(COUNTBLANK(D3344)=0,A3344)</f>
        <v>0</v>
      </c>
    </row>
    <row r="3345" spans="1:31" ht="12.75" x14ac:dyDescent="0.2">
      <c r="A3345" s="94" t="str">
        <f>IF(D3345="","",CONCATENATE('Address and samples info'!$B$8," #",'Samples 96'!C3345))</f>
        <v/>
      </c>
      <c r="B3345" s="95" t="s">
        <v>34</v>
      </c>
      <c r="C3345" s="150">
        <v>39</v>
      </c>
      <c r="D3345" s="5"/>
      <c r="E3345" s="98">
        <v>0.01</v>
      </c>
      <c r="F3345" s="53"/>
      <c r="G3345" s="59"/>
      <c r="Z3345" s="108" t="str">
        <f>IF(LEN(INDEX($1:$1048576,ROW(),4))&gt;0,INDEX($1:$1048576,ROW(),4)," ")</f>
        <v xml:space="preserve"> </v>
      </c>
      <c r="AA3345" s="108">
        <f t="shared" si="352"/>
        <v>257</v>
      </c>
      <c r="AB3345" s="108">
        <f ca="1">COUNTBLANK(OFFSET(INDEX($1:$1048576,2,4),AA3345*WellsInPlate,0,WellsInPlate,1))</f>
        <v>86</v>
      </c>
      <c r="AC3345" s="108">
        <f t="shared" ca="1" si="353"/>
        <v>0</v>
      </c>
      <c r="AE3345" s="108" t="b">
        <f>IF(COUNTBLANK(D3345)=0,A3345)</f>
        <v>0</v>
      </c>
    </row>
    <row r="3346" spans="1:31" ht="12.75" x14ac:dyDescent="0.2">
      <c r="A3346" s="94" t="str">
        <f>IF(D3346="","",CONCATENATE('Address and samples info'!$B$8," #",'Samples 96'!C3346))</f>
        <v/>
      </c>
      <c r="B3346" s="95" t="s">
        <v>45</v>
      </c>
      <c r="C3346" s="150">
        <v>39</v>
      </c>
      <c r="D3346" s="5"/>
      <c r="E3346" s="98">
        <v>0.01</v>
      </c>
      <c r="F3346" s="53"/>
      <c r="G3346" s="59"/>
      <c r="Z3346" s="108" t="str">
        <f>IF(LEN(INDEX($1:$1048576,ROW(),4))&gt;0,INDEX($1:$1048576,ROW(),4)," ")</f>
        <v xml:space="preserve"> </v>
      </c>
      <c r="AA3346" s="108">
        <f t="shared" si="352"/>
        <v>257</v>
      </c>
      <c r="AB3346" s="108">
        <f ca="1">COUNTBLANK(OFFSET(INDEX($1:$1048576,2,4),AA3346*WellsInPlate,0,WellsInPlate,1))</f>
        <v>86</v>
      </c>
      <c r="AC3346" s="108">
        <f t="shared" ca="1" si="353"/>
        <v>0</v>
      </c>
      <c r="AE3346" s="108" t="b">
        <f>IF(COUNTBLANK(D3346)=0,A3346)</f>
        <v>0</v>
      </c>
    </row>
    <row r="3347" spans="1:31" ht="12.75" x14ac:dyDescent="0.2">
      <c r="A3347" s="94" t="str">
        <f>IF(D3347="","",CONCATENATE('Address and samples info'!$B$8," #",'Samples 96'!C3347))</f>
        <v/>
      </c>
      <c r="B3347" s="95" t="s">
        <v>56</v>
      </c>
      <c r="C3347" s="150">
        <v>39</v>
      </c>
      <c r="D3347" s="5"/>
      <c r="E3347" s="98">
        <v>0.01</v>
      </c>
      <c r="F3347" s="53"/>
      <c r="G3347" s="59"/>
      <c r="Z3347" s="108" t="str">
        <f>IF(LEN(INDEX($1:$1048576,ROW(),4))&gt;0,INDEX($1:$1048576,ROW(),4)," ")</f>
        <v xml:space="preserve"> </v>
      </c>
      <c r="AA3347" s="108">
        <f t="shared" si="352"/>
        <v>257</v>
      </c>
      <c r="AB3347" s="108">
        <f ca="1">COUNTBLANK(OFFSET(INDEX($1:$1048576,2,4),AA3347*WellsInPlate,0,WellsInPlate,1))</f>
        <v>86</v>
      </c>
      <c r="AC3347" s="108">
        <f t="shared" ca="1" si="353"/>
        <v>0</v>
      </c>
      <c r="AE3347" s="108" t="b">
        <f>IF(COUNTBLANK(D3347)=0,A3347)</f>
        <v>0</v>
      </c>
    </row>
    <row r="3348" spans="1:31" ht="12.75" x14ac:dyDescent="0.2">
      <c r="A3348" s="94" t="str">
        <f>IF(D3348="","",CONCATENATE('Address and samples info'!$B$8," #",'Samples 96'!C3348))</f>
        <v/>
      </c>
      <c r="B3348" s="95" t="s">
        <v>67</v>
      </c>
      <c r="C3348" s="150">
        <v>39</v>
      </c>
      <c r="D3348" s="5"/>
      <c r="E3348" s="98">
        <v>0.01</v>
      </c>
      <c r="F3348" s="53"/>
      <c r="G3348" s="59"/>
      <c r="Z3348" s="108" t="str">
        <f>IF(LEN(INDEX($1:$1048576,ROW(),4))&gt;0,INDEX($1:$1048576,ROW(),4)," ")</f>
        <v xml:space="preserve"> </v>
      </c>
      <c r="AA3348" s="108">
        <f t="shared" si="352"/>
        <v>257</v>
      </c>
      <c r="AB3348" s="108">
        <f ca="1">COUNTBLANK(OFFSET(INDEX($1:$1048576,2,4),AA3348*WellsInPlate,0,WellsInPlate,1))</f>
        <v>86</v>
      </c>
      <c r="AC3348" s="108">
        <f t="shared" ca="1" si="353"/>
        <v>0</v>
      </c>
      <c r="AE3348" s="108" t="b">
        <f>IF(COUNTBLANK(D3348)=0,A3348)</f>
        <v>0</v>
      </c>
    </row>
    <row r="3349" spans="1:31" ht="12.75" x14ac:dyDescent="0.2">
      <c r="A3349" s="94" t="str">
        <f>IF(D3349="","",CONCATENATE('Address and samples info'!$B$8," #",'Samples 96'!C3349))</f>
        <v/>
      </c>
      <c r="B3349" s="95" t="s">
        <v>78</v>
      </c>
      <c r="C3349" s="150">
        <v>39</v>
      </c>
      <c r="D3349" s="5"/>
      <c r="E3349" s="98">
        <v>0.01</v>
      </c>
      <c r="F3349" s="53"/>
      <c r="G3349" s="59"/>
      <c r="Z3349" s="108" t="str">
        <f>IF(LEN(INDEX($1:$1048576,ROW(),4))&gt;0,INDEX($1:$1048576,ROW(),4)," ")</f>
        <v xml:space="preserve"> </v>
      </c>
      <c r="AA3349" s="108">
        <f t="shared" si="352"/>
        <v>257</v>
      </c>
      <c r="AB3349" s="108">
        <f ca="1">COUNTBLANK(OFFSET(INDEX($1:$1048576,2,4),AA3349*WellsInPlate,0,WellsInPlate,1))</f>
        <v>86</v>
      </c>
      <c r="AC3349" s="108">
        <f t="shared" ca="1" si="353"/>
        <v>0</v>
      </c>
      <c r="AE3349" s="108" t="b">
        <f>IF(COUNTBLANK(D3349)=0,A3349)</f>
        <v>0</v>
      </c>
    </row>
    <row r="3350" spans="1:31" ht="12.75" x14ac:dyDescent="0.2">
      <c r="A3350" s="94" t="str">
        <f>IF(D3350="","",CONCATENATE('Address and samples info'!$B$8," #",'Samples 96'!C3350))</f>
        <v/>
      </c>
      <c r="B3350" s="95" t="s">
        <v>88</v>
      </c>
      <c r="C3350" s="150">
        <v>39</v>
      </c>
      <c r="D3350" s="5"/>
      <c r="E3350" s="98">
        <v>0.01</v>
      </c>
      <c r="F3350" s="53"/>
      <c r="G3350" s="59"/>
      <c r="Z3350" s="108" t="str">
        <f>IF(LEN(INDEX($1:$1048576,ROW(),4))&gt;0,INDEX($1:$1048576,ROW(),4)," ")</f>
        <v xml:space="preserve"> </v>
      </c>
      <c r="AA3350" s="108">
        <f t="shared" si="352"/>
        <v>257</v>
      </c>
      <c r="AB3350" s="108">
        <f ca="1">COUNTBLANK(OFFSET(INDEX($1:$1048576,2,4),AA3350*WellsInPlate,0,WellsInPlate,1))</f>
        <v>86</v>
      </c>
      <c r="AC3350" s="108">
        <f t="shared" ca="1" si="353"/>
        <v>0</v>
      </c>
      <c r="AE3350" s="108" t="b">
        <f>IF(COUNTBLANK(D3350)=0,A3350)</f>
        <v>0</v>
      </c>
    </row>
    <row r="3351" spans="1:31" ht="12.75" x14ac:dyDescent="0.2">
      <c r="A3351" s="94" t="str">
        <f>IF(D3351="","",CONCATENATE('Address and samples info'!$B$8," #",'Samples 96'!C3351))</f>
        <v/>
      </c>
      <c r="B3351" s="95" t="s">
        <v>13</v>
      </c>
      <c r="C3351" s="150">
        <v>39</v>
      </c>
      <c r="D3351" s="5"/>
      <c r="E3351" s="98">
        <v>0.01</v>
      </c>
      <c r="F3351" s="53"/>
      <c r="G3351" s="59"/>
      <c r="Z3351" s="108" t="str">
        <f>IF(LEN(INDEX($1:$1048576,ROW(),4))&gt;0,INDEX($1:$1048576,ROW(),4)," ")</f>
        <v xml:space="preserve"> </v>
      </c>
      <c r="AA3351" s="108">
        <f t="shared" si="352"/>
        <v>257</v>
      </c>
      <c r="AB3351" s="108">
        <f ca="1">COUNTBLANK(OFFSET(INDEX($1:$1048576,2,4),AA3351*WellsInPlate,0,WellsInPlate,1))</f>
        <v>86</v>
      </c>
      <c r="AC3351" s="108">
        <f t="shared" ca="1" si="353"/>
        <v>0</v>
      </c>
      <c r="AE3351" s="108" t="b">
        <f>IF(COUNTBLANK(D3351)=0,A3351)</f>
        <v>0</v>
      </c>
    </row>
    <row r="3352" spans="1:31" ht="12.75" x14ac:dyDescent="0.2">
      <c r="A3352" s="94" t="str">
        <f>IF(D3352="","",CONCATENATE('Address and samples info'!$B$8," #",'Samples 96'!C3352))</f>
        <v/>
      </c>
      <c r="B3352" s="95" t="s">
        <v>24</v>
      </c>
      <c r="C3352" s="150">
        <v>39</v>
      </c>
      <c r="D3352" s="5"/>
      <c r="E3352" s="98">
        <v>0.01</v>
      </c>
      <c r="F3352" s="53"/>
      <c r="G3352" s="59"/>
      <c r="Z3352" s="108" t="str">
        <f>IF(LEN(INDEX($1:$1048576,ROW(),4))&gt;0,INDEX($1:$1048576,ROW(),4)," ")</f>
        <v xml:space="preserve"> </v>
      </c>
      <c r="AA3352" s="108">
        <f t="shared" si="352"/>
        <v>257</v>
      </c>
      <c r="AB3352" s="108">
        <f ca="1">COUNTBLANK(OFFSET(INDEX($1:$1048576,2,4),AA3352*WellsInPlate,0,WellsInPlate,1))</f>
        <v>86</v>
      </c>
      <c r="AC3352" s="108">
        <f t="shared" ca="1" si="353"/>
        <v>0</v>
      </c>
      <c r="AE3352" s="108" t="b">
        <f>IF(COUNTBLANK(D3352)=0,A3352)</f>
        <v>0</v>
      </c>
    </row>
    <row r="3353" spans="1:31" ht="12.75" x14ac:dyDescent="0.2">
      <c r="A3353" s="94" t="str">
        <f>IF(D3353="","",CONCATENATE('Address and samples info'!$B$8," #",'Samples 96'!C3353))</f>
        <v/>
      </c>
      <c r="B3353" s="95" t="s">
        <v>35</v>
      </c>
      <c r="C3353" s="150">
        <v>39</v>
      </c>
      <c r="D3353" s="5"/>
      <c r="E3353" s="98">
        <v>0.01</v>
      </c>
      <c r="F3353" s="53"/>
      <c r="G3353" s="59"/>
      <c r="Z3353" s="108" t="str">
        <f>IF(LEN(INDEX($1:$1048576,ROW(),4))&gt;0,INDEX($1:$1048576,ROW(),4)," ")</f>
        <v xml:space="preserve"> </v>
      </c>
      <c r="AA3353" s="108">
        <f t="shared" si="352"/>
        <v>257</v>
      </c>
      <c r="AB3353" s="108">
        <f ca="1">COUNTBLANK(OFFSET(INDEX($1:$1048576,2,4),AA3353*WellsInPlate,0,WellsInPlate,1))</f>
        <v>86</v>
      </c>
      <c r="AC3353" s="108">
        <f t="shared" ca="1" si="353"/>
        <v>0</v>
      </c>
      <c r="AE3353" s="108" t="b">
        <f>IF(COUNTBLANK(D3353)=0,A3353)</f>
        <v>0</v>
      </c>
    </row>
    <row r="3354" spans="1:31" ht="12.75" x14ac:dyDescent="0.2">
      <c r="A3354" s="94" t="str">
        <f>IF(D3354="","",CONCATENATE('Address and samples info'!$B$8," #",'Samples 96'!C3354))</f>
        <v/>
      </c>
      <c r="B3354" s="95" t="s">
        <v>46</v>
      </c>
      <c r="C3354" s="150">
        <v>39</v>
      </c>
      <c r="D3354" s="5"/>
      <c r="E3354" s="98">
        <v>0.01</v>
      </c>
      <c r="F3354" s="53"/>
      <c r="G3354" s="59"/>
      <c r="Z3354" s="108" t="str">
        <f>IF(LEN(INDEX($1:$1048576,ROW(),4))&gt;0,INDEX($1:$1048576,ROW(),4)," ")</f>
        <v xml:space="preserve"> </v>
      </c>
      <c r="AA3354" s="108">
        <f t="shared" si="352"/>
        <v>257</v>
      </c>
      <c r="AB3354" s="108">
        <f ca="1">COUNTBLANK(OFFSET(INDEX($1:$1048576,2,4),AA3354*WellsInPlate,0,WellsInPlate,1))</f>
        <v>86</v>
      </c>
      <c r="AC3354" s="108">
        <f t="shared" ca="1" si="353"/>
        <v>0</v>
      </c>
      <c r="AE3354" s="108" t="b">
        <f>IF(COUNTBLANK(D3354)=0,A3354)</f>
        <v>0</v>
      </c>
    </row>
    <row r="3355" spans="1:31" ht="12.75" x14ac:dyDescent="0.2">
      <c r="A3355" s="94" t="str">
        <f>IF(D3355="","",CONCATENATE('Address and samples info'!$B$8," #",'Samples 96'!C3355))</f>
        <v/>
      </c>
      <c r="B3355" s="95" t="s">
        <v>57</v>
      </c>
      <c r="C3355" s="150">
        <v>39</v>
      </c>
      <c r="D3355" s="5"/>
      <c r="E3355" s="98">
        <v>0.01</v>
      </c>
      <c r="F3355" s="53"/>
      <c r="G3355" s="59"/>
      <c r="Z3355" s="108" t="str">
        <f>IF(LEN(INDEX($1:$1048576,ROW(),4))&gt;0,INDEX($1:$1048576,ROW(),4)," ")</f>
        <v xml:space="preserve"> </v>
      </c>
      <c r="AA3355" s="108">
        <f t="shared" si="352"/>
        <v>257</v>
      </c>
      <c r="AB3355" s="108">
        <f ca="1">COUNTBLANK(OFFSET(INDEX($1:$1048576,2,4),AA3355*WellsInPlate,0,WellsInPlate,1))</f>
        <v>86</v>
      </c>
      <c r="AC3355" s="108">
        <f t="shared" ca="1" si="353"/>
        <v>0</v>
      </c>
      <c r="AE3355" s="108" t="b">
        <f>IF(COUNTBLANK(D3355)=0,A3355)</f>
        <v>0</v>
      </c>
    </row>
    <row r="3356" spans="1:31" ht="12.75" x14ac:dyDescent="0.2">
      <c r="A3356" s="94" t="str">
        <f>IF(D3356="","",CONCATENATE('Address and samples info'!$B$8," #",'Samples 96'!C3356))</f>
        <v/>
      </c>
      <c r="B3356" s="95" t="s">
        <v>68</v>
      </c>
      <c r="C3356" s="150">
        <v>39</v>
      </c>
      <c r="D3356" s="5"/>
      <c r="E3356" s="98">
        <v>0.01</v>
      </c>
      <c r="F3356" s="53"/>
      <c r="G3356" s="59"/>
      <c r="Z3356" s="108" t="str">
        <f>IF(LEN(INDEX($1:$1048576,ROW(),4))&gt;0,INDEX($1:$1048576,ROW(),4)," ")</f>
        <v xml:space="preserve"> </v>
      </c>
      <c r="AA3356" s="108">
        <f t="shared" si="352"/>
        <v>257</v>
      </c>
      <c r="AB3356" s="108">
        <f ca="1">COUNTBLANK(OFFSET(INDEX($1:$1048576,2,4),AA3356*WellsInPlate,0,WellsInPlate,1))</f>
        <v>86</v>
      </c>
      <c r="AC3356" s="108">
        <f t="shared" ca="1" si="353"/>
        <v>0</v>
      </c>
      <c r="AE3356" s="108" t="b">
        <f>IF(COUNTBLANK(D3356)=0,A3356)</f>
        <v>0</v>
      </c>
    </row>
    <row r="3357" spans="1:31" ht="12.75" x14ac:dyDescent="0.2">
      <c r="A3357" s="94" t="str">
        <f>IF(D3357="","",CONCATENATE('Address and samples info'!$B$8," #",'Samples 96'!C3357))</f>
        <v/>
      </c>
      <c r="B3357" s="95" t="s">
        <v>3</v>
      </c>
      <c r="C3357" s="150">
        <v>40</v>
      </c>
      <c r="D3357" s="5"/>
      <c r="E3357" s="98">
        <v>0.01</v>
      </c>
      <c r="F3357" s="53"/>
      <c r="G3357" s="59"/>
      <c r="Z3357" s="108" t="str">
        <f>IF(LEN(INDEX($1:$1048576,ROW(),4))&gt;0,INDEX($1:$1048576,ROW(),4)," ")</f>
        <v xml:space="preserve"> </v>
      </c>
      <c r="AA3357" s="108">
        <f t="shared" si="352"/>
        <v>257</v>
      </c>
      <c r="AB3357" s="108">
        <f ca="1">COUNTBLANK(OFFSET(INDEX($1:$1048576,2,4),AA3357*WellsInPlate,0,WellsInPlate,1))</f>
        <v>86</v>
      </c>
      <c r="AC3357" s="108">
        <f t="shared" ca="1" si="353"/>
        <v>0</v>
      </c>
      <c r="AE3357" s="108" t="b">
        <f>IF(COUNTBLANK(D3357)=0,A3357)</f>
        <v>0</v>
      </c>
    </row>
    <row r="3358" spans="1:31" ht="12.75" x14ac:dyDescent="0.2">
      <c r="A3358" s="94" t="str">
        <f>IF(D3358="","",CONCATENATE('Address and samples info'!$B$8," #",'Samples 96'!C3358))</f>
        <v/>
      </c>
      <c r="B3358" s="95" t="s">
        <v>14</v>
      </c>
      <c r="C3358" s="150">
        <v>40</v>
      </c>
      <c r="D3358" s="5"/>
      <c r="E3358" s="98">
        <v>0.01</v>
      </c>
      <c r="F3358" s="53"/>
      <c r="G3358" s="59"/>
      <c r="Z3358" s="108" t="str">
        <f>IF(LEN(INDEX($1:$1048576,ROW(),4))&gt;0,INDEX($1:$1048576,ROW(),4)," ")</f>
        <v xml:space="preserve"> </v>
      </c>
      <c r="AA3358" s="108">
        <f t="shared" si="352"/>
        <v>258</v>
      </c>
      <c r="AB3358" s="108">
        <f ca="1">COUNTBLANK(OFFSET(INDEX($1:$1048576,2,4),AA3358*WellsInPlate,0,WellsInPlate,1))</f>
        <v>86</v>
      </c>
      <c r="AC3358" s="108">
        <f t="shared" ca="1" si="353"/>
        <v>0</v>
      </c>
      <c r="AE3358" s="108" t="b">
        <f>IF(COUNTBLANK(D3358)=0,A3358)</f>
        <v>0</v>
      </c>
    </row>
    <row r="3359" spans="1:31" ht="12.75" x14ac:dyDescent="0.2">
      <c r="A3359" s="94" t="str">
        <f>IF(D3359="","",CONCATENATE('Address and samples info'!$B$8," #",'Samples 96'!C3359))</f>
        <v/>
      </c>
      <c r="B3359" s="95" t="s">
        <v>25</v>
      </c>
      <c r="C3359" s="150">
        <v>40</v>
      </c>
      <c r="D3359" s="5"/>
      <c r="E3359" s="98">
        <v>0.01</v>
      </c>
      <c r="F3359" s="53"/>
      <c r="G3359" s="59"/>
      <c r="Z3359" s="108" t="str">
        <f>IF(LEN(INDEX($1:$1048576,ROW(),4))&gt;0,INDEX($1:$1048576,ROW(),4)," ")</f>
        <v xml:space="preserve"> </v>
      </c>
      <c r="AA3359" s="108">
        <f t="shared" si="352"/>
        <v>258</v>
      </c>
      <c r="AB3359" s="108">
        <f ca="1">COUNTBLANK(OFFSET(INDEX($1:$1048576,2,4),AA3359*WellsInPlate,0,WellsInPlate,1))</f>
        <v>86</v>
      </c>
      <c r="AC3359" s="108">
        <f t="shared" ca="1" si="353"/>
        <v>0</v>
      </c>
      <c r="AE3359" s="108" t="b">
        <f>IF(COUNTBLANK(D3359)=0,A3359)</f>
        <v>0</v>
      </c>
    </row>
    <row r="3360" spans="1:31" ht="12.75" x14ac:dyDescent="0.2">
      <c r="A3360" s="94" t="str">
        <f>IF(D3360="","",CONCATENATE('Address and samples info'!$B$8," #",'Samples 96'!C3360))</f>
        <v/>
      </c>
      <c r="B3360" s="95" t="s">
        <v>36</v>
      </c>
      <c r="C3360" s="150">
        <v>40</v>
      </c>
      <c r="D3360" s="5"/>
      <c r="E3360" s="98">
        <v>0.01</v>
      </c>
      <c r="F3360" s="53"/>
      <c r="G3360" s="59"/>
      <c r="Z3360" s="108" t="str">
        <f>IF(LEN(INDEX($1:$1048576,ROW(),4))&gt;0,INDEX($1:$1048576,ROW(),4)," ")</f>
        <v xml:space="preserve"> </v>
      </c>
      <c r="AA3360" s="108">
        <f t="shared" si="352"/>
        <v>258</v>
      </c>
      <c r="AB3360" s="108">
        <f ca="1">COUNTBLANK(OFFSET(INDEX($1:$1048576,2,4),AA3360*WellsInPlate,0,WellsInPlate,1))</f>
        <v>86</v>
      </c>
      <c r="AC3360" s="108">
        <f t="shared" ca="1" si="353"/>
        <v>0</v>
      </c>
      <c r="AE3360" s="108" t="b">
        <f>IF(COUNTBLANK(D3360)=0,A3360)</f>
        <v>0</v>
      </c>
    </row>
    <row r="3361" spans="1:31" ht="12.75" x14ac:dyDescent="0.2">
      <c r="A3361" s="94" t="str">
        <f>IF(D3361="","",CONCATENATE('Address and samples info'!$B$8," #",'Samples 96'!C3361))</f>
        <v/>
      </c>
      <c r="B3361" s="95" t="s">
        <v>47</v>
      </c>
      <c r="C3361" s="150">
        <v>40</v>
      </c>
      <c r="D3361" s="5"/>
      <c r="E3361" s="98">
        <v>0.01</v>
      </c>
      <c r="F3361" s="53"/>
      <c r="G3361" s="59"/>
      <c r="Z3361" s="108" t="str">
        <f>IF(LEN(INDEX($1:$1048576,ROW(),4))&gt;0,INDEX($1:$1048576,ROW(),4)," ")</f>
        <v xml:space="preserve"> </v>
      </c>
      <c r="AA3361" s="108">
        <f t="shared" si="352"/>
        <v>258</v>
      </c>
      <c r="AB3361" s="108">
        <f ca="1">COUNTBLANK(OFFSET(INDEX($1:$1048576,2,4),AA3361*WellsInPlate,0,WellsInPlate,1))</f>
        <v>86</v>
      </c>
      <c r="AC3361" s="108">
        <f t="shared" ca="1" si="353"/>
        <v>0</v>
      </c>
      <c r="AE3361" s="108" t="b">
        <f>IF(COUNTBLANK(D3361)=0,A3361)</f>
        <v>0</v>
      </c>
    </row>
    <row r="3362" spans="1:31" ht="12.75" x14ac:dyDescent="0.2">
      <c r="A3362" s="94" t="str">
        <f>IF(D3362="","",CONCATENATE('Address and samples info'!$B$8," #",'Samples 96'!C3362))</f>
        <v/>
      </c>
      <c r="B3362" s="95" t="s">
        <v>58</v>
      </c>
      <c r="C3362" s="150">
        <v>40</v>
      </c>
      <c r="D3362" s="5"/>
      <c r="E3362" s="98">
        <v>0.01</v>
      </c>
      <c r="F3362" s="53"/>
      <c r="G3362" s="59"/>
      <c r="Z3362" s="108" t="str">
        <f>IF(LEN(INDEX($1:$1048576,ROW(),4))&gt;0,INDEX($1:$1048576,ROW(),4)," ")</f>
        <v xml:space="preserve"> </v>
      </c>
      <c r="AA3362" s="108">
        <f t="shared" si="352"/>
        <v>258</v>
      </c>
      <c r="AB3362" s="108">
        <f ca="1">COUNTBLANK(OFFSET(INDEX($1:$1048576,2,4),AA3362*WellsInPlate,0,WellsInPlate,1))</f>
        <v>86</v>
      </c>
      <c r="AC3362" s="108">
        <f t="shared" ca="1" si="353"/>
        <v>0</v>
      </c>
      <c r="AE3362" s="108" t="b">
        <f>IF(COUNTBLANK(D3362)=0,A3362)</f>
        <v>0</v>
      </c>
    </row>
    <row r="3363" spans="1:31" ht="12.75" x14ac:dyDescent="0.2">
      <c r="A3363" s="94" t="str">
        <f>IF(D3363="","",CONCATENATE('Address and samples info'!$B$8," #",'Samples 96'!C3363))</f>
        <v/>
      </c>
      <c r="B3363" s="95" t="s">
        <v>69</v>
      </c>
      <c r="C3363" s="150">
        <v>40</v>
      </c>
      <c r="D3363" s="5"/>
      <c r="E3363" s="98">
        <v>0.01</v>
      </c>
      <c r="F3363" s="53"/>
      <c r="G3363" s="59"/>
      <c r="Z3363" s="108" t="str">
        <f>IF(LEN(INDEX($1:$1048576,ROW(),4))&gt;0,INDEX($1:$1048576,ROW(),4)," ")</f>
        <v xml:space="preserve"> </v>
      </c>
      <c r="AA3363" s="108">
        <f t="shared" si="352"/>
        <v>258</v>
      </c>
      <c r="AB3363" s="108">
        <f ca="1">COUNTBLANK(OFFSET(INDEX($1:$1048576,2,4),AA3363*WellsInPlate,0,WellsInPlate,1))</f>
        <v>86</v>
      </c>
      <c r="AC3363" s="108">
        <f t="shared" ca="1" si="353"/>
        <v>0</v>
      </c>
      <c r="AE3363" s="108" t="b">
        <f>IF(COUNTBLANK(D3363)=0,A3363)</f>
        <v>0</v>
      </c>
    </row>
    <row r="3364" spans="1:31" ht="12.75" x14ac:dyDescent="0.2">
      <c r="A3364" s="94" t="str">
        <f>IF(D3364="","",CONCATENATE('Address and samples info'!$B$8," #",'Samples 96'!C3364))</f>
        <v/>
      </c>
      <c r="B3364" s="95" t="s">
        <v>79</v>
      </c>
      <c r="C3364" s="150">
        <v>40</v>
      </c>
      <c r="D3364" s="5"/>
      <c r="E3364" s="98">
        <v>0.01</v>
      </c>
      <c r="F3364" s="53"/>
      <c r="G3364" s="59"/>
      <c r="Z3364" s="108" t="str">
        <f>IF(LEN(INDEX($1:$1048576,ROW(),4))&gt;0,INDEX($1:$1048576,ROW(),4)," ")</f>
        <v xml:space="preserve"> </v>
      </c>
      <c r="AA3364" s="108">
        <f t="shared" si="352"/>
        <v>258</v>
      </c>
      <c r="AB3364" s="108">
        <f ca="1">COUNTBLANK(OFFSET(INDEX($1:$1048576,2,4),AA3364*WellsInPlate,0,WellsInPlate,1))</f>
        <v>86</v>
      </c>
      <c r="AC3364" s="108">
        <f t="shared" ca="1" si="353"/>
        <v>0</v>
      </c>
      <c r="AE3364" s="108" t="b">
        <f>IF(COUNTBLANK(D3364)=0,A3364)</f>
        <v>0</v>
      </c>
    </row>
    <row r="3365" spans="1:31" ht="12.75" x14ac:dyDescent="0.2">
      <c r="A3365" s="94" t="str">
        <f>IF(D3365="","",CONCATENATE('Address and samples info'!$B$8," #",'Samples 96'!C3365))</f>
        <v/>
      </c>
      <c r="B3365" s="95" t="s">
        <v>4</v>
      </c>
      <c r="C3365" s="150">
        <v>40</v>
      </c>
      <c r="D3365" s="5"/>
      <c r="E3365" s="98">
        <v>0.01</v>
      </c>
      <c r="F3365" s="53"/>
      <c r="G3365" s="59"/>
      <c r="Z3365" s="108" t="str">
        <f>IF(LEN(INDEX($1:$1048576,ROW(),4))&gt;0,INDEX($1:$1048576,ROW(),4)," ")</f>
        <v xml:space="preserve"> </v>
      </c>
      <c r="AA3365" s="108">
        <f t="shared" si="352"/>
        <v>258</v>
      </c>
      <c r="AB3365" s="108">
        <f ca="1">COUNTBLANK(OFFSET(INDEX($1:$1048576,2,4),AA3365*WellsInPlate,0,WellsInPlate,1))</f>
        <v>86</v>
      </c>
      <c r="AC3365" s="108">
        <f t="shared" ca="1" si="353"/>
        <v>0</v>
      </c>
      <c r="AE3365" s="108" t="b">
        <f>IF(COUNTBLANK(D3365)=0,A3365)</f>
        <v>0</v>
      </c>
    </row>
    <row r="3366" spans="1:31" ht="12.75" x14ac:dyDescent="0.2">
      <c r="A3366" s="94" t="str">
        <f>IF(D3366="","",CONCATENATE('Address and samples info'!$B$8," #",'Samples 96'!C3366))</f>
        <v/>
      </c>
      <c r="B3366" s="95" t="s">
        <v>15</v>
      </c>
      <c r="C3366" s="150">
        <v>40</v>
      </c>
      <c r="D3366" s="5"/>
      <c r="E3366" s="98">
        <v>0.01</v>
      </c>
      <c r="F3366" s="53"/>
      <c r="G3366" s="59"/>
      <c r="Z3366" s="108" t="str">
        <f>IF(LEN(INDEX($1:$1048576,ROW(),4))&gt;0,INDEX($1:$1048576,ROW(),4)," ")</f>
        <v xml:space="preserve"> </v>
      </c>
      <c r="AA3366" s="108">
        <f t="shared" ref="AA3366:AA3396" si="354">CEILING((ROW()-StartRow+1)/PanelHeight,1)-1</f>
        <v>258</v>
      </c>
      <c r="AB3366" s="108">
        <f ca="1">COUNTBLANK(OFFSET(INDEX($1:$1048576,2,4),AA3366*WellsInPlate,0,WellsInPlate,1))</f>
        <v>86</v>
      </c>
      <c r="AC3366" s="108">
        <f t="shared" ref="AC3366:AC3396" ca="1" si="355">IF(AB3366=WellsInPlate,0,1)</f>
        <v>0</v>
      </c>
      <c r="AE3366" s="108" t="b">
        <f>IF(COUNTBLANK(D3366)=0,A3366)</f>
        <v>0</v>
      </c>
    </row>
    <row r="3367" spans="1:31" ht="12.75" x14ac:dyDescent="0.2">
      <c r="A3367" s="94" t="str">
        <f>IF(D3367="","",CONCATENATE('Address and samples info'!$B$8," #",'Samples 96'!C3367))</f>
        <v/>
      </c>
      <c r="B3367" s="95" t="s">
        <v>26</v>
      </c>
      <c r="C3367" s="150">
        <v>40</v>
      </c>
      <c r="D3367" s="5"/>
      <c r="E3367" s="98">
        <v>0.01</v>
      </c>
      <c r="F3367" s="53"/>
      <c r="G3367" s="59"/>
      <c r="Z3367" s="108" t="str">
        <f>IF(LEN(INDEX($1:$1048576,ROW(),4))&gt;0,INDEX($1:$1048576,ROW(),4)," ")</f>
        <v xml:space="preserve"> </v>
      </c>
      <c r="AA3367" s="108">
        <f t="shared" si="354"/>
        <v>258</v>
      </c>
      <c r="AB3367" s="108">
        <f ca="1">COUNTBLANK(OFFSET(INDEX($1:$1048576,2,4),AA3367*WellsInPlate,0,WellsInPlate,1))</f>
        <v>86</v>
      </c>
      <c r="AC3367" s="108">
        <f t="shared" ca="1" si="355"/>
        <v>0</v>
      </c>
      <c r="AE3367" s="108" t="b">
        <f>IF(COUNTBLANK(D3367)=0,A3367)</f>
        <v>0</v>
      </c>
    </row>
    <row r="3368" spans="1:31" ht="12.75" x14ac:dyDescent="0.2">
      <c r="A3368" s="94" t="str">
        <f>IF(D3368="","",CONCATENATE('Address and samples info'!$B$8," #",'Samples 96'!C3368))</f>
        <v/>
      </c>
      <c r="B3368" s="95" t="s">
        <v>37</v>
      </c>
      <c r="C3368" s="150">
        <v>40</v>
      </c>
      <c r="D3368" s="5"/>
      <c r="E3368" s="98">
        <v>0.01</v>
      </c>
      <c r="F3368" s="53"/>
      <c r="G3368" s="59"/>
      <c r="Z3368" s="108" t="str">
        <f>IF(LEN(INDEX($1:$1048576,ROW(),4))&gt;0,INDEX($1:$1048576,ROW(),4)," ")</f>
        <v xml:space="preserve"> </v>
      </c>
      <c r="AA3368" s="108">
        <f t="shared" si="354"/>
        <v>258</v>
      </c>
      <c r="AB3368" s="108">
        <f ca="1">COUNTBLANK(OFFSET(INDEX($1:$1048576,2,4),AA3368*WellsInPlate,0,WellsInPlate,1))</f>
        <v>86</v>
      </c>
      <c r="AC3368" s="108">
        <f t="shared" ca="1" si="355"/>
        <v>0</v>
      </c>
      <c r="AE3368" s="108" t="b">
        <f>IF(COUNTBLANK(D3368)=0,A3368)</f>
        <v>0</v>
      </c>
    </row>
    <row r="3369" spans="1:31" ht="12.75" x14ac:dyDescent="0.2">
      <c r="A3369" s="94" t="str">
        <f>IF(D3369="","",CONCATENATE('Address and samples info'!$B$8," #",'Samples 96'!C3369))</f>
        <v/>
      </c>
      <c r="B3369" s="95" t="s">
        <v>48</v>
      </c>
      <c r="C3369" s="150">
        <v>40</v>
      </c>
      <c r="D3369" s="5"/>
      <c r="E3369" s="98">
        <v>0.01</v>
      </c>
      <c r="F3369" s="53"/>
      <c r="G3369" s="59"/>
      <c r="Z3369" s="108" t="str">
        <f>IF(LEN(INDEX($1:$1048576,ROW(),4))&gt;0,INDEX($1:$1048576,ROW(),4)," ")</f>
        <v xml:space="preserve"> </v>
      </c>
      <c r="AA3369" s="108">
        <f t="shared" si="354"/>
        <v>258</v>
      </c>
      <c r="AB3369" s="108">
        <f ca="1">COUNTBLANK(OFFSET(INDEX($1:$1048576,2,4),AA3369*WellsInPlate,0,WellsInPlate,1))</f>
        <v>86</v>
      </c>
      <c r="AC3369" s="108">
        <f t="shared" ca="1" si="355"/>
        <v>0</v>
      </c>
      <c r="AE3369" s="108" t="b">
        <f>IF(COUNTBLANK(D3369)=0,A3369)</f>
        <v>0</v>
      </c>
    </row>
    <row r="3370" spans="1:31" ht="12.75" x14ac:dyDescent="0.2">
      <c r="A3370" s="94" t="str">
        <f>IF(D3370="","",CONCATENATE('Address and samples info'!$B$8," #",'Samples 96'!C3370))</f>
        <v/>
      </c>
      <c r="B3370" s="95" t="s">
        <v>59</v>
      </c>
      <c r="C3370" s="150">
        <v>40</v>
      </c>
      <c r="D3370" s="5"/>
      <c r="E3370" s="98">
        <v>0.01</v>
      </c>
      <c r="F3370" s="53"/>
      <c r="G3370" s="59"/>
      <c r="Z3370" s="108" t="str">
        <f>IF(LEN(INDEX($1:$1048576,ROW(),4))&gt;0,INDEX($1:$1048576,ROW(),4)," ")</f>
        <v xml:space="preserve"> </v>
      </c>
      <c r="AA3370" s="108">
        <f t="shared" si="354"/>
        <v>258</v>
      </c>
      <c r="AB3370" s="108">
        <f ca="1">COUNTBLANK(OFFSET(INDEX($1:$1048576,2,4),AA3370*WellsInPlate,0,WellsInPlate,1))</f>
        <v>86</v>
      </c>
      <c r="AC3370" s="108">
        <f t="shared" ca="1" si="355"/>
        <v>0</v>
      </c>
      <c r="AE3370" s="108" t="b">
        <f>IF(COUNTBLANK(D3370)=0,A3370)</f>
        <v>0</v>
      </c>
    </row>
    <row r="3371" spans="1:31" ht="12.75" x14ac:dyDescent="0.2">
      <c r="A3371" s="94" t="str">
        <f>IF(D3371="","",CONCATENATE('Address and samples info'!$B$8," #",'Samples 96'!C3371))</f>
        <v/>
      </c>
      <c r="B3371" s="95" t="s">
        <v>70</v>
      </c>
      <c r="C3371" s="150">
        <v>40</v>
      </c>
      <c r="D3371" s="5"/>
      <c r="E3371" s="98">
        <v>0.01</v>
      </c>
      <c r="F3371" s="53"/>
      <c r="G3371" s="59"/>
      <c r="Z3371" s="108" t="str">
        <f>IF(LEN(INDEX($1:$1048576,ROW(),4))&gt;0,INDEX($1:$1048576,ROW(),4)," ")</f>
        <v xml:space="preserve"> </v>
      </c>
      <c r="AA3371" s="108">
        <f t="shared" si="354"/>
        <v>259</v>
      </c>
      <c r="AB3371" s="108">
        <f ca="1">COUNTBLANK(OFFSET(INDEX($1:$1048576,2,4),AA3371*WellsInPlate,0,WellsInPlate,1))</f>
        <v>86</v>
      </c>
      <c r="AC3371" s="108">
        <f t="shared" ca="1" si="355"/>
        <v>0</v>
      </c>
      <c r="AE3371" s="108" t="b">
        <f>IF(COUNTBLANK(D3371)=0,A3371)</f>
        <v>0</v>
      </c>
    </row>
    <row r="3372" spans="1:31" ht="12.75" x14ac:dyDescent="0.2">
      <c r="A3372" s="94" t="str">
        <f>IF(D3372="","",CONCATENATE('Address and samples info'!$B$8," #",'Samples 96'!C3372))</f>
        <v/>
      </c>
      <c r="B3372" s="95" t="s">
        <v>80</v>
      </c>
      <c r="C3372" s="150">
        <v>40</v>
      </c>
      <c r="D3372" s="5"/>
      <c r="E3372" s="98">
        <v>0.01</v>
      </c>
      <c r="F3372" s="53"/>
      <c r="G3372" s="59"/>
      <c r="Z3372" s="108" t="str">
        <f>IF(LEN(INDEX($1:$1048576,ROW(),4))&gt;0,INDEX($1:$1048576,ROW(),4)," ")</f>
        <v xml:space="preserve"> </v>
      </c>
      <c r="AA3372" s="108">
        <f t="shared" si="354"/>
        <v>259</v>
      </c>
      <c r="AB3372" s="108">
        <f ca="1">COUNTBLANK(OFFSET(INDEX($1:$1048576,2,4),AA3372*WellsInPlate,0,WellsInPlate,1))</f>
        <v>86</v>
      </c>
      <c r="AC3372" s="108">
        <f t="shared" ca="1" si="355"/>
        <v>0</v>
      </c>
      <c r="AE3372" s="108" t="b">
        <f>IF(COUNTBLANK(D3372)=0,A3372)</f>
        <v>0</v>
      </c>
    </row>
    <row r="3373" spans="1:31" ht="12.75" x14ac:dyDescent="0.2">
      <c r="A3373" s="94" t="str">
        <f>IF(D3373="","",CONCATENATE('Address and samples info'!$B$8," #",'Samples 96'!C3373))</f>
        <v/>
      </c>
      <c r="B3373" s="95" t="s">
        <v>5</v>
      </c>
      <c r="C3373" s="150">
        <v>40</v>
      </c>
      <c r="D3373" s="5"/>
      <c r="E3373" s="98">
        <v>0.01</v>
      </c>
      <c r="F3373" s="53"/>
      <c r="G3373" s="59"/>
      <c r="Z3373" s="108" t="str">
        <f>IF(LEN(INDEX($1:$1048576,ROW(),4))&gt;0,INDEX($1:$1048576,ROW(),4)," ")</f>
        <v xml:space="preserve"> </v>
      </c>
      <c r="AA3373" s="108">
        <f t="shared" si="354"/>
        <v>259</v>
      </c>
      <c r="AB3373" s="108">
        <f ca="1">COUNTBLANK(OFFSET(INDEX($1:$1048576,2,4),AA3373*WellsInPlate,0,WellsInPlate,1))</f>
        <v>86</v>
      </c>
      <c r="AC3373" s="108">
        <f t="shared" ca="1" si="355"/>
        <v>0</v>
      </c>
      <c r="AE3373" s="108" t="b">
        <f>IF(COUNTBLANK(D3373)=0,A3373)</f>
        <v>0</v>
      </c>
    </row>
    <row r="3374" spans="1:31" ht="12.75" x14ac:dyDescent="0.2">
      <c r="A3374" s="94" t="str">
        <f>IF(D3374="","",CONCATENATE('Address and samples info'!$B$8," #",'Samples 96'!C3374))</f>
        <v/>
      </c>
      <c r="B3374" s="95" t="s">
        <v>16</v>
      </c>
      <c r="C3374" s="150">
        <v>40</v>
      </c>
      <c r="D3374" s="5"/>
      <c r="E3374" s="98">
        <v>0.01</v>
      </c>
      <c r="F3374" s="53"/>
      <c r="G3374" s="59"/>
      <c r="Z3374" s="108" t="str">
        <f>IF(LEN(INDEX($1:$1048576,ROW(),4))&gt;0,INDEX($1:$1048576,ROW(),4)," ")</f>
        <v xml:space="preserve"> </v>
      </c>
      <c r="AA3374" s="108">
        <f t="shared" si="354"/>
        <v>259</v>
      </c>
      <c r="AB3374" s="108">
        <f ca="1">COUNTBLANK(OFFSET(INDEX($1:$1048576,2,4),AA3374*WellsInPlate,0,WellsInPlate,1))</f>
        <v>86</v>
      </c>
      <c r="AC3374" s="108">
        <f t="shared" ca="1" si="355"/>
        <v>0</v>
      </c>
      <c r="AE3374" s="108" t="b">
        <f>IF(COUNTBLANK(D3374)=0,A3374)</f>
        <v>0</v>
      </c>
    </row>
    <row r="3375" spans="1:31" ht="12.75" x14ac:dyDescent="0.2">
      <c r="A3375" s="94" t="str">
        <f>IF(D3375="","",CONCATENATE('Address and samples info'!$B$8," #",'Samples 96'!C3375))</f>
        <v/>
      </c>
      <c r="B3375" s="95" t="s">
        <v>27</v>
      </c>
      <c r="C3375" s="150">
        <v>40</v>
      </c>
      <c r="D3375" s="5"/>
      <c r="E3375" s="98">
        <v>0.01</v>
      </c>
      <c r="F3375" s="53"/>
      <c r="G3375" s="59"/>
      <c r="Z3375" s="108" t="str">
        <f>IF(LEN(INDEX($1:$1048576,ROW(),4))&gt;0,INDEX($1:$1048576,ROW(),4)," ")</f>
        <v xml:space="preserve"> </v>
      </c>
      <c r="AA3375" s="108">
        <f t="shared" si="354"/>
        <v>259</v>
      </c>
      <c r="AB3375" s="108">
        <f ca="1">COUNTBLANK(OFFSET(INDEX($1:$1048576,2,4),AA3375*WellsInPlate,0,WellsInPlate,1))</f>
        <v>86</v>
      </c>
      <c r="AC3375" s="108">
        <f t="shared" ca="1" si="355"/>
        <v>0</v>
      </c>
      <c r="AE3375" s="108" t="b">
        <f>IF(COUNTBLANK(D3375)=0,A3375)</f>
        <v>0</v>
      </c>
    </row>
    <row r="3376" spans="1:31" ht="12.75" x14ac:dyDescent="0.2">
      <c r="A3376" s="94" t="str">
        <f>IF(D3376="","",CONCATENATE('Address and samples info'!$B$8," #",'Samples 96'!C3376))</f>
        <v/>
      </c>
      <c r="B3376" s="95" t="s">
        <v>38</v>
      </c>
      <c r="C3376" s="150">
        <v>40</v>
      </c>
      <c r="D3376" s="5"/>
      <c r="E3376" s="98">
        <v>0.01</v>
      </c>
      <c r="F3376" s="53"/>
      <c r="G3376" s="59"/>
      <c r="Z3376" s="108" t="str">
        <f>IF(LEN(INDEX($1:$1048576,ROW(),4))&gt;0,INDEX($1:$1048576,ROW(),4)," ")</f>
        <v xml:space="preserve"> </v>
      </c>
      <c r="AA3376" s="108">
        <f t="shared" si="354"/>
        <v>259</v>
      </c>
      <c r="AB3376" s="108">
        <f ca="1">COUNTBLANK(OFFSET(INDEX($1:$1048576,2,4),AA3376*WellsInPlate,0,WellsInPlate,1))</f>
        <v>86</v>
      </c>
      <c r="AC3376" s="108">
        <f t="shared" ca="1" si="355"/>
        <v>0</v>
      </c>
      <c r="AE3376" s="108" t="b">
        <f>IF(COUNTBLANK(D3376)=0,A3376)</f>
        <v>0</v>
      </c>
    </row>
    <row r="3377" spans="1:31" ht="12.75" x14ac:dyDescent="0.2">
      <c r="A3377" s="94" t="str">
        <f>IF(D3377="","",CONCATENATE('Address and samples info'!$B$8," #",'Samples 96'!C3377))</f>
        <v/>
      </c>
      <c r="B3377" s="95" t="s">
        <v>49</v>
      </c>
      <c r="C3377" s="150">
        <v>40</v>
      </c>
      <c r="D3377" s="5"/>
      <c r="E3377" s="98">
        <v>0.01</v>
      </c>
      <c r="F3377" s="53"/>
      <c r="G3377" s="59"/>
      <c r="Z3377" s="108" t="str">
        <f>IF(LEN(INDEX($1:$1048576,ROW(),4))&gt;0,INDEX($1:$1048576,ROW(),4)," ")</f>
        <v xml:space="preserve"> </v>
      </c>
      <c r="AA3377" s="108">
        <f t="shared" si="354"/>
        <v>259</v>
      </c>
      <c r="AB3377" s="108">
        <f ca="1">COUNTBLANK(OFFSET(INDEX($1:$1048576,2,4),AA3377*WellsInPlate,0,WellsInPlate,1))</f>
        <v>86</v>
      </c>
      <c r="AC3377" s="108">
        <f t="shared" ca="1" si="355"/>
        <v>0</v>
      </c>
      <c r="AE3377" s="108" t="b">
        <f>IF(COUNTBLANK(D3377)=0,A3377)</f>
        <v>0</v>
      </c>
    </row>
    <row r="3378" spans="1:31" ht="12.75" x14ac:dyDescent="0.2">
      <c r="A3378" s="94" t="str">
        <f>IF(D3378="","",CONCATENATE('Address and samples info'!$B$8," #",'Samples 96'!C3378))</f>
        <v/>
      </c>
      <c r="B3378" s="95" t="s">
        <v>60</v>
      </c>
      <c r="C3378" s="150">
        <v>40</v>
      </c>
      <c r="D3378" s="5"/>
      <c r="E3378" s="98">
        <v>0.01</v>
      </c>
      <c r="F3378" s="53"/>
      <c r="G3378" s="59"/>
      <c r="Z3378" s="108" t="str">
        <f>IF(LEN(INDEX($1:$1048576,ROW(),4))&gt;0,INDEX($1:$1048576,ROW(),4)," ")</f>
        <v xml:space="preserve"> </v>
      </c>
      <c r="AA3378" s="108">
        <f t="shared" si="354"/>
        <v>259</v>
      </c>
      <c r="AB3378" s="108">
        <f ca="1">COUNTBLANK(OFFSET(INDEX($1:$1048576,2,4),AA3378*WellsInPlate,0,WellsInPlate,1))</f>
        <v>86</v>
      </c>
      <c r="AC3378" s="108">
        <f t="shared" ca="1" si="355"/>
        <v>0</v>
      </c>
      <c r="AE3378" s="108" t="b">
        <f>IF(COUNTBLANK(D3378)=0,A3378)</f>
        <v>0</v>
      </c>
    </row>
    <row r="3379" spans="1:31" ht="12.75" x14ac:dyDescent="0.2">
      <c r="A3379" s="94" t="str">
        <f>IF(D3379="","",CONCATENATE('Address and samples info'!$B$8," #",'Samples 96'!C3379))</f>
        <v/>
      </c>
      <c r="B3379" s="95" t="s">
        <v>71</v>
      </c>
      <c r="C3379" s="150">
        <v>40</v>
      </c>
      <c r="D3379" s="5"/>
      <c r="E3379" s="98">
        <v>0.01</v>
      </c>
      <c r="F3379" s="53"/>
      <c r="G3379" s="59"/>
      <c r="Z3379" s="108" t="str">
        <f>IF(LEN(INDEX($1:$1048576,ROW(),4))&gt;0,INDEX($1:$1048576,ROW(),4)," ")</f>
        <v xml:space="preserve"> </v>
      </c>
      <c r="AA3379" s="108">
        <f t="shared" si="354"/>
        <v>259</v>
      </c>
      <c r="AB3379" s="108">
        <f ca="1">COUNTBLANK(OFFSET(INDEX($1:$1048576,2,4),AA3379*WellsInPlate,0,WellsInPlate,1))</f>
        <v>86</v>
      </c>
      <c r="AC3379" s="108">
        <f t="shared" ca="1" si="355"/>
        <v>0</v>
      </c>
      <c r="AE3379" s="108" t="b">
        <f>IF(COUNTBLANK(D3379)=0,A3379)</f>
        <v>0</v>
      </c>
    </row>
    <row r="3380" spans="1:31" ht="12.75" x14ac:dyDescent="0.2">
      <c r="A3380" s="94" t="str">
        <f>IF(D3380="","",CONCATENATE('Address and samples info'!$B$8," #",'Samples 96'!C3380))</f>
        <v/>
      </c>
      <c r="B3380" s="95" t="s">
        <v>81</v>
      </c>
      <c r="C3380" s="150">
        <v>40</v>
      </c>
      <c r="D3380" s="5"/>
      <c r="E3380" s="98">
        <v>0.01</v>
      </c>
      <c r="F3380" s="53"/>
      <c r="G3380" s="59"/>
      <c r="Z3380" s="108" t="str">
        <f>IF(LEN(INDEX($1:$1048576,ROW(),4))&gt;0,INDEX($1:$1048576,ROW(),4)," ")</f>
        <v xml:space="preserve"> </v>
      </c>
      <c r="AA3380" s="108">
        <f t="shared" si="354"/>
        <v>259</v>
      </c>
      <c r="AB3380" s="108">
        <f ca="1">COUNTBLANK(OFFSET(INDEX($1:$1048576,2,4),AA3380*WellsInPlate,0,WellsInPlate,1))</f>
        <v>86</v>
      </c>
      <c r="AC3380" s="108">
        <f t="shared" ca="1" si="355"/>
        <v>0</v>
      </c>
      <c r="AE3380" s="108" t="b">
        <f>IF(COUNTBLANK(D3380)=0,A3380)</f>
        <v>0</v>
      </c>
    </row>
    <row r="3381" spans="1:31" ht="12.75" x14ac:dyDescent="0.2">
      <c r="A3381" s="94" t="str">
        <f>IF(D3381="","",CONCATENATE('Address and samples info'!$B$8," #",'Samples 96'!C3381))</f>
        <v/>
      </c>
      <c r="B3381" s="95" t="s">
        <v>6</v>
      </c>
      <c r="C3381" s="150">
        <v>40</v>
      </c>
      <c r="D3381" s="5"/>
      <c r="E3381" s="98">
        <v>0.01</v>
      </c>
      <c r="F3381" s="53"/>
      <c r="G3381" s="59"/>
      <c r="Z3381" s="108" t="str">
        <f>IF(LEN(INDEX($1:$1048576,ROW(),4))&gt;0,INDEX($1:$1048576,ROW(),4)," ")</f>
        <v xml:space="preserve"> </v>
      </c>
      <c r="AA3381" s="108">
        <f t="shared" si="354"/>
        <v>259</v>
      </c>
      <c r="AB3381" s="108">
        <f ca="1">COUNTBLANK(OFFSET(INDEX($1:$1048576,2,4),AA3381*WellsInPlate,0,WellsInPlate,1))</f>
        <v>86</v>
      </c>
      <c r="AC3381" s="108">
        <f t="shared" ca="1" si="355"/>
        <v>0</v>
      </c>
      <c r="AE3381" s="108" t="b">
        <f>IF(COUNTBLANK(D3381)=0,A3381)</f>
        <v>0</v>
      </c>
    </row>
    <row r="3382" spans="1:31" ht="12.75" x14ac:dyDescent="0.2">
      <c r="A3382" s="94" t="str">
        <f>IF(D3382="","",CONCATENATE('Address and samples info'!$B$8," #",'Samples 96'!C3382))</f>
        <v/>
      </c>
      <c r="B3382" s="95" t="s">
        <v>17</v>
      </c>
      <c r="C3382" s="150">
        <v>40</v>
      </c>
      <c r="D3382" s="5"/>
      <c r="E3382" s="98">
        <v>0.01</v>
      </c>
      <c r="F3382" s="53"/>
      <c r="G3382" s="59"/>
      <c r="Z3382" s="108" t="str">
        <f>IF(LEN(INDEX($1:$1048576,ROW(),4))&gt;0,INDEX($1:$1048576,ROW(),4)," ")</f>
        <v xml:space="preserve"> </v>
      </c>
      <c r="AA3382" s="108">
        <f t="shared" si="354"/>
        <v>259</v>
      </c>
      <c r="AB3382" s="108">
        <f ca="1">COUNTBLANK(OFFSET(INDEX($1:$1048576,2,4),AA3382*WellsInPlate,0,WellsInPlate,1))</f>
        <v>86</v>
      </c>
      <c r="AC3382" s="108">
        <f t="shared" ca="1" si="355"/>
        <v>0</v>
      </c>
      <c r="AE3382" s="108" t="b">
        <f>IF(COUNTBLANK(D3382)=0,A3382)</f>
        <v>0</v>
      </c>
    </row>
    <row r="3383" spans="1:31" ht="12.75" x14ac:dyDescent="0.2">
      <c r="A3383" s="94" t="str">
        <f>IF(D3383="","",CONCATENATE('Address and samples info'!$B$8," #",'Samples 96'!C3383))</f>
        <v/>
      </c>
      <c r="B3383" s="95" t="s">
        <v>28</v>
      </c>
      <c r="C3383" s="150">
        <v>40</v>
      </c>
      <c r="D3383" s="5"/>
      <c r="E3383" s="98">
        <v>0.01</v>
      </c>
      <c r="F3383" s="53"/>
      <c r="G3383" s="59"/>
      <c r="Z3383" s="108" t="str">
        <f>IF(LEN(INDEX($1:$1048576,ROW(),4))&gt;0,INDEX($1:$1048576,ROW(),4)," ")</f>
        <v xml:space="preserve"> </v>
      </c>
      <c r="AA3383" s="108">
        <f t="shared" si="354"/>
        <v>259</v>
      </c>
      <c r="AB3383" s="108">
        <f ca="1">COUNTBLANK(OFFSET(INDEX($1:$1048576,2,4),AA3383*WellsInPlate,0,WellsInPlate,1))</f>
        <v>86</v>
      </c>
      <c r="AC3383" s="108">
        <f t="shared" ca="1" si="355"/>
        <v>0</v>
      </c>
      <c r="AE3383" s="108" t="b">
        <f>IF(COUNTBLANK(D3383)=0,A3383)</f>
        <v>0</v>
      </c>
    </row>
    <row r="3384" spans="1:31" ht="12.75" x14ac:dyDescent="0.2">
      <c r="A3384" s="94" t="str">
        <f>IF(D3384="","",CONCATENATE('Address and samples info'!$B$8," #",'Samples 96'!C3384))</f>
        <v/>
      </c>
      <c r="B3384" s="95" t="s">
        <v>39</v>
      </c>
      <c r="C3384" s="150">
        <v>40</v>
      </c>
      <c r="D3384" s="5"/>
      <c r="E3384" s="98">
        <v>0.01</v>
      </c>
      <c r="F3384" s="53"/>
      <c r="G3384" s="59"/>
      <c r="Z3384" s="108" t="str">
        <f>IF(LEN(INDEX($1:$1048576,ROW(),4))&gt;0,INDEX($1:$1048576,ROW(),4)," ")</f>
        <v xml:space="preserve"> </v>
      </c>
      <c r="AA3384" s="108">
        <f t="shared" si="354"/>
        <v>260</v>
      </c>
      <c r="AB3384" s="108">
        <f ca="1">COUNTBLANK(OFFSET(INDEX($1:$1048576,2,4),AA3384*WellsInPlate,0,WellsInPlate,1))</f>
        <v>86</v>
      </c>
      <c r="AC3384" s="108">
        <f t="shared" ca="1" si="355"/>
        <v>0</v>
      </c>
      <c r="AE3384" s="108" t="b">
        <f>IF(COUNTBLANK(D3384)=0,A3384)</f>
        <v>0</v>
      </c>
    </row>
    <row r="3385" spans="1:31" ht="12.75" x14ac:dyDescent="0.2">
      <c r="A3385" s="94" t="str">
        <f>IF(D3385="","",CONCATENATE('Address and samples info'!$B$8," #",'Samples 96'!C3385))</f>
        <v/>
      </c>
      <c r="B3385" s="95" t="s">
        <v>50</v>
      </c>
      <c r="C3385" s="150">
        <v>40</v>
      </c>
      <c r="D3385" s="5"/>
      <c r="E3385" s="98">
        <v>0.01</v>
      </c>
      <c r="F3385" s="53"/>
      <c r="G3385" s="59"/>
      <c r="Z3385" s="108" t="str">
        <f>IF(LEN(INDEX($1:$1048576,ROW(),4))&gt;0,INDEX($1:$1048576,ROW(),4)," ")</f>
        <v xml:space="preserve"> </v>
      </c>
      <c r="AA3385" s="108">
        <f t="shared" si="354"/>
        <v>260</v>
      </c>
      <c r="AB3385" s="108">
        <f ca="1">COUNTBLANK(OFFSET(INDEX($1:$1048576,2,4),AA3385*WellsInPlate,0,WellsInPlate,1))</f>
        <v>86</v>
      </c>
      <c r="AC3385" s="108">
        <f t="shared" ca="1" si="355"/>
        <v>0</v>
      </c>
      <c r="AE3385" s="108" t="b">
        <f>IF(COUNTBLANK(D3385)=0,A3385)</f>
        <v>0</v>
      </c>
    </row>
    <row r="3386" spans="1:31" ht="12.75" x14ac:dyDescent="0.2">
      <c r="A3386" s="94" t="str">
        <f>IF(D3386="","",CONCATENATE('Address and samples info'!$B$8," #",'Samples 96'!C3386))</f>
        <v/>
      </c>
      <c r="B3386" s="95" t="s">
        <v>61</v>
      </c>
      <c r="C3386" s="150">
        <v>40</v>
      </c>
      <c r="D3386" s="5"/>
      <c r="E3386" s="98">
        <v>0.01</v>
      </c>
      <c r="F3386" s="53"/>
      <c r="G3386" s="59"/>
      <c r="Z3386" s="108" t="str">
        <f>IF(LEN(INDEX($1:$1048576,ROW(),4))&gt;0,INDEX($1:$1048576,ROW(),4)," ")</f>
        <v xml:space="preserve"> </v>
      </c>
      <c r="AA3386" s="108">
        <f t="shared" si="354"/>
        <v>260</v>
      </c>
      <c r="AB3386" s="108">
        <f ca="1">COUNTBLANK(OFFSET(INDEX($1:$1048576,2,4),AA3386*WellsInPlate,0,WellsInPlate,1))</f>
        <v>86</v>
      </c>
      <c r="AC3386" s="108">
        <f t="shared" ca="1" si="355"/>
        <v>0</v>
      </c>
      <c r="AE3386" s="108" t="b">
        <f>IF(COUNTBLANK(D3386)=0,A3386)</f>
        <v>0</v>
      </c>
    </row>
    <row r="3387" spans="1:31" ht="12.75" x14ac:dyDescent="0.2">
      <c r="A3387" s="94" t="str">
        <f>IF(D3387="","",CONCATENATE('Address and samples info'!$B$8," #",'Samples 96'!C3387))</f>
        <v/>
      </c>
      <c r="B3387" s="95" t="s">
        <v>72</v>
      </c>
      <c r="C3387" s="150">
        <v>40</v>
      </c>
      <c r="D3387" s="5"/>
      <c r="E3387" s="98">
        <v>0.01</v>
      </c>
      <c r="F3387" s="53"/>
      <c r="G3387" s="59"/>
      <c r="Z3387" s="108" t="str">
        <f>IF(LEN(INDEX($1:$1048576,ROW(),4))&gt;0,INDEX($1:$1048576,ROW(),4)," ")</f>
        <v xml:space="preserve"> </v>
      </c>
      <c r="AA3387" s="108">
        <f t="shared" si="354"/>
        <v>260</v>
      </c>
      <c r="AB3387" s="108">
        <f ca="1">COUNTBLANK(OFFSET(INDEX($1:$1048576,2,4),AA3387*WellsInPlate,0,WellsInPlate,1))</f>
        <v>86</v>
      </c>
      <c r="AC3387" s="108">
        <f t="shared" ca="1" si="355"/>
        <v>0</v>
      </c>
      <c r="AE3387" s="108" t="b">
        <f>IF(COUNTBLANK(D3387)=0,A3387)</f>
        <v>0</v>
      </c>
    </row>
    <row r="3388" spans="1:31" ht="12.75" x14ac:dyDescent="0.2">
      <c r="A3388" s="94" t="str">
        <f>IF(D3388="","",CONCATENATE('Address and samples info'!$B$8," #",'Samples 96'!C3388))</f>
        <v/>
      </c>
      <c r="B3388" s="95" t="s">
        <v>82</v>
      </c>
      <c r="C3388" s="150">
        <v>40</v>
      </c>
      <c r="D3388" s="5"/>
      <c r="E3388" s="98">
        <v>0.01</v>
      </c>
      <c r="F3388" s="53"/>
      <c r="G3388" s="59"/>
      <c r="Z3388" s="108" t="str">
        <f>IF(LEN(INDEX($1:$1048576,ROW(),4))&gt;0,INDEX($1:$1048576,ROW(),4)," ")</f>
        <v xml:space="preserve"> </v>
      </c>
      <c r="AA3388" s="108">
        <f t="shared" si="354"/>
        <v>260</v>
      </c>
      <c r="AB3388" s="108">
        <f ca="1">COUNTBLANK(OFFSET(INDEX($1:$1048576,2,4),AA3388*WellsInPlate,0,WellsInPlate,1))</f>
        <v>86</v>
      </c>
      <c r="AC3388" s="108">
        <f t="shared" ca="1" si="355"/>
        <v>0</v>
      </c>
      <c r="AE3388" s="108" t="b">
        <f>IF(COUNTBLANK(D3388)=0,A3388)</f>
        <v>0</v>
      </c>
    </row>
    <row r="3389" spans="1:31" ht="12.75" x14ac:dyDescent="0.2">
      <c r="A3389" s="94" t="str">
        <f>IF(D3389="","",CONCATENATE('Address and samples info'!$B$8," #",'Samples 96'!C3389))</f>
        <v/>
      </c>
      <c r="B3389" s="95" t="s">
        <v>7</v>
      </c>
      <c r="C3389" s="150">
        <v>40</v>
      </c>
      <c r="D3389" s="5"/>
      <c r="E3389" s="98">
        <v>0.01</v>
      </c>
      <c r="F3389" s="53"/>
      <c r="G3389" s="59"/>
      <c r="Z3389" s="108" t="str">
        <f>IF(LEN(INDEX($1:$1048576,ROW(),4))&gt;0,INDEX($1:$1048576,ROW(),4)," ")</f>
        <v xml:space="preserve"> </v>
      </c>
      <c r="AA3389" s="108">
        <f t="shared" si="354"/>
        <v>260</v>
      </c>
      <c r="AB3389" s="108">
        <f ca="1">COUNTBLANK(OFFSET(INDEX($1:$1048576,2,4),AA3389*WellsInPlate,0,WellsInPlate,1))</f>
        <v>86</v>
      </c>
      <c r="AC3389" s="108">
        <f t="shared" ca="1" si="355"/>
        <v>0</v>
      </c>
      <c r="AE3389" s="108" t="b">
        <f>IF(COUNTBLANK(D3389)=0,A3389)</f>
        <v>0</v>
      </c>
    </row>
    <row r="3390" spans="1:31" ht="12.75" x14ac:dyDescent="0.2">
      <c r="A3390" s="94" t="str">
        <f>IF(D3390="","",CONCATENATE('Address and samples info'!$B$8," #",'Samples 96'!C3390))</f>
        <v/>
      </c>
      <c r="B3390" s="95" t="s">
        <v>18</v>
      </c>
      <c r="C3390" s="150">
        <v>40</v>
      </c>
      <c r="D3390" s="5"/>
      <c r="E3390" s="98">
        <v>0.01</v>
      </c>
      <c r="F3390" s="53"/>
      <c r="G3390" s="59"/>
      <c r="Z3390" s="108" t="str">
        <f>IF(LEN(INDEX($1:$1048576,ROW(),4))&gt;0,INDEX($1:$1048576,ROW(),4)," ")</f>
        <v xml:space="preserve"> </v>
      </c>
      <c r="AA3390" s="108">
        <f t="shared" si="354"/>
        <v>260</v>
      </c>
      <c r="AB3390" s="108">
        <f ca="1">COUNTBLANK(OFFSET(INDEX($1:$1048576,2,4),AA3390*WellsInPlate,0,WellsInPlate,1))</f>
        <v>86</v>
      </c>
      <c r="AC3390" s="108">
        <f t="shared" ca="1" si="355"/>
        <v>0</v>
      </c>
      <c r="AE3390" s="108" t="b">
        <f>IF(COUNTBLANK(D3390)=0,A3390)</f>
        <v>0</v>
      </c>
    </row>
    <row r="3391" spans="1:31" ht="12.75" x14ac:dyDescent="0.2">
      <c r="A3391" s="94" t="str">
        <f>IF(D3391="","",CONCATENATE('Address and samples info'!$B$8," #",'Samples 96'!C3391))</f>
        <v/>
      </c>
      <c r="B3391" s="95" t="s">
        <v>29</v>
      </c>
      <c r="C3391" s="150">
        <v>40</v>
      </c>
      <c r="D3391" s="5"/>
      <c r="E3391" s="98">
        <v>0.01</v>
      </c>
      <c r="F3391" s="53"/>
      <c r="G3391" s="59"/>
      <c r="Z3391" s="108" t="str">
        <f>IF(LEN(INDEX($1:$1048576,ROW(),4))&gt;0,INDEX($1:$1048576,ROW(),4)," ")</f>
        <v xml:space="preserve"> </v>
      </c>
      <c r="AA3391" s="108">
        <f t="shared" si="354"/>
        <v>260</v>
      </c>
      <c r="AB3391" s="108">
        <f ca="1">COUNTBLANK(OFFSET(INDEX($1:$1048576,2,4),AA3391*WellsInPlate,0,WellsInPlate,1))</f>
        <v>86</v>
      </c>
      <c r="AC3391" s="108">
        <f t="shared" ca="1" si="355"/>
        <v>0</v>
      </c>
      <c r="AE3391" s="108" t="b">
        <f>IF(COUNTBLANK(D3391)=0,A3391)</f>
        <v>0</v>
      </c>
    </row>
    <row r="3392" spans="1:31" ht="12.75" x14ac:dyDescent="0.2">
      <c r="A3392" s="94" t="str">
        <f>IF(D3392="","",CONCATENATE('Address and samples info'!$B$8," #",'Samples 96'!C3392))</f>
        <v/>
      </c>
      <c r="B3392" s="95" t="s">
        <v>40</v>
      </c>
      <c r="C3392" s="150">
        <v>40</v>
      </c>
      <c r="D3392" s="5"/>
      <c r="E3392" s="98">
        <v>0.01</v>
      </c>
      <c r="F3392" s="53"/>
      <c r="G3392" s="59"/>
      <c r="Z3392" s="108" t="str">
        <f>IF(LEN(INDEX($1:$1048576,ROW(),4))&gt;0,INDEX($1:$1048576,ROW(),4)," ")</f>
        <v xml:space="preserve"> </v>
      </c>
      <c r="AA3392" s="108">
        <f t="shared" si="354"/>
        <v>260</v>
      </c>
      <c r="AB3392" s="108">
        <f ca="1">COUNTBLANK(OFFSET(INDEX($1:$1048576,2,4),AA3392*WellsInPlate,0,WellsInPlate,1))</f>
        <v>86</v>
      </c>
      <c r="AC3392" s="108">
        <f t="shared" ca="1" si="355"/>
        <v>0</v>
      </c>
      <c r="AE3392" s="108" t="b">
        <f>IF(COUNTBLANK(D3392)=0,A3392)</f>
        <v>0</v>
      </c>
    </row>
    <row r="3393" spans="1:31" ht="12.75" x14ac:dyDescent="0.2">
      <c r="A3393" s="94" t="str">
        <f>IF(D3393="","",CONCATENATE('Address and samples info'!$B$8," #",'Samples 96'!C3393))</f>
        <v/>
      </c>
      <c r="B3393" s="95" t="s">
        <v>51</v>
      </c>
      <c r="C3393" s="150">
        <v>40</v>
      </c>
      <c r="D3393" s="5"/>
      <c r="E3393" s="98">
        <v>0.01</v>
      </c>
      <c r="F3393" s="53"/>
      <c r="G3393" s="59"/>
      <c r="Z3393" s="108" t="str">
        <f>IF(LEN(INDEX($1:$1048576,ROW(),4))&gt;0,INDEX($1:$1048576,ROW(),4)," ")</f>
        <v xml:space="preserve"> </v>
      </c>
      <c r="AA3393" s="108">
        <f t="shared" si="354"/>
        <v>260</v>
      </c>
      <c r="AB3393" s="108">
        <f ca="1">COUNTBLANK(OFFSET(INDEX($1:$1048576,2,4),AA3393*WellsInPlate,0,WellsInPlate,1))</f>
        <v>86</v>
      </c>
      <c r="AC3393" s="108">
        <f t="shared" ca="1" si="355"/>
        <v>0</v>
      </c>
      <c r="AE3393" s="108" t="b">
        <f>IF(COUNTBLANK(D3393)=0,A3393)</f>
        <v>0</v>
      </c>
    </row>
    <row r="3394" spans="1:31" ht="12.75" x14ac:dyDescent="0.2">
      <c r="A3394" s="94" t="str">
        <f>IF(D3394="","",CONCATENATE('Address and samples info'!$B$8," #",'Samples 96'!C3394))</f>
        <v/>
      </c>
      <c r="B3394" s="95" t="s">
        <v>62</v>
      </c>
      <c r="C3394" s="150">
        <v>40</v>
      </c>
      <c r="D3394" s="5"/>
      <c r="E3394" s="98">
        <v>0.01</v>
      </c>
      <c r="F3394" s="53"/>
      <c r="G3394" s="59"/>
      <c r="Z3394" s="108" t="str">
        <f>IF(LEN(INDEX($1:$1048576,ROW(),4))&gt;0,INDEX($1:$1048576,ROW(),4)," ")</f>
        <v xml:space="preserve"> </v>
      </c>
      <c r="AA3394" s="108">
        <f t="shared" si="354"/>
        <v>260</v>
      </c>
      <c r="AB3394" s="108">
        <f ca="1">COUNTBLANK(OFFSET(INDEX($1:$1048576,2,4),AA3394*WellsInPlate,0,WellsInPlate,1))</f>
        <v>86</v>
      </c>
      <c r="AC3394" s="108">
        <f t="shared" ca="1" si="355"/>
        <v>0</v>
      </c>
      <c r="AE3394" s="108" t="b">
        <f>IF(COUNTBLANK(D3394)=0,A3394)</f>
        <v>0</v>
      </c>
    </row>
    <row r="3395" spans="1:31" ht="12.75" x14ac:dyDescent="0.2">
      <c r="A3395" s="94" t="str">
        <f>IF(D3395="","",CONCATENATE('Address and samples info'!$B$8," #",'Samples 96'!C3395))</f>
        <v/>
      </c>
      <c r="B3395" s="95" t="s">
        <v>73</v>
      </c>
      <c r="C3395" s="150">
        <v>40</v>
      </c>
      <c r="D3395" s="5"/>
      <c r="E3395" s="98">
        <v>0.01</v>
      </c>
      <c r="F3395" s="53"/>
      <c r="G3395" s="59"/>
      <c r="Z3395" s="108" t="str">
        <f>IF(LEN(INDEX($1:$1048576,ROW(),4))&gt;0,INDEX($1:$1048576,ROW(),4)," ")</f>
        <v xml:space="preserve"> </v>
      </c>
      <c r="AA3395" s="108">
        <f t="shared" si="354"/>
        <v>260</v>
      </c>
      <c r="AB3395" s="108">
        <f ca="1">COUNTBLANK(OFFSET(INDEX($1:$1048576,2,4),AA3395*WellsInPlate,0,WellsInPlate,1))</f>
        <v>86</v>
      </c>
      <c r="AC3395" s="108">
        <f t="shared" ca="1" si="355"/>
        <v>0</v>
      </c>
      <c r="AE3395" s="108" t="b">
        <f>IF(COUNTBLANK(D3395)=0,A3395)</f>
        <v>0</v>
      </c>
    </row>
    <row r="3396" spans="1:31" ht="12.75" x14ac:dyDescent="0.2">
      <c r="A3396" s="94" t="str">
        <f>IF(D3396="","",CONCATENATE('Address and samples info'!$B$8," #",'Samples 96'!C3396))</f>
        <v/>
      </c>
      <c r="B3396" s="95" t="s">
        <v>83</v>
      </c>
      <c r="C3396" s="150">
        <v>40</v>
      </c>
      <c r="D3396" s="5"/>
      <c r="E3396" s="98">
        <v>0.01</v>
      </c>
      <c r="F3396" s="53"/>
      <c r="G3396" s="59"/>
      <c r="Z3396" s="108" t="str">
        <f>IF(LEN(INDEX($1:$1048576,ROW(),4))&gt;0,INDEX($1:$1048576,ROW(),4)," ")</f>
        <v xml:space="preserve"> </v>
      </c>
      <c r="AA3396" s="108">
        <f t="shared" si="354"/>
        <v>260</v>
      </c>
      <c r="AB3396" s="108">
        <f ca="1">COUNTBLANK(OFFSET(INDEX($1:$1048576,2,4),AA3396*WellsInPlate,0,WellsInPlate,1))</f>
        <v>86</v>
      </c>
      <c r="AC3396" s="108">
        <f t="shared" ca="1" si="355"/>
        <v>0</v>
      </c>
      <c r="AE3396" s="108" t="b">
        <f>IF(COUNTBLANK(D3396)=0,A3396)</f>
        <v>0</v>
      </c>
    </row>
    <row r="3397" spans="1:31" ht="12.75" x14ac:dyDescent="0.2">
      <c r="A3397" s="94" t="str">
        <f>IF(D3397="","",CONCATENATE('Address and samples info'!$B$8," #",'Samples 96'!C3397))</f>
        <v/>
      </c>
      <c r="B3397" s="95" t="s">
        <v>8</v>
      </c>
      <c r="C3397" s="150">
        <v>40</v>
      </c>
      <c r="D3397" s="5"/>
      <c r="E3397" s="98">
        <v>0.01</v>
      </c>
      <c r="F3397" s="53"/>
      <c r="G3397" s="59"/>
      <c r="Z3397" s="108" t="str">
        <f>IF(LEN(INDEX($1:$1048576,ROW(),4))&gt;0,INDEX($1:$1048576,ROW(),4)," ")</f>
        <v xml:space="preserve"> </v>
      </c>
      <c r="AA3397" s="108">
        <f t="shared" ref="AA3397" si="356">CEILING((ROW()-StartRow+1)/PanelHeight,1)-1</f>
        <v>261</v>
      </c>
      <c r="AB3397" s="108">
        <f ca="1">COUNTBLANK(OFFSET(INDEX($1:$1048576,2,4),AA3397*WellsInPlate,0,WellsInPlate,1))</f>
        <v>86</v>
      </c>
      <c r="AC3397" s="108">
        <f t="shared" ref="AC3397" ca="1" si="357">IF(AB3397=WellsInPlate,0,1)</f>
        <v>0</v>
      </c>
      <c r="AE3397" s="108" t="b">
        <f>IF(COUNTBLANK(D3397)=0,A3397)</f>
        <v>0</v>
      </c>
    </row>
    <row r="3398" spans="1:31" ht="12.75" x14ac:dyDescent="0.2">
      <c r="A3398" s="94" t="str">
        <f>IF(D3398="","",CONCATENATE('Address and samples info'!$B$8," #",'Samples 96'!C3398))</f>
        <v/>
      </c>
      <c r="B3398" s="95" t="s">
        <v>19</v>
      </c>
      <c r="C3398" s="150">
        <v>40</v>
      </c>
      <c r="D3398" s="5"/>
      <c r="E3398" s="98">
        <v>0.01</v>
      </c>
      <c r="F3398" s="53"/>
      <c r="G3398" s="59"/>
      <c r="Z3398" s="108" t="str">
        <f>IF(LEN(INDEX($1:$1048576,ROW(),4))&gt;0,INDEX($1:$1048576,ROW(),4)," ")</f>
        <v xml:space="preserve"> </v>
      </c>
      <c r="AA3398" s="108">
        <f t="shared" ref="AA3398:AA3429" si="358">CEILING((ROW()-StartRow+1)/PanelHeight,1)-1</f>
        <v>261</v>
      </c>
      <c r="AB3398" s="108">
        <f ca="1">COUNTBLANK(OFFSET(INDEX($1:$1048576,2,4),AA3398*WellsInPlate,0,WellsInPlate,1))</f>
        <v>86</v>
      </c>
      <c r="AC3398" s="108">
        <f t="shared" ref="AC3398:AC3429" ca="1" si="359">IF(AB3398=WellsInPlate,0,1)</f>
        <v>0</v>
      </c>
      <c r="AE3398" s="108" t="b">
        <f>IF(COUNTBLANK(D3398)=0,A3398)</f>
        <v>0</v>
      </c>
    </row>
    <row r="3399" spans="1:31" ht="12.75" x14ac:dyDescent="0.2">
      <c r="A3399" s="94" t="str">
        <f>IF(D3399="","",CONCATENATE('Address and samples info'!$B$8," #",'Samples 96'!C3399))</f>
        <v/>
      </c>
      <c r="B3399" s="95" t="s">
        <v>30</v>
      </c>
      <c r="C3399" s="150">
        <v>40</v>
      </c>
      <c r="D3399" s="5"/>
      <c r="E3399" s="98">
        <v>0.01</v>
      </c>
      <c r="F3399" s="53"/>
      <c r="G3399" s="59"/>
      <c r="Z3399" s="108" t="str">
        <f>IF(LEN(INDEX($1:$1048576,ROW(),4))&gt;0,INDEX($1:$1048576,ROW(),4)," ")</f>
        <v xml:space="preserve"> </v>
      </c>
      <c r="AA3399" s="108">
        <f t="shared" si="358"/>
        <v>261</v>
      </c>
      <c r="AB3399" s="108">
        <f ca="1">COUNTBLANK(OFFSET(INDEX($1:$1048576,2,4),AA3399*WellsInPlate,0,WellsInPlate,1))</f>
        <v>86</v>
      </c>
      <c r="AC3399" s="108">
        <f t="shared" ca="1" si="359"/>
        <v>0</v>
      </c>
      <c r="AE3399" s="108" t="b">
        <f>IF(COUNTBLANK(D3399)=0,A3399)</f>
        <v>0</v>
      </c>
    </row>
    <row r="3400" spans="1:31" ht="12.75" x14ac:dyDescent="0.2">
      <c r="A3400" s="94" t="str">
        <f>IF(D3400="","",CONCATENATE('Address and samples info'!$B$8," #",'Samples 96'!C3400))</f>
        <v/>
      </c>
      <c r="B3400" s="95" t="s">
        <v>41</v>
      </c>
      <c r="C3400" s="150">
        <v>40</v>
      </c>
      <c r="D3400" s="5"/>
      <c r="E3400" s="98">
        <v>0.01</v>
      </c>
      <c r="F3400" s="53"/>
      <c r="G3400" s="59"/>
      <c r="Z3400" s="108" t="str">
        <f>IF(LEN(INDEX($1:$1048576,ROW(),4))&gt;0,INDEX($1:$1048576,ROW(),4)," ")</f>
        <v xml:space="preserve"> </v>
      </c>
      <c r="AA3400" s="108">
        <f t="shared" si="358"/>
        <v>261</v>
      </c>
      <c r="AB3400" s="108">
        <f ca="1">COUNTBLANK(OFFSET(INDEX($1:$1048576,2,4),AA3400*WellsInPlate,0,WellsInPlate,1))</f>
        <v>86</v>
      </c>
      <c r="AC3400" s="108">
        <f t="shared" ca="1" si="359"/>
        <v>0</v>
      </c>
      <c r="AE3400" s="108" t="b">
        <f>IF(COUNTBLANK(D3400)=0,A3400)</f>
        <v>0</v>
      </c>
    </row>
    <row r="3401" spans="1:31" ht="12.75" x14ac:dyDescent="0.2">
      <c r="A3401" s="94" t="str">
        <f>IF(D3401="","",CONCATENATE('Address and samples info'!$B$8," #",'Samples 96'!C3401))</f>
        <v/>
      </c>
      <c r="B3401" s="95" t="s">
        <v>52</v>
      </c>
      <c r="C3401" s="150">
        <v>40</v>
      </c>
      <c r="D3401" s="5"/>
      <c r="E3401" s="98">
        <v>0.01</v>
      </c>
      <c r="F3401" s="53"/>
      <c r="G3401" s="59"/>
      <c r="Z3401" s="108" t="str">
        <f>IF(LEN(INDEX($1:$1048576,ROW(),4))&gt;0,INDEX($1:$1048576,ROW(),4)," ")</f>
        <v xml:space="preserve"> </v>
      </c>
      <c r="AA3401" s="108">
        <f t="shared" si="358"/>
        <v>261</v>
      </c>
      <c r="AB3401" s="108">
        <f ca="1">COUNTBLANK(OFFSET(INDEX($1:$1048576,2,4),AA3401*WellsInPlate,0,WellsInPlate,1))</f>
        <v>86</v>
      </c>
      <c r="AC3401" s="108">
        <f t="shared" ca="1" si="359"/>
        <v>0</v>
      </c>
      <c r="AE3401" s="108" t="b">
        <f>IF(COUNTBLANK(D3401)=0,A3401)</f>
        <v>0</v>
      </c>
    </row>
    <row r="3402" spans="1:31" ht="12.75" x14ac:dyDescent="0.2">
      <c r="A3402" s="94" t="str">
        <f>IF(D3402="","",CONCATENATE('Address and samples info'!$B$8," #",'Samples 96'!C3402))</f>
        <v/>
      </c>
      <c r="B3402" s="95" t="s">
        <v>63</v>
      </c>
      <c r="C3402" s="150">
        <v>40</v>
      </c>
      <c r="D3402" s="5"/>
      <c r="E3402" s="98">
        <v>0.01</v>
      </c>
      <c r="F3402" s="53"/>
      <c r="G3402" s="59"/>
      <c r="Z3402" s="108" t="str">
        <f>IF(LEN(INDEX($1:$1048576,ROW(),4))&gt;0,INDEX($1:$1048576,ROW(),4)," ")</f>
        <v xml:space="preserve"> </v>
      </c>
      <c r="AA3402" s="108">
        <f t="shared" si="358"/>
        <v>261</v>
      </c>
      <c r="AB3402" s="108">
        <f ca="1">COUNTBLANK(OFFSET(INDEX($1:$1048576,2,4),AA3402*WellsInPlate,0,WellsInPlate,1))</f>
        <v>86</v>
      </c>
      <c r="AC3402" s="108">
        <f t="shared" ca="1" si="359"/>
        <v>0</v>
      </c>
      <c r="AE3402" s="108" t="b">
        <f>IF(COUNTBLANK(D3402)=0,A3402)</f>
        <v>0</v>
      </c>
    </row>
    <row r="3403" spans="1:31" ht="12.75" x14ac:dyDescent="0.2">
      <c r="A3403" s="94" t="str">
        <f>IF(D3403="","",CONCATENATE('Address and samples info'!$B$8," #",'Samples 96'!C3403))</f>
        <v/>
      </c>
      <c r="B3403" s="95" t="s">
        <v>74</v>
      </c>
      <c r="C3403" s="150">
        <v>40</v>
      </c>
      <c r="D3403" s="5"/>
      <c r="E3403" s="98">
        <v>0.01</v>
      </c>
      <c r="F3403" s="53"/>
      <c r="G3403" s="59"/>
      <c r="Z3403" s="108" t="str">
        <f>IF(LEN(INDEX($1:$1048576,ROW(),4))&gt;0,INDEX($1:$1048576,ROW(),4)," ")</f>
        <v xml:space="preserve"> </v>
      </c>
      <c r="AA3403" s="108">
        <f t="shared" si="358"/>
        <v>261</v>
      </c>
      <c r="AB3403" s="108">
        <f ca="1">COUNTBLANK(OFFSET(INDEX($1:$1048576,2,4),AA3403*WellsInPlate,0,WellsInPlate,1))</f>
        <v>86</v>
      </c>
      <c r="AC3403" s="108">
        <f t="shared" ca="1" si="359"/>
        <v>0</v>
      </c>
      <c r="AE3403" s="108" t="b">
        <f>IF(COUNTBLANK(D3403)=0,A3403)</f>
        <v>0</v>
      </c>
    </row>
    <row r="3404" spans="1:31" ht="12.75" x14ac:dyDescent="0.2">
      <c r="A3404" s="94" t="str">
        <f>IF(D3404="","",CONCATENATE('Address and samples info'!$B$8," #",'Samples 96'!C3404))</f>
        <v/>
      </c>
      <c r="B3404" s="95" t="s">
        <v>84</v>
      </c>
      <c r="C3404" s="150">
        <v>40</v>
      </c>
      <c r="D3404" s="5"/>
      <c r="E3404" s="98">
        <v>0.01</v>
      </c>
      <c r="F3404" s="53"/>
      <c r="G3404" s="59"/>
      <c r="Z3404" s="108" t="str">
        <f>IF(LEN(INDEX($1:$1048576,ROW(),4))&gt;0,INDEX($1:$1048576,ROW(),4)," ")</f>
        <v xml:space="preserve"> </v>
      </c>
      <c r="AA3404" s="108">
        <f t="shared" si="358"/>
        <v>261</v>
      </c>
      <c r="AB3404" s="108">
        <f ca="1">COUNTBLANK(OFFSET(INDEX($1:$1048576,2,4),AA3404*WellsInPlate,0,WellsInPlate,1))</f>
        <v>86</v>
      </c>
      <c r="AC3404" s="108">
        <f t="shared" ca="1" si="359"/>
        <v>0</v>
      </c>
      <c r="AE3404" s="108" t="b">
        <f>IF(COUNTBLANK(D3404)=0,A3404)</f>
        <v>0</v>
      </c>
    </row>
    <row r="3405" spans="1:31" ht="12.75" x14ac:dyDescent="0.2">
      <c r="A3405" s="94" t="str">
        <f>IF(D3405="","",CONCATENATE('Address and samples info'!$B$8," #",'Samples 96'!C3405))</f>
        <v/>
      </c>
      <c r="B3405" s="95" t="s">
        <v>9</v>
      </c>
      <c r="C3405" s="150">
        <v>40</v>
      </c>
      <c r="D3405" s="5"/>
      <c r="E3405" s="98">
        <v>0.01</v>
      </c>
      <c r="F3405" s="53"/>
      <c r="G3405" s="59"/>
      <c r="Z3405" s="108" t="str">
        <f>IF(LEN(INDEX($1:$1048576,ROW(),4))&gt;0,INDEX($1:$1048576,ROW(),4)," ")</f>
        <v xml:space="preserve"> </v>
      </c>
      <c r="AA3405" s="108">
        <f t="shared" si="358"/>
        <v>261</v>
      </c>
      <c r="AB3405" s="108">
        <f ca="1">COUNTBLANK(OFFSET(INDEX($1:$1048576,2,4),AA3405*WellsInPlate,0,WellsInPlate,1))</f>
        <v>86</v>
      </c>
      <c r="AC3405" s="108">
        <f t="shared" ca="1" si="359"/>
        <v>0</v>
      </c>
      <c r="AE3405" s="108" t="b">
        <f>IF(COUNTBLANK(D3405)=0,A3405)</f>
        <v>0</v>
      </c>
    </row>
    <row r="3406" spans="1:31" ht="12.75" x14ac:dyDescent="0.2">
      <c r="A3406" s="94" t="str">
        <f>IF(D3406="","",CONCATENATE('Address and samples info'!$B$8," #",'Samples 96'!C3406))</f>
        <v/>
      </c>
      <c r="B3406" s="95" t="s">
        <v>20</v>
      </c>
      <c r="C3406" s="150">
        <v>40</v>
      </c>
      <c r="D3406" s="5"/>
      <c r="E3406" s="98">
        <v>0.01</v>
      </c>
      <c r="F3406" s="53"/>
      <c r="G3406" s="59"/>
      <c r="Z3406" s="108" t="str">
        <f>IF(LEN(INDEX($1:$1048576,ROW(),4))&gt;0,INDEX($1:$1048576,ROW(),4)," ")</f>
        <v xml:space="preserve"> </v>
      </c>
      <c r="AA3406" s="108">
        <f t="shared" si="358"/>
        <v>261</v>
      </c>
      <c r="AB3406" s="108">
        <f ca="1">COUNTBLANK(OFFSET(INDEX($1:$1048576,2,4),AA3406*WellsInPlate,0,WellsInPlate,1))</f>
        <v>86</v>
      </c>
      <c r="AC3406" s="108">
        <f t="shared" ca="1" si="359"/>
        <v>0</v>
      </c>
      <c r="AE3406" s="108" t="b">
        <f>IF(COUNTBLANK(D3406)=0,A3406)</f>
        <v>0</v>
      </c>
    </row>
    <row r="3407" spans="1:31" ht="12.75" x14ac:dyDescent="0.2">
      <c r="A3407" s="94" t="str">
        <f>IF(D3407="","",CONCATENATE('Address and samples info'!$B$8," #",'Samples 96'!C3407))</f>
        <v/>
      </c>
      <c r="B3407" s="95" t="s">
        <v>31</v>
      </c>
      <c r="C3407" s="150">
        <v>40</v>
      </c>
      <c r="D3407" s="5"/>
      <c r="E3407" s="98">
        <v>0.01</v>
      </c>
      <c r="F3407" s="53"/>
      <c r="G3407" s="59"/>
      <c r="Z3407" s="108" t="str">
        <f>IF(LEN(INDEX($1:$1048576,ROW(),4))&gt;0,INDEX($1:$1048576,ROW(),4)," ")</f>
        <v xml:space="preserve"> </v>
      </c>
      <c r="AA3407" s="108">
        <f t="shared" si="358"/>
        <v>261</v>
      </c>
      <c r="AB3407" s="108">
        <f ca="1">COUNTBLANK(OFFSET(INDEX($1:$1048576,2,4),AA3407*WellsInPlate,0,WellsInPlate,1))</f>
        <v>86</v>
      </c>
      <c r="AC3407" s="108">
        <f t="shared" ca="1" si="359"/>
        <v>0</v>
      </c>
      <c r="AE3407" s="108" t="b">
        <f>IF(COUNTBLANK(D3407)=0,A3407)</f>
        <v>0</v>
      </c>
    </row>
    <row r="3408" spans="1:31" ht="12.75" x14ac:dyDescent="0.2">
      <c r="A3408" s="94" t="str">
        <f>IF(D3408="","",CONCATENATE('Address and samples info'!$B$8," #",'Samples 96'!C3408))</f>
        <v/>
      </c>
      <c r="B3408" s="95" t="s">
        <v>42</v>
      </c>
      <c r="C3408" s="150">
        <v>40</v>
      </c>
      <c r="D3408" s="5"/>
      <c r="E3408" s="98">
        <v>0.01</v>
      </c>
      <c r="F3408" s="53"/>
      <c r="G3408" s="59"/>
      <c r="Z3408" s="108" t="str">
        <f>IF(LEN(INDEX($1:$1048576,ROW(),4))&gt;0,INDEX($1:$1048576,ROW(),4)," ")</f>
        <v xml:space="preserve"> </v>
      </c>
      <c r="AA3408" s="108">
        <f t="shared" si="358"/>
        <v>261</v>
      </c>
      <c r="AB3408" s="108">
        <f ca="1">COUNTBLANK(OFFSET(INDEX($1:$1048576,2,4),AA3408*WellsInPlate,0,WellsInPlate,1))</f>
        <v>86</v>
      </c>
      <c r="AC3408" s="108">
        <f t="shared" ca="1" si="359"/>
        <v>0</v>
      </c>
      <c r="AE3408" s="108" t="b">
        <f>IF(COUNTBLANK(D3408)=0,A3408)</f>
        <v>0</v>
      </c>
    </row>
    <row r="3409" spans="1:31" ht="12.75" x14ac:dyDescent="0.2">
      <c r="A3409" s="94" t="str">
        <f>IF(D3409="","",CONCATENATE('Address and samples info'!$B$8," #",'Samples 96'!C3409))</f>
        <v/>
      </c>
      <c r="B3409" s="95" t="s">
        <v>53</v>
      </c>
      <c r="C3409" s="150">
        <v>40</v>
      </c>
      <c r="D3409" s="5"/>
      <c r="E3409" s="98">
        <v>0.01</v>
      </c>
      <c r="F3409" s="53"/>
      <c r="G3409" s="59"/>
      <c r="Z3409" s="108" t="str">
        <f>IF(LEN(INDEX($1:$1048576,ROW(),4))&gt;0,INDEX($1:$1048576,ROW(),4)," ")</f>
        <v xml:space="preserve"> </v>
      </c>
      <c r="AA3409" s="108">
        <f t="shared" si="358"/>
        <v>261</v>
      </c>
      <c r="AB3409" s="108">
        <f ca="1">COUNTBLANK(OFFSET(INDEX($1:$1048576,2,4),AA3409*WellsInPlate,0,WellsInPlate,1))</f>
        <v>86</v>
      </c>
      <c r="AC3409" s="108">
        <f t="shared" ca="1" si="359"/>
        <v>0</v>
      </c>
      <c r="AE3409" s="108" t="b">
        <f>IF(COUNTBLANK(D3409)=0,A3409)</f>
        <v>0</v>
      </c>
    </row>
    <row r="3410" spans="1:31" ht="12.75" x14ac:dyDescent="0.2">
      <c r="A3410" s="94" t="str">
        <f>IF(D3410="","",CONCATENATE('Address and samples info'!$B$8," #",'Samples 96'!C3410))</f>
        <v/>
      </c>
      <c r="B3410" s="95" t="s">
        <v>64</v>
      </c>
      <c r="C3410" s="150">
        <v>40</v>
      </c>
      <c r="D3410" s="5"/>
      <c r="E3410" s="98">
        <v>0.01</v>
      </c>
      <c r="F3410" s="53"/>
      <c r="G3410" s="59"/>
      <c r="Z3410" s="108" t="str">
        <f>IF(LEN(INDEX($1:$1048576,ROW(),4))&gt;0,INDEX($1:$1048576,ROW(),4)," ")</f>
        <v xml:space="preserve"> </v>
      </c>
      <c r="AA3410" s="108">
        <f t="shared" si="358"/>
        <v>262</v>
      </c>
      <c r="AB3410" s="108">
        <f ca="1">COUNTBLANK(OFFSET(INDEX($1:$1048576,2,4),AA3410*WellsInPlate,0,WellsInPlate,1))</f>
        <v>86</v>
      </c>
      <c r="AC3410" s="108">
        <f t="shared" ca="1" si="359"/>
        <v>0</v>
      </c>
      <c r="AE3410" s="108" t="b">
        <f>IF(COUNTBLANK(D3410)=0,A3410)</f>
        <v>0</v>
      </c>
    </row>
    <row r="3411" spans="1:31" ht="12.75" x14ac:dyDescent="0.2">
      <c r="A3411" s="94" t="str">
        <f>IF(D3411="","",CONCATENATE('Address and samples info'!$B$8," #",'Samples 96'!C3411))</f>
        <v/>
      </c>
      <c r="B3411" s="95" t="s">
        <v>75</v>
      </c>
      <c r="C3411" s="150">
        <v>40</v>
      </c>
      <c r="D3411" s="5"/>
      <c r="E3411" s="98">
        <v>0.01</v>
      </c>
      <c r="F3411" s="53"/>
      <c r="G3411" s="59"/>
      <c r="Z3411" s="108" t="str">
        <f>IF(LEN(INDEX($1:$1048576,ROW(),4))&gt;0,INDEX($1:$1048576,ROW(),4)," ")</f>
        <v xml:space="preserve"> </v>
      </c>
      <c r="AA3411" s="108">
        <f t="shared" si="358"/>
        <v>262</v>
      </c>
      <c r="AB3411" s="108">
        <f ca="1">COUNTBLANK(OFFSET(INDEX($1:$1048576,2,4),AA3411*WellsInPlate,0,WellsInPlate,1))</f>
        <v>86</v>
      </c>
      <c r="AC3411" s="108">
        <f t="shared" ca="1" si="359"/>
        <v>0</v>
      </c>
      <c r="AE3411" s="108" t="b">
        <f>IF(COUNTBLANK(D3411)=0,A3411)</f>
        <v>0</v>
      </c>
    </row>
    <row r="3412" spans="1:31" ht="12.75" x14ac:dyDescent="0.2">
      <c r="A3412" s="94" t="str">
        <f>IF(D3412="","",CONCATENATE('Address and samples info'!$B$8," #",'Samples 96'!C3412))</f>
        <v/>
      </c>
      <c r="B3412" s="95" t="s">
        <v>85</v>
      </c>
      <c r="C3412" s="150">
        <v>40</v>
      </c>
      <c r="D3412" s="5"/>
      <c r="E3412" s="98">
        <v>0.01</v>
      </c>
      <c r="F3412" s="53"/>
      <c r="G3412" s="59"/>
      <c r="Z3412" s="108" t="str">
        <f>IF(LEN(INDEX($1:$1048576,ROW(),4))&gt;0,INDEX($1:$1048576,ROW(),4)," ")</f>
        <v xml:space="preserve"> </v>
      </c>
      <c r="AA3412" s="108">
        <f t="shared" si="358"/>
        <v>262</v>
      </c>
      <c r="AB3412" s="108">
        <f ca="1">COUNTBLANK(OFFSET(INDEX($1:$1048576,2,4),AA3412*WellsInPlate,0,WellsInPlate,1))</f>
        <v>86</v>
      </c>
      <c r="AC3412" s="108">
        <f t="shared" ca="1" si="359"/>
        <v>0</v>
      </c>
      <c r="AE3412" s="108" t="b">
        <f>IF(COUNTBLANK(D3412)=0,A3412)</f>
        <v>0</v>
      </c>
    </row>
    <row r="3413" spans="1:31" ht="12.75" x14ac:dyDescent="0.2">
      <c r="A3413" s="94" t="str">
        <f>IF(D3413="","",CONCATENATE('Address and samples info'!$B$8," #",'Samples 96'!C3413))</f>
        <v/>
      </c>
      <c r="B3413" s="95" t="s">
        <v>10</v>
      </c>
      <c r="C3413" s="150">
        <v>40</v>
      </c>
      <c r="D3413" s="5"/>
      <c r="E3413" s="98">
        <v>0.01</v>
      </c>
      <c r="F3413" s="53"/>
      <c r="G3413" s="59"/>
      <c r="Z3413" s="108" t="str">
        <f>IF(LEN(INDEX($1:$1048576,ROW(),4))&gt;0,INDEX($1:$1048576,ROW(),4)," ")</f>
        <v xml:space="preserve"> </v>
      </c>
      <c r="AA3413" s="108">
        <f t="shared" si="358"/>
        <v>262</v>
      </c>
      <c r="AB3413" s="108">
        <f ca="1">COUNTBLANK(OFFSET(INDEX($1:$1048576,2,4),AA3413*WellsInPlate,0,WellsInPlate,1))</f>
        <v>86</v>
      </c>
      <c r="AC3413" s="108">
        <f t="shared" ca="1" si="359"/>
        <v>0</v>
      </c>
      <c r="AE3413" s="108" t="b">
        <f>IF(COUNTBLANK(D3413)=0,A3413)</f>
        <v>0</v>
      </c>
    </row>
    <row r="3414" spans="1:31" ht="12.75" x14ac:dyDescent="0.2">
      <c r="A3414" s="94" t="str">
        <f>IF(D3414="","",CONCATENATE('Address and samples info'!$B$8," #",'Samples 96'!C3414))</f>
        <v/>
      </c>
      <c r="B3414" s="95" t="s">
        <v>21</v>
      </c>
      <c r="C3414" s="150">
        <v>40</v>
      </c>
      <c r="D3414" s="5"/>
      <c r="E3414" s="98">
        <v>0.01</v>
      </c>
      <c r="F3414" s="53"/>
      <c r="G3414" s="59"/>
      <c r="Z3414" s="108" t="str">
        <f>IF(LEN(INDEX($1:$1048576,ROW(),4))&gt;0,INDEX($1:$1048576,ROW(),4)," ")</f>
        <v xml:space="preserve"> </v>
      </c>
      <c r="AA3414" s="108">
        <f t="shared" si="358"/>
        <v>262</v>
      </c>
      <c r="AB3414" s="108">
        <f ca="1">COUNTBLANK(OFFSET(INDEX($1:$1048576,2,4),AA3414*WellsInPlate,0,WellsInPlate,1))</f>
        <v>86</v>
      </c>
      <c r="AC3414" s="108">
        <f t="shared" ca="1" si="359"/>
        <v>0</v>
      </c>
      <c r="AE3414" s="108" t="b">
        <f>IF(COUNTBLANK(D3414)=0,A3414)</f>
        <v>0</v>
      </c>
    </row>
    <row r="3415" spans="1:31" ht="12.75" x14ac:dyDescent="0.2">
      <c r="A3415" s="94" t="str">
        <f>IF(D3415="","",CONCATENATE('Address and samples info'!$B$8," #",'Samples 96'!C3415))</f>
        <v/>
      </c>
      <c r="B3415" s="95" t="s">
        <v>32</v>
      </c>
      <c r="C3415" s="150">
        <v>40</v>
      </c>
      <c r="D3415" s="5"/>
      <c r="E3415" s="98">
        <v>0.01</v>
      </c>
      <c r="F3415" s="53"/>
      <c r="G3415" s="59"/>
      <c r="Z3415" s="108" t="str">
        <f>IF(LEN(INDEX($1:$1048576,ROW(),4))&gt;0,INDEX($1:$1048576,ROW(),4)," ")</f>
        <v xml:space="preserve"> </v>
      </c>
      <c r="AA3415" s="108">
        <f t="shared" si="358"/>
        <v>262</v>
      </c>
      <c r="AB3415" s="108">
        <f ca="1">COUNTBLANK(OFFSET(INDEX($1:$1048576,2,4),AA3415*WellsInPlate,0,WellsInPlate,1))</f>
        <v>86</v>
      </c>
      <c r="AC3415" s="108">
        <f t="shared" ca="1" si="359"/>
        <v>0</v>
      </c>
      <c r="AE3415" s="108" t="b">
        <f>IF(COUNTBLANK(D3415)=0,A3415)</f>
        <v>0</v>
      </c>
    </row>
    <row r="3416" spans="1:31" ht="12.75" x14ac:dyDescent="0.2">
      <c r="A3416" s="94" t="str">
        <f>IF(D3416="","",CONCATENATE('Address and samples info'!$B$8," #",'Samples 96'!C3416))</f>
        <v/>
      </c>
      <c r="B3416" s="95" t="s">
        <v>43</v>
      </c>
      <c r="C3416" s="150">
        <v>40</v>
      </c>
      <c r="D3416" s="5"/>
      <c r="E3416" s="98">
        <v>0.01</v>
      </c>
      <c r="F3416" s="53"/>
      <c r="G3416" s="59"/>
      <c r="Z3416" s="108" t="str">
        <f>IF(LEN(INDEX($1:$1048576,ROW(),4))&gt;0,INDEX($1:$1048576,ROW(),4)," ")</f>
        <v xml:space="preserve"> </v>
      </c>
      <c r="AA3416" s="108">
        <f t="shared" si="358"/>
        <v>262</v>
      </c>
      <c r="AB3416" s="108">
        <f ca="1">COUNTBLANK(OFFSET(INDEX($1:$1048576,2,4),AA3416*WellsInPlate,0,WellsInPlate,1))</f>
        <v>86</v>
      </c>
      <c r="AC3416" s="108">
        <f t="shared" ca="1" si="359"/>
        <v>0</v>
      </c>
      <c r="AE3416" s="108" t="b">
        <f>IF(COUNTBLANK(D3416)=0,A3416)</f>
        <v>0</v>
      </c>
    </row>
    <row r="3417" spans="1:31" ht="12.75" x14ac:dyDescent="0.2">
      <c r="A3417" s="94" t="str">
        <f>IF(D3417="","",CONCATENATE('Address and samples info'!$B$8," #",'Samples 96'!C3417))</f>
        <v/>
      </c>
      <c r="B3417" s="95" t="s">
        <v>54</v>
      </c>
      <c r="C3417" s="150">
        <v>40</v>
      </c>
      <c r="D3417" s="5"/>
      <c r="E3417" s="98">
        <v>0.01</v>
      </c>
      <c r="F3417" s="53"/>
      <c r="G3417" s="59"/>
      <c r="Z3417" s="108" t="str">
        <f>IF(LEN(INDEX($1:$1048576,ROW(),4))&gt;0,INDEX($1:$1048576,ROW(),4)," ")</f>
        <v xml:space="preserve"> </v>
      </c>
      <c r="AA3417" s="108">
        <f t="shared" si="358"/>
        <v>262</v>
      </c>
      <c r="AB3417" s="108">
        <f ca="1">COUNTBLANK(OFFSET(INDEX($1:$1048576,2,4),AA3417*WellsInPlate,0,WellsInPlate,1))</f>
        <v>86</v>
      </c>
      <c r="AC3417" s="108">
        <f t="shared" ca="1" si="359"/>
        <v>0</v>
      </c>
      <c r="AE3417" s="108" t="b">
        <f>IF(COUNTBLANK(D3417)=0,A3417)</f>
        <v>0</v>
      </c>
    </row>
    <row r="3418" spans="1:31" ht="12.75" x14ac:dyDescent="0.2">
      <c r="A3418" s="94" t="str">
        <f>IF(D3418="","",CONCATENATE('Address and samples info'!$B$8," #",'Samples 96'!C3418))</f>
        <v/>
      </c>
      <c r="B3418" s="95" t="s">
        <v>65</v>
      </c>
      <c r="C3418" s="150">
        <v>40</v>
      </c>
      <c r="D3418" s="5"/>
      <c r="E3418" s="98">
        <v>0.01</v>
      </c>
      <c r="F3418" s="53"/>
      <c r="G3418" s="59"/>
      <c r="Z3418" s="108" t="str">
        <f>IF(LEN(INDEX($1:$1048576,ROW(),4))&gt;0,INDEX($1:$1048576,ROW(),4)," ")</f>
        <v xml:space="preserve"> </v>
      </c>
      <c r="AA3418" s="108">
        <f t="shared" si="358"/>
        <v>262</v>
      </c>
      <c r="AB3418" s="108">
        <f ca="1">COUNTBLANK(OFFSET(INDEX($1:$1048576,2,4),AA3418*WellsInPlate,0,WellsInPlate,1))</f>
        <v>86</v>
      </c>
      <c r="AC3418" s="108">
        <f t="shared" ca="1" si="359"/>
        <v>0</v>
      </c>
      <c r="AE3418" s="108" t="b">
        <f>IF(COUNTBLANK(D3418)=0,A3418)</f>
        <v>0</v>
      </c>
    </row>
    <row r="3419" spans="1:31" ht="12.75" x14ac:dyDescent="0.2">
      <c r="A3419" s="94" t="str">
        <f>IF(D3419="","",CONCATENATE('Address and samples info'!$B$8," #",'Samples 96'!C3419))</f>
        <v/>
      </c>
      <c r="B3419" s="95" t="s">
        <v>76</v>
      </c>
      <c r="C3419" s="150">
        <v>40</v>
      </c>
      <c r="D3419" s="5"/>
      <c r="E3419" s="98">
        <v>0.01</v>
      </c>
      <c r="F3419" s="53"/>
      <c r="G3419" s="59"/>
      <c r="Z3419" s="108" t="str">
        <f>IF(LEN(INDEX($1:$1048576,ROW(),4))&gt;0,INDEX($1:$1048576,ROW(),4)," ")</f>
        <v xml:space="preserve"> </v>
      </c>
      <c r="AA3419" s="108">
        <f t="shared" si="358"/>
        <v>262</v>
      </c>
      <c r="AB3419" s="108">
        <f ca="1">COUNTBLANK(OFFSET(INDEX($1:$1048576,2,4),AA3419*WellsInPlate,0,WellsInPlate,1))</f>
        <v>86</v>
      </c>
      <c r="AC3419" s="108">
        <f t="shared" ca="1" si="359"/>
        <v>0</v>
      </c>
      <c r="AE3419" s="108" t="b">
        <f>IF(COUNTBLANK(D3419)=0,A3419)</f>
        <v>0</v>
      </c>
    </row>
    <row r="3420" spans="1:31" ht="12.75" x14ac:dyDescent="0.2">
      <c r="A3420" s="94" t="str">
        <f>IF(D3420="","",CONCATENATE('Address and samples info'!$B$8," #",'Samples 96'!C3420))</f>
        <v/>
      </c>
      <c r="B3420" s="95" t="s">
        <v>86</v>
      </c>
      <c r="C3420" s="150">
        <v>40</v>
      </c>
      <c r="D3420" s="5"/>
      <c r="E3420" s="98">
        <v>0.01</v>
      </c>
      <c r="F3420" s="53"/>
      <c r="G3420" s="59"/>
      <c r="Z3420" s="108" t="str">
        <f>IF(LEN(INDEX($1:$1048576,ROW(),4))&gt;0,INDEX($1:$1048576,ROW(),4)," ")</f>
        <v xml:space="preserve"> </v>
      </c>
      <c r="AA3420" s="108">
        <f t="shared" si="358"/>
        <v>262</v>
      </c>
      <c r="AB3420" s="108">
        <f ca="1">COUNTBLANK(OFFSET(INDEX($1:$1048576,2,4),AA3420*WellsInPlate,0,WellsInPlate,1))</f>
        <v>86</v>
      </c>
      <c r="AC3420" s="108">
        <f t="shared" ca="1" si="359"/>
        <v>0</v>
      </c>
      <c r="AE3420" s="108" t="b">
        <f>IF(COUNTBLANK(D3420)=0,A3420)</f>
        <v>0</v>
      </c>
    </row>
    <row r="3421" spans="1:31" ht="12.75" x14ac:dyDescent="0.2">
      <c r="A3421" s="94" t="str">
        <f>IF(D3421="","",CONCATENATE('Address and samples info'!$B$8," #",'Samples 96'!C3421))</f>
        <v/>
      </c>
      <c r="B3421" s="95" t="s">
        <v>11</v>
      </c>
      <c r="C3421" s="150">
        <v>40</v>
      </c>
      <c r="D3421" s="5"/>
      <c r="E3421" s="98">
        <v>0.01</v>
      </c>
      <c r="F3421" s="53"/>
      <c r="G3421" s="59"/>
      <c r="Z3421" s="108" t="str">
        <f>IF(LEN(INDEX($1:$1048576,ROW(),4))&gt;0,INDEX($1:$1048576,ROW(),4)," ")</f>
        <v xml:space="preserve"> </v>
      </c>
      <c r="AA3421" s="108">
        <f t="shared" si="358"/>
        <v>262</v>
      </c>
      <c r="AB3421" s="108">
        <f ca="1">COUNTBLANK(OFFSET(INDEX($1:$1048576,2,4),AA3421*WellsInPlate,0,WellsInPlate,1))</f>
        <v>86</v>
      </c>
      <c r="AC3421" s="108">
        <f t="shared" ca="1" si="359"/>
        <v>0</v>
      </c>
      <c r="AE3421" s="108" t="b">
        <f>IF(COUNTBLANK(D3421)=0,A3421)</f>
        <v>0</v>
      </c>
    </row>
    <row r="3422" spans="1:31" ht="12.75" x14ac:dyDescent="0.2">
      <c r="A3422" s="94" t="str">
        <f>IF(D3422="","",CONCATENATE('Address and samples info'!$B$8," #",'Samples 96'!C3422))</f>
        <v/>
      </c>
      <c r="B3422" s="95" t="s">
        <v>22</v>
      </c>
      <c r="C3422" s="150">
        <v>40</v>
      </c>
      <c r="D3422" s="5"/>
      <c r="E3422" s="98">
        <v>0.01</v>
      </c>
      <c r="F3422" s="53"/>
      <c r="G3422" s="59"/>
      <c r="Z3422" s="108" t="str">
        <f>IF(LEN(INDEX($1:$1048576,ROW(),4))&gt;0,INDEX($1:$1048576,ROW(),4)," ")</f>
        <v xml:space="preserve"> </v>
      </c>
      <c r="AA3422" s="108">
        <f t="shared" si="358"/>
        <v>262</v>
      </c>
      <c r="AB3422" s="108">
        <f ca="1">COUNTBLANK(OFFSET(INDEX($1:$1048576,2,4),AA3422*WellsInPlate,0,WellsInPlate,1))</f>
        <v>86</v>
      </c>
      <c r="AC3422" s="108">
        <f t="shared" ca="1" si="359"/>
        <v>0</v>
      </c>
      <c r="AE3422" s="108" t="b">
        <f>IF(COUNTBLANK(D3422)=0,A3422)</f>
        <v>0</v>
      </c>
    </row>
    <row r="3423" spans="1:31" ht="12.75" x14ac:dyDescent="0.2">
      <c r="A3423" s="94" t="str">
        <f>IF(D3423="","",CONCATENATE('Address and samples info'!$B$8," #",'Samples 96'!C3423))</f>
        <v/>
      </c>
      <c r="B3423" s="95" t="s">
        <v>33</v>
      </c>
      <c r="C3423" s="150">
        <v>40</v>
      </c>
      <c r="D3423" s="5"/>
      <c r="E3423" s="98">
        <v>0.01</v>
      </c>
      <c r="F3423" s="53"/>
      <c r="G3423" s="59"/>
      <c r="Z3423" s="108" t="str">
        <f>IF(LEN(INDEX($1:$1048576,ROW(),4))&gt;0,INDEX($1:$1048576,ROW(),4)," ")</f>
        <v xml:space="preserve"> </v>
      </c>
      <c r="AA3423" s="108">
        <f t="shared" si="358"/>
        <v>263</v>
      </c>
      <c r="AB3423" s="108">
        <f ca="1">COUNTBLANK(OFFSET(INDEX($1:$1048576,2,4),AA3423*WellsInPlate,0,WellsInPlate,1))</f>
        <v>86</v>
      </c>
      <c r="AC3423" s="108">
        <f t="shared" ca="1" si="359"/>
        <v>0</v>
      </c>
      <c r="AE3423" s="108" t="b">
        <f>IF(COUNTBLANK(D3423)=0,A3423)</f>
        <v>0</v>
      </c>
    </row>
    <row r="3424" spans="1:31" ht="12.75" x14ac:dyDescent="0.2">
      <c r="A3424" s="94" t="str">
        <f>IF(D3424="","",CONCATENATE('Address and samples info'!$B$8," #",'Samples 96'!C3424))</f>
        <v/>
      </c>
      <c r="B3424" s="95" t="s">
        <v>44</v>
      </c>
      <c r="C3424" s="150">
        <v>40</v>
      </c>
      <c r="D3424" s="5"/>
      <c r="E3424" s="98">
        <v>0.01</v>
      </c>
      <c r="F3424" s="53"/>
      <c r="G3424" s="59"/>
      <c r="Z3424" s="108" t="str">
        <f>IF(LEN(INDEX($1:$1048576,ROW(),4))&gt;0,INDEX($1:$1048576,ROW(),4)," ")</f>
        <v xml:space="preserve"> </v>
      </c>
      <c r="AA3424" s="108">
        <f t="shared" si="358"/>
        <v>263</v>
      </c>
      <c r="AB3424" s="108">
        <f ca="1">COUNTBLANK(OFFSET(INDEX($1:$1048576,2,4),AA3424*WellsInPlate,0,WellsInPlate,1))</f>
        <v>86</v>
      </c>
      <c r="AC3424" s="108">
        <f t="shared" ca="1" si="359"/>
        <v>0</v>
      </c>
      <c r="AE3424" s="108" t="b">
        <f>IF(COUNTBLANK(D3424)=0,A3424)</f>
        <v>0</v>
      </c>
    </row>
    <row r="3425" spans="1:31" ht="12.75" x14ac:dyDescent="0.2">
      <c r="A3425" s="94" t="str">
        <f>IF(D3425="","",CONCATENATE('Address and samples info'!$B$8," #",'Samples 96'!C3425))</f>
        <v/>
      </c>
      <c r="B3425" s="95" t="s">
        <v>55</v>
      </c>
      <c r="C3425" s="150">
        <v>40</v>
      </c>
      <c r="D3425" s="5"/>
      <c r="E3425" s="98">
        <v>0.01</v>
      </c>
      <c r="F3425" s="53"/>
      <c r="G3425" s="59"/>
      <c r="Z3425" s="108" t="str">
        <f>IF(LEN(INDEX($1:$1048576,ROW(),4))&gt;0,INDEX($1:$1048576,ROW(),4)," ")</f>
        <v xml:space="preserve"> </v>
      </c>
      <c r="AA3425" s="108">
        <f t="shared" si="358"/>
        <v>263</v>
      </c>
      <c r="AB3425" s="108">
        <f ca="1">COUNTBLANK(OFFSET(INDEX($1:$1048576,2,4),AA3425*WellsInPlate,0,WellsInPlate,1))</f>
        <v>86</v>
      </c>
      <c r="AC3425" s="108">
        <f t="shared" ca="1" si="359"/>
        <v>0</v>
      </c>
      <c r="AE3425" s="108" t="b">
        <f>IF(COUNTBLANK(D3425)=0,A3425)</f>
        <v>0</v>
      </c>
    </row>
    <row r="3426" spans="1:31" ht="12.75" x14ac:dyDescent="0.2">
      <c r="A3426" s="94" t="str">
        <f>IF(D3426="","",CONCATENATE('Address and samples info'!$B$8," #",'Samples 96'!C3426))</f>
        <v/>
      </c>
      <c r="B3426" s="95" t="s">
        <v>66</v>
      </c>
      <c r="C3426" s="150">
        <v>40</v>
      </c>
      <c r="D3426" s="5"/>
      <c r="E3426" s="98">
        <v>0.01</v>
      </c>
      <c r="F3426" s="53"/>
      <c r="G3426" s="59"/>
      <c r="Z3426" s="108" t="str">
        <f>IF(LEN(INDEX($1:$1048576,ROW(),4))&gt;0,INDEX($1:$1048576,ROW(),4)," ")</f>
        <v xml:space="preserve"> </v>
      </c>
      <c r="AA3426" s="108">
        <f t="shared" si="358"/>
        <v>263</v>
      </c>
      <c r="AB3426" s="108">
        <f ca="1">COUNTBLANK(OFFSET(INDEX($1:$1048576,2,4),AA3426*WellsInPlate,0,WellsInPlate,1))</f>
        <v>86</v>
      </c>
      <c r="AC3426" s="108">
        <f t="shared" ca="1" si="359"/>
        <v>0</v>
      </c>
      <c r="AE3426" s="108" t="b">
        <f>IF(COUNTBLANK(D3426)=0,A3426)</f>
        <v>0</v>
      </c>
    </row>
    <row r="3427" spans="1:31" ht="12.75" x14ac:dyDescent="0.2">
      <c r="A3427" s="94" t="str">
        <f>IF(D3427="","",CONCATENATE('Address and samples info'!$B$8," #",'Samples 96'!C3427))</f>
        <v/>
      </c>
      <c r="B3427" s="95" t="s">
        <v>77</v>
      </c>
      <c r="C3427" s="150">
        <v>40</v>
      </c>
      <c r="D3427" s="5"/>
      <c r="E3427" s="98">
        <v>0.01</v>
      </c>
      <c r="F3427" s="53"/>
      <c r="G3427" s="59"/>
      <c r="Z3427" s="108" t="str">
        <f>IF(LEN(INDEX($1:$1048576,ROW(),4))&gt;0,INDEX($1:$1048576,ROW(),4)," ")</f>
        <v xml:space="preserve"> </v>
      </c>
      <c r="AA3427" s="108">
        <f t="shared" si="358"/>
        <v>263</v>
      </c>
      <c r="AB3427" s="108">
        <f ca="1">COUNTBLANK(OFFSET(INDEX($1:$1048576,2,4),AA3427*WellsInPlate,0,WellsInPlate,1))</f>
        <v>86</v>
      </c>
      <c r="AC3427" s="108">
        <f t="shared" ca="1" si="359"/>
        <v>0</v>
      </c>
      <c r="AE3427" s="108" t="b">
        <f>IF(COUNTBLANK(D3427)=0,A3427)</f>
        <v>0</v>
      </c>
    </row>
    <row r="3428" spans="1:31" ht="12.75" x14ac:dyDescent="0.2">
      <c r="A3428" s="94" t="str">
        <f>IF(D3428="","",CONCATENATE('Address and samples info'!$B$8," #",'Samples 96'!C3428))</f>
        <v/>
      </c>
      <c r="B3428" s="95" t="s">
        <v>87</v>
      </c>
      <c r="C3428" s="150">
        <v>40</v>
      </c>
      <c r="D3428" s="5"/>
      <c r="E3428" s="98">
        <v>0.01</v>
      </c>
      <c r="F3428" s="53"/>
      <c r="G3428" s="59"/>
      <c r="Z3428" s="108" t="str">
        <f>IF(LEN(INDEX($1:$1048576,ROW(),4))&gt;0,INDEX($1:$1048576,ROW(),4)," ")</f>
        <v xml:space="preserve"> </v>
      </c>
      <c r="AA3428" s="108">
        <f t="shared" si="358"/>
        <v>263</v>
      </c>
      <c r="AB3428" s="108">
        <f ca="1">COUNTBLANK(OFFSET(INDEX($1:$1048576,2,4),AA3428*WellsInPlate,0,WellsInPlate,1))</f>
        <v>86</v>
      </c>
      <c r="AC3428" s="108">
        <f t="shared" ca="1" si="359"/>
        <v>0</v>
      </c>
      <c r="AE3428" s="108" t="b">
        <f>IF(COUNTBLANK(D3428)=0,A3428)</f>
        <v>0</v>
      </c>
    </row>
    <row r="3429" spans="1:31" ht="12.75" x14ac:dyDescent="0.2">
      <c r="A3429" s="94" t="str">
        <f>IF(D3429="","",CONCATENATE('Address and samples info'!$B$8," #",'Samples 96'!C3429))</f>
        <v/>
      </c>
      <c r="B3429" s="95" t="s">
        <v>12</v>
      </c>
      <c r="C3429" s="150">
        <v>40</v>
      </c>
      <c r="D3429" s="5"/>
      <c r="E3429" s="98">
        <v>0.01</v>
      </c>
      <c r="F3429" s="53"/>
      <c r="G3429" s="59"/>
      <c r="Z3429" s="108" t="str">
        <f>IF(LEN(INDEX($1:$1048576,ROW(),4))&gt;0,INDEX($1:$1048576,ROW(),4)," ")</f>
        <v xml:space="preserve"> </v>
      </c>
      <c r="AA3429" s="108">
        <f t="shared" si="358"/>
        <v>263</v>
      </c>
      <c r="AB3429" s="108">
        <f ca="1">COUNTBLANK(OFFSET(INDEX($1:$1048576,2,4),AA3429*WellsInPlate,0,WellsInPlate,1))</f>
        <v>86</v>
      </c>
      <c r="AC3429" s="108">
        <f t="shared" ca="1" si="359"/>
        <v>0</v>
      </c>
      <c r="AE3429" s="108" t="b">
        <f>IF(COUNTBLANK(D3429)=0,A3429)</f>
        <v>0</v>
      </c>
    </row>
    <row r="3430" spans="1:31" ht="12.75" x14ac:dyDescent="0.2">
      <c r="A3430" s="94" t="str">
        <f>IF(D3430="","",CONCATENATE('Address and samples info'!$B$8," #",'Samples 96'!C3430))</f>
        <v/>
      </c>
      <c r="B3430" s="95" t="s">
        <v>23</v>
      </c>
      <c r="C3430" s="150">
        <v>40</v>
      </c>
      <c r="D3430" s="5"/>
      <c r="E3430" s="98">
        <v>0.01</v>
      </c>
      <c r="F3430" s="53"/>
      <c r="G3430" s="59"/>
      <c r="Z3430" s="108" t="str">
        <f>IF(LEN(INDEX($1:$1048576,ROW(),4))&gt;0,INDEX($1:$1048576,ROW(),4)," ")</f>
        <v xml:space="preserve"> </v>
      </c>
      <c r="AA3430" s="108">
        <f t="shared" ref="AA3430:AA3442" si="360">CEILING((ROW()-StartRow+1)/PanelHeight,1)-1</f>
        <v>263</v>
      </c>
      <c r="AB3430" s="108">
        <f ca="1">COUNTBLANK(OFFSET(INDEX($1:$1048576,2,4),AA3430*WellsInPlate,0,WellsInPlate,1))</f>
        <v>86</v>
      </c>
      <c r="AC3430" s="108">
        <f t="shared" ref="AC3430:AC3442" ca="1" si="361">IF(AB3430=WellsInPlate,0,1)</f>
        <v>0</v>
      </c>
      <c r="AE3430" s="108" t="b">
        <f>IF(COUNTBLANK(D3430)=0,A3430)</f>
        <v>0</v>
      </c>
    </row>
    <row r="3431" spans="1:31" ht="12.75" x14ac:dyDescent="0.2">
      <c r="A3431" s="94" t="str">
        <f>IF(D3431="","",CONCATENATE('Address and samples info'!$B$8," #",'Samples 96'!C3431))</f>
        <v/>
      </c>
      <c r="B3431" s="95" t="s">
        <v>34</v>
      </c>
      <c r="C3431" s="150">
        <v>40</v>
      </c>
      <c r="D3431" s="5"/>
      <c r="E3431" s="98">
        <v>0.01</v>
      </c>
      <c r="F3431" s="53"/>
      <c r="G3431" s="59"/>
      <c r="Z3431" s="108" t="str">
        <f>IF(LEN(INDEX($1:$1048576,ROW(),4))&gt;0,INDEX($1:$1048576,ROW(),4)," ")</f>
        <v xml:space="preserve"> </v>
      </c>
      <c r="AA3431" s="108">
        <f t="shared" si="360"/>
        <v>263</v>
      </c>
      <c r="AB3431" s="108">
        <f ca="1">COUNTBLANK(OFFSET(INDEX($1:$1048576,2,4),AA3431*WellsInPlate,0,WellsInPlate,1))</f>
        <v>86</v>
      </c>
      <c r="AC3431" s="108">
        <f t="shared" ca="1" si="361"/>
        <v>0</v>
      </c>
      <c r="AE3431" s="108" t="b">
        <f>IF(COUNTBLANK(D3431)=0,A3431)</f>
        <v>0</v>
      </c>
    </row>
    <row r="3432" spans="1:31" ht="12.75" x14ac:dyDescent="0.2">
      <c r="A3432" s="94" t="str">
        <f>IF(D3432="","",CONCATENATE('Address and samples info'!$B$8," #",'Samples 96'!C3432))</f>
        <v/>
      </c>
      <c r="B3432" s="95" t="s">
        <v>45</v>
      </c>
      <c r="C3432" s="150">
        <v>40</v>
      </c>
      <c r="D3432" s="5"/>
      <c r="E3432" s="98">
        <v>0.01</v>
      </c>
      <c r="F3432" s="53"/>
      <c r="G3432" s="59"/>
      <c r="Z3432" s="108" t="str">
        <f>IF(LEN(INDEX($1:$1048576,ROW(),4))&gt;0,INDEX($1:$1048576,ROW(),4)," ")</f>
        <v xml:space="preserve"> </v>
      </c>
      <c r="AA3432" s="108">
        <f t="shared" si="360"/>
        <v>263</v>
      </c>
      <c r="AB3432" s="108">
        <f ca="1">COUNTBLANK(OFFSET(INDEX($1:$1048576,2,4),AA3432*WellsInPlate,0,WellsInPlate,1))</f>
        <v>86</v>
      </c>
      <c r="AC3432" s="108">
        <f t="shared" ca="1" si="361"/>
        <v>0</v>
      </c>
      <c r="AE3432" s="108" t="b">
        <f>IF(COUNTBLANK(D3432)=0,A3432)</f>
        <v>0</v>
      </c>
    </row>
    <row r="3433" spans="1:31" ht="12.75" x14ac:dyDescent="0.2">
      <c r="A3433" s="94" t="str">
        <f>IF(D3433="","",CONCATENATE('Address and samples info'!$B$8," #",'Samples 96'!C3433))</f>
        <v/>
      </c>
      <c r="B3433" s="95" t="s">
        <v>56</v>
      </c>
      <c r="C3433" s="150">
        <v>40</v>
      </c>
      <c r="D3433" s="5"/>
      <c r="E3433" s="98">
        <v>0.01</v>
      </c>
      <c r="F3433" s="53"/>
      <c r="G3433" s="59"/>
      <c r="Z3433" s="108" t="str">
        <f>IF(LEN(INDEX($1:$1048576,ROW(),4))&gt;0,INDEX($1:$1048576,ROW(),4)," ")</f>
        <v xml:space="preserve"> </v>
      </c>
      <c r="AA3433" s="108">
        <f t="shared" si="360"/>
        <v>263</v>
      </c>
      <c r="AB3433" s="108">
        <f ca="1">COUNTBLANK(OFFSET(INDEX($1:$1048576,2,4),AA3433*WellsInPlate,0,WellsInPlate,1))</f>
        <v>86</v>
      </c>
      <c r="AC3433" s="108">
        <f t="shared" ca="1" si="361"/>
        <v>0</v>
      </c>
      <c r="AE3433" s="108" t="b">
        <f>IF(COUNTBLANK(D3433)=0,A3433)</f>
        <v>0</v>
      </c>
    </row>
    <row r="3434" spans="1:31" ht="12.75" x14ac:dyDescent="0.2">
      <c r="A3434" s="94" t="str">
        <f>IF(D3434="","",CONCATENATE('Address and samples info'!$B$8," #",'Samples 96'!C3434))</f>
        <v/>
      </c>
      <c r="B3434" s="95" t="s">
        <v>67</v>
      </c>
      <c r="C3434" s="150">
        <v>40</v>
      </c>
      <c r="D3434" s="5"/>
      <c r="E3434" s="98">
        <v>0.01</v>
      </c>
      <c r="F3434" s="53"/>
      <c r="G3434" s="59"/>
      <c r="Z3434" s="108" t="str">
        <f>IF(LEN(INDEX($1:$1048576,ROW(),4))&gt;0,INDEX($1:$1048576,ROW(),4)," ")</f>
        <v xml:space="preserve"> </v>
      </c>
      <c r="AA3434" s="108">
        <f t="shared" si="360"/>
        <v>263</v>
      </c>
      <c r="AB3434" s="108">
        <f ca="1">COUNTBLANK(OFFSET(INDEX($1:$1048576,2,4),AA3434*WellsInPlate,0,WellsInPlate,1))</f>
        <v>86</v>
      </c>
      <c r="AC3434" s="108">
        <f t="shared" ca="1" si="361"/>
        <v>0</v>
      </c>
      <c r="AE3434" s="108" t="b">
        <f>IF(COUNTBLANK(D3434)=0,A3434)</f>
        <v>0</v>
      </c>
    </row>
    <row r="3435" spans="1:31" ht="12.75" x14ac:dyDescent="0.2">
      <c r="A3435" s="94" t="str">
        <f>IF(D3435="","",CONCATENATE('Address and samples info'!$B$8," #",'Samples 96'!C3435))</f>
        <v/>
      </c>
      <c r="B3435" s="95" t="s">
        <v>78</v>
      </c>
      <c r="C3435" s="150">
        <v>40</v>
      </c>
      <c r="D3435" s="5"/>
      <c r="E3435" s="98">
        <v>0.01</v>
      </c>
      <c r="F3435" s="53"/>
      <c r="G3435" s="59"/>
      <c r="Z3435" s="108" t="str">
        <f>IF(LEN(INDEX($1:$1048576,ROW(),4))&gt;0,INDEX($1:$1048576,ROW(),4)," ")</f>
        <v xml:space="preserve"> </v>
      </c>
      <c r="AA3435" s="108">
        <f t="shared" si="360"/>
        <v>263</v>
      </c>
      <c r="AB3435" s="108">
        <f ca="1">COUNTBLANK(OFFSET(INDEX($1:$1048576,2,4),AA3435*WellsInPlate,0,WellsInPlate,1))</f>
        <v>86</v>
      </c>
      <c r="AC3435" s="108">
        <f t="shared" ca="1" si="361"/>
        <v>0</v>
      </c>
      <c r="AE3435" s="108" t="b">
        <f>IF(COUNTBLANK(D3435)=0,A3435)</f>
        <v>0</v>
      </c>
    </row>
    <row r="3436" spans="1:31" ht="12.75" x14ac:dyDescent="0.2">
      <c r="A3436" s="94" t="str">
        <f>IF(D3436="","",CONCATENATE('Address and samples info'!$B$8," #",'Samples 96'!C3436))</f>
        <v/>
      </c>
      <c r="B3436" s="95" t="s">
        <v>88</v>
      </c>
      <c r="C3436" s="150">
        <v>40</v>
      </c>
      <c r="D3436" s="5"/>
      <c r="E3436" s="98">
        <v>0.01</v>
      </c>
      <c r="F3436" s="53"/>
      <c r="G3436" s="59"/>
      <c r="Z3436" s="108" t="str">
        <f>IF(LEN(INDEX($1:$1048576,ROW(),4))&gt;0,INDEX($1:$1048576,ROW(),4)," ")</f>
        <v xml:space="preserve"> </v>
      </c>
      <c r="AA3436" s="108">
        <f t="shared" si="360"/>
        <v>264</v>
      </c>
      <c r="AB3436" s="108">
        <f ca="1">COUNTBLANK(OFFSET(INDEX($1:$1048576,2,4),AA3436*WellsInPlate,0,WellsInPlate,1))</f>
        <v>86</v>
      </c>
      <c r="AC3436" s="108">
        <f t="shared" ca="1" si="361"/>
        <v>0</v>
      </c>
      <c r="AE3436" s="108" t="b">
        <f>IF(COUNTBLANK(D3436)=0,A3436)</f>
        <v>0</v>
      </c>
    </row>
    <row r="3437" spans="1:31" ht="12.75" x14ac:dyDescent="0.2">
      <c r="A3437" s="94" t="str">
        <f>IF(D3437="","",CONCATENATE('Address and samples info'!$B$8," #",'Samples 96'!C3437))</f>
        <v/>
      </c>
      <c r="B3437" s="95" t="s">
        <v>13</v>
      </c>
      <c r="C3437" s="150">
        <v>40</v>
      </c>
      <c r="D3437" s="5"/>
      <c r="E3437" s="98">
        <v>0.01</v>
      </c>
      <c r="F3437" s="53"/>
      <c r="G3437" s="59"/>
      <c r="Z3437" s="108" t="str">
        <f>IF(LEN(INDEX($1:$1048576,ROW(),4))&gt;0,INDEX($1:$1048576,ROW(),4)," ")</f>
        <v xml:space="preserve"> </v>
      </c>
      <c r="AA3437" s="108">
        <f t="shared" si="360"/>
        <v>264</v>
      </c>
      <c r="AB3437" s="108">
        <f ca="1">COUNTBLANK(OFFSET(INDEX($1:$1048576,2,4),AA3437*WellsInPlate,0,WellsInPlate,1))</f>
        <v>86</v>
      </c>
      <c r="AC3437" s="108">
        <f t="shared" ca="1" si="361"/>
        <v>0</v>
      </c>
      <c r="AE3437" s="108" t="b">
        <f>IF(COUNTBLANK(D3437)=0,A3437)</f>
        <v>0</v>
      </c>
    </row>
    <row r="3438" spans="1:31" ht="12.75" x14ac:dyDescent="0.2">
      <c r="A3438" s="94" t="str">
        <f>IF(D3438="","",CONCATENATE('Address and samples info'!$B$8," #",'Samples 96'!C3438))</f>
        <v/>
      </c>
      <c r="B3438" s="95" t="s">
        <v>24</v>
      </c>
      <c r="C3438" s="150">
        <v>40</v>
      </c>
      <c r="D3438" s="5"/>
      <c r="E3438" s="98">
        <v>0.01</v>
      </c>
      <c r="F3438" s="53"/>
      <c r="G3438" s="59"/>
      <c r="Z3438" s="108" t="str">
        <f>IF(LEN(INDEX($1:$1048576,ROW(),4))&gt;0,INDEX($1:$1048576,ROW(),4)," ")</f>
        <v xml:space="preserve"> </v>
      </c>
      <c r="AA3438" s="108">
        <f t="shared" si="360"/>
        <v>264</v>
      </c>
      <c r="AB3438" s="108">
        <f ca="1">COUNTBLANK(OFFSET(INDEX($1:$1048576,2,4),AA3438*WellsInPlate,0,WellsInPlate,1))</f>
        <v>86</v>
      </c>
      <c r="AC3438" s="108">
        <f t="shared" ca="1" si="361"/>
        <v>0</v>
      </c>
      <c r="AE3438" s="108" t="b">
        <f>IF(COUNTBLANK(D3438)=0,A3438)</f>
        <v>0</v>
      </c>
    </row>
    <row r="3439" spans="1:31" ht="12.75" x14ac:dyDescent="0.2">
      <c r="A3439" s="94" t="str">
        <f>IF(D3439="","",CONCATENATE('Address and samples info'!$B$8," #",'Samples 96'!C3439))</f>
        <v/>
      </c>
      <c r="B3439" s="95" t="s">
        <v>35</v>
      </c>
      <c r="C3439" s="150">
        <v>40</v>
      </c>
      <c r="D3439" s="5"/>
      <c r="E3439" s="98">
        <v>0.01</v>
      </c>
      <c r="F3439" s="53"/>
      <c r="G3439" s="59"/>
      <c r="Z3439" s="108" t="str">
        <f>IF(LEN(INDEX($1:$1048576,ROW(),4))&gt;0,INDEX($1:$1048576,ROW(),4)," ")</f>
        <v xml:space="preserve"> </v>
      </c>
      <c r="AA3439" s="108">
        <f t="shared" si="360"/>
        <v>264</v>
      </c>
      <c r="AB3439" s="108">
        <f ca="1">COUNTBLANK(OFFSET(INDEX($1:$1048576,2,4),AA3439*WellsInPlate,0,WellsInPlate,1))</f>
        <v>86</v>
      </c>
      <c r="AC3439" s="108">
        <f t="shared" ca="1" si="361"/>
        <v>0</v>
      </c>
      <c r="AE3439" s="108" t="b">
        <f>IF(COUNTBLANK(D3439)=0,A3439)</f>
        <v>0</v>
      </c>
    </row>
    <row r="3440" spans="1:31" ht="12.75" x14ac:dyDescent="0.2">
      <c r="A3440" s="94" t="str">
        <f>IF(D3440="","",CONCATENATE('Address and samples info'!$B$8," #",'Samples 96'!C3440))</f>
        <v/>
      </c>
      <c r="B3440" s="95" t="s">
        <v>46</v>
      </c>
      <c r="C3440" s="150">
        <v>40</v>
      </c>
      <c r="D3440" s="5"/>
      <c r="E3440" s="98">
        <v>0.01</v>
      </c>
      <c r="F3440" s="53"/>
      <c r="G3440" s="59"/>
      <c r="Z3440" s="108" t="str">
        <f>IF(LEN(INDEX($1:$1048576,ROW(),4))&gt;0,INDEX($1:$1048576,ROW(),4)," ")</f>
        <v xml:space="preserve"> </v>
      </c>
      <c r="AA3440" s="108">
        <f t="shared" si="360"/>
        <v>264</v>
      </c>
      <c r="AB3440" s="108">
        <f ca="1">COUNTBLANK(OFFSET(INDEX($1:$1048576,2,4),AA3440*WellsInPlate,0,WellsInPlate,1))</f>
        <v>86</v>
      </c>
      <c r="AC3440" s="108">
        <f t="shared" ca="1" si="361"/>
        <v>0</v>
      </c>
      <c r="AE3440" s="108" t="b">
        <f>IF(COUNTBLANK(D3440)=0,A3440)</f>
        <v>0</v>
      </c>
    </row>
    <row r="3441" spans="1:31" ht="12.75" x14ac:dyDescent="0.2">
      <c r="A3441" s="94" t="str">
        <f>IF(D3441="","",CONCATENATE('Address and samples info'!$B$8," #",'Samples 96'!C3441))</f>
        <v/>
      </c>
      <c r="B3441" s="95" t="s">
        <v>57</v>
      </c>
      <c r="C3441" s="150">
        <v>40</v>
      </c>
      <c r="D3441" s="5"/>
      <c r="E3441" s="98">
        <v>0.01</v>
      </c>
      <c r="F3441" s="53"/>
      <c r="G3441" s="59"/>
      <c r="Z3441" s="108" t="str">
        <f>IF(LEN(INDEX($1:$1048576,ROW(),4))&gt;0,INDEX($1:$1048576,ROW(),4)," ")</f>
        <v xml:space="preserve"> </v>
      </c>
      <c r="AA3441" s="108">
        <f t="shared" si="360"/>
        <v>264</v>
      </c>
      <c r="AB3441" s="108">
        <f ca="1">COUNTBLANK(OFFSET(INDEX($1:$1048576,2,4),AA3441*WellsInPlate,0,WellsInPlate,1))</f>
        <v>86</v>
      </c>
      <c r="AC3441" s="108">
        <f t="shared" ca="1" si="361"/>
        <v>0</v>
      </c>
      <c r="AE3441" s="108" t="b">
        <f>IF(COUNTBLANK(D3441)=0,A3441)</f>
        <v>0</v>
      </c>
    </row>
    <row r="3442" spans="1:31" ht="12.75" x14ac:dyDescent="0.2">
      <c r="A3442" s="94" t="str">
        <f>IF(D3442="","",CONCATENATE('Address and samples info'!$B$8," #",'Samples 96'!C3442))</f>
        <v/>
      </c>
      <c r="B3442" s="95" t="s">
        <v>68</v>
      </c>
      <c r="C3442" s="150">
        <v>40</v>
      </c>
      <c r="D3442" s="5"/>
      <c r="E3442" s="98">
        <v>0.01</v>
      </c>
      <c r="F3442" s="53"/>
      <c r="G3442" s="59"/>
      <c r="Z3442" s="108" t="str">
        <f>IF(LEN(INDEX($1:$1048576,ROW(),4))&gt;0,INDEX($1:$1048576,ROW(),4)," ")</f>
        <v xml:space="preserve"> </v>
      </c>
      <c r="AA3442" s="108">
        <f t="shared" si="360"/>
        <v>264</v>
      </c>
      <c r="AB3442" s="108">
        <f ca="1">COUNTBLANK(OFFSET(INDEX($1:$1048576,2,4),AA3442*WellsInPlate,0,WellsInPlate,1))</f>
        <v>86</v>
      </c>
      <c r="AC3442" s="108">
        <f t="shared" ca="1" si="361"/>
        <v>0</v>
      </c>
      <c r="AE3442" s="108" t="b">
        <f>IF(COUNTBLANK(D3442)=0,A3442)</f>
        <v>0</v>
      </c>
    </row>
    <row r="3443" spans="1:31" x14ac:dyDescent="0.25">
      <c r="B3443" s="89"/>
      <c r="C3443" s="102"/>
      <c r="D3443" s="54"/>
      <c r="Z3443" s="108" t="str">
        <f>IF(LEN(INDEX($1:$1048576,ROW(),4))&gt;0,INDEX($1:$1048576,ROW(),4)," ")</f>
        <v xml:space="preserve"> </v>
      </c>
      <c r="AA3443" s="108">
        <f t="shared" ref="AA3443" si="362">CEILING((ROW()-StartRow+1)/PanelHeight,1)-1</f>
        <v>264</v>
      </c>
      <c r="AB3443" s="108">
        <f ca="1">COUNTBLANK(OFFSET(INDEX($1:$1048576,2,4),AA3443*WellsInPlate,0,WellsInPlate,1))</f>
        <v>86</v>
      </c>
      <c r="AC3443" s="108">
        <f t="shared" ref="AC3443:AC3474" ca="1" si="363">IF(AB3443=WellsInPlate,0,1)</f>
        <v>0</v>
      </c>
      <c r="AE3443" s="108" t="b">
        <f>IF(COUNTBLANK(D3443)=0,A3443)</f>
        <v>0</v>
      </c>
    </row>
    <row r="3444" spans="1:31" x14ac:dyDescent="0.25">
      <c r="B3444" s="89"/>
      <c r="Z3444" s="108" t="str">
        <f>IF(LEN(INDEX($1:$1048576,ROW(),4))&gt;0,INDEX($1:$1048576,ROW(),4)," ")</f>
        <v xml:space="preserve"> </v>
      </c>
      <c r="AA3444" s="108">
        <f t="shared" ref="AA3444:AA3507" si="364">CEILING((ROW()-StartRow+1)/PanelHeight,1)-1</f>
        <v>264</v>
      </c>
      <c r="AB3444" s="108">
        <f ca="1">COUNTBLANK(OFFSET(INDEX($1:$1048576,2,4),AA3444*WellsInPlate,0,WellsInPlate,1))</f>
        <v>86</v>
      </c>
      <c r="AC3444" s="108">
        <f t="shared" ca="1" si="363"/>
        <v>0</v>
      </c>
      <c r="AE3444" s="108" t="b">
        <f>IF(COUNTBLANK(D3444)=0,A3444)</f>
        <v>0</v>
      </c>
    </row>
    <row r="3445" spans="1:31" x14ac:dyDescent="0.25">
      <c r="B3445" s="89"/>
      <c r="Z3445" s="108" t="str">
        <f>IF(LEN(INDEX($1:$1048576,ROW(),4))&gt;0,INDEX($1:$1048576,ROW(),4)," ")</f>
        <v xml:space="preserve"> </v>
      </c>
      <c r="AA3445" s="108">
        <f t="shared" si="364"/>
        <v>264</v>
      </c>
      <c r="AB3445" s="108">
        <f ca="1">COUNTBLANK(OFFSET(INDEX($1:$1048576,2,4),AA3445*WellsInPlate,0,WellsInPlate,1))</f>
        <v>86</v>
      </c>
      <c r="AC3445" s="108">
        <f t="shared" ca="1" si="363"/>
        <v>0</v>
      </c>
      <c r="AE3445" s="108" t="b">
        <f>IF(COUNTBLANK(D3445)=0,A3445)</f>
        <v>0</v>
      </c>
    </row>
    <row r="3446" spans="1:31" x14ac:dyDescent="0.25">
      <c r="B3446" s="89"/>
      <c r="Z3446" s="108" t="str">
        <f>IF(LEN(INDEX($1:$1048576,ROW(),4))&gt;0,INDEX($1:$1048576,ROW(),4)," ")</f>
        <v xml:space="preserve"> </v>
      </c>
      <c r="AA3446" s="108">
        <f t="shared" si="364"/>
        <v>264</v>
      </c>
      <c r="AB3446" s="108">
        <f ca="1">COUNTBLANK(OFFSET(INDEX($1:$1048576,2,4),AA3446*WellsInPlate,0,WellsInPlate,1))</f>
        <v>86</v>
      </c>
      <c r="AC3446" s="108">
        <f t="shared" ca="1" si="363"/>
        <v>0</v>
      </c>
      <c r="AE3446" s="108" t="b">
        <f>IF(COUNTBLANK(D3446)=0,A3446)</f>
        <v>0</v>
      </c>
    </row>
    <row r="3447" spans="1:31" x14ac:dyDescent="0.25">
      <c r="B3447" s="89"/>
      <c r="Z3447" s="108" t="str">
        <f>IF(LEN(INDEX($1:$1048576,ROW(),4))&gt;0,INDEX($1:$1048576,ROW(),4)," ")</f>
        <v xml:space="preserve"> </v>
      </c>
      <c r="AA3447" s="108">
        <f t="shared" si="364"/>
        <v>264</v>
      </c>
      <c r="AB3447" s="108">
        <f ca="1">COUNTBLANK(OFFSET(INDEX($1:$1048576,2,4),AA3447*WellsInPlate,0,WellsInPlate,1))</f>
        <v>86</v>
      </c>
      <c r="AC3447" s="108">
        <f t="shared" ca="1" si="363"/>
        <v>0</v>
      </c>
      <c r="AE3447" s="108" t="b">
        <f>IF(COUNTBLANK(D3447)=0,A3447)</f>
        <v>0</v>
      </c>
    </row>
    <row r="3448" spans="1:31" x14ac:dyDescent="0.25">
      <c r="B3448" s="89"/>
      <c r="Z3448" s="108" t="str">
        <f>IF(LEN(INDEX($1:$1048576,ROW(),4))&gt;0,INDEX($1:$1048576,ROW(),4)," ")</f>
        <v xml:space="preserve"> </v>
      </c>
      <c r="AA3448" s="108">
        <f t="shared" si="364"/>
        <v>264</v>
      </c>
      <c r="AB3448" s="108">
        <f ca="1">COUNTBLANK(OFFSET(INDEX($1:$1048576,2,4),AA3448*WellsInPlate,0,WellsInPlate,1))</f>
        <v>86</v>
      </c>
      <c r="AC3448" s="108">
        <f t="shared" ca="1" si="363"/>
        <v>0</v>
      </c>
      <c r="AE3448" s="108" t="b">
        <f>IF(COUNTBLANK(D3448)=0,A3448)</f>
        <v>0</v>
      </c>
    </row>
    <row r="3449" spans="1:31" x14ac:dyDescent="0.25">
      <c r="B3449" s="89"/>
      <c r="Z3449" s="108" t="str">
        <f>IF(LEN(INDEX($1:$1048576,ROW(),4))&gt;0,INDEX($1:$1048576,ROW(),4)," ")</f>
        <v xml:space="preserve"> </v>
      </c>
      <c r="AA3449" s="108">
        <f t="shared" si="364"/>
        <v>265</v>
      </c>
      <c r="AB3449" s="108">
        <f ca="1">COUNTBLANK(OFFSET(INDEX($1:$1048576,2,4),AA3449*WellsInPlate,0,WellsInPlate,1))</f>
        <v>86</v>
      </c>
      <c r="AC3449" s="108">
        <f t="shared" ca="1" si="363"/>
        <v>0</v>
      </c>
      <c r="AE3449" s="108" t="b">
        <f>IF(COUNTBLANK(D3449)=0,A3449)</f>
        <v>0</v>
      </c>
    </row>
    <row r="3450" spans="1:31" x14ac:dyDescent="0.25">
      <c r="B3450" s="89"/>
      <c r="Z3450" s="108" t="str">
        <f>IF(LEN(INDEX($1:$1048576,ROW(),4))&gt;0,INDEX($1:$1048576,ROW(),4)," ")</f>
        <v xml:space="preserve"> </v>
      </c>
      <c r="AA3450" s="108">
        <f t="shared" si="364"/>
        <v>265</v>
      </c>
      <c r="AB3450" s="108">
        <f ca="1">COUNTBLANK(OFFSET(INDEX($1:$1048576,2,4),AA3450*WellsInPlate,0,WellsInPlate,1))</f>
        <v>86</v>
      </c>
      <c r="AC3450" s="108">
        <f t="shared" ca="1" si="363"/>
        <v>0</v>
      </c>
      <c r="AE3450" s="108" t="e">
        <f>IF(COUNTBLANK(#REF!)=0,#REF!)</f>
        <v>#REF!</v>
      </c>
    </row>
    <row r="3451" spans="1:31" x14ac:dyDescent="0.25">
      <c r="B3451" s="89"/>
      <c r="Z3451" s="108" t="str">
        <f>IF(LEN(INDEX($1:$1048576,ROW(),4))&gt;0,INDEX($1:$1048576,ROW(),4)," ")</f>
        <v xml:space="preserve"> </v>
      </c>
      <c r="AA3451" s="108">
        <f t="shared" si="364"/>
        <v>265</v>
      </c>
      <c r="AB3451" s="108">
        <f ca="1">COUNTBLANK(OFFSET(INDEX($1:$1048576,2,4),AA3451*WellsInPlate,0,WellsInPlate,1))</f>
        <v>86</v>
      </c>
      <c r="AC3451" s="108">
        <f t="shared" ca="1" si="363"/>
        <v>0</v>
      </c>
      <c r="AE3451" s="108" t="e">
        <f>IF(COUNTBLANK(#REF!)=0,#REF!)</f>
        <v>#REF!</v>
      </c>
    </row>
    <row r="3452" spans="1:31" x14ac:dyDescent="0.25">
      <c r="B3452" s="89"/>
      <c r="Z3452" s="108" t="str">
        <f>IF(LEN(INDEX($1:$1048576,ROW(),4))&gt;0,INDEX($1:$1048576,ROW(),4)," ")</f>
        <v xml:space="preserve"> </v>
      </c>
      <c r="AA3452" s="108">
        <f t="shared" si="364"/>
        <v>265</v>
      </c>
      <c r="AB3452" s="108">
        <f ca="1">COUNTBLANK(OFFSET(INDEX($1:$1048576,2,4),AA3452*WellsInPlate,0,WellsInPlate,1))</f>
        <v>86</v>
      </c>
      <c r="AC3452" s="108">
        <f t="shared" ca="1" si="363"/>
        <v>0</v>
      </c>
      <c r="AE3452" s="108" t="e">
        <f>IF(COUNTBLANK(#REF!)=0,#REF!)</f>
        <v>#REF!</v>
      </c>
    </row>
    <row r="3453" spans="1:31" x14ac:dyDescent="0.25">
      <c r="B3453" s="89"/>
      <c r="Z3453" s="108" t="str">
        <f>IF(LEN(INDEX($1:$1048576,ROW(),4))&gt;0,INDEX($1:$1048576,ROW(),4)," ")</f>
        <v xml:space="preserve"> </v>
      </c>
      <c r="AA3453" s="108">
        <f t="shared" si="364"/>
        <v>265</v>
      </c>
      <c r="AB3453" s="108">
        <f ca="1">COUNTBLANK(OFFSET(INDEX($1:$1048576,2,4),AA3453*WellsInPlate,0,WellsInPlate,1))</f>
        <v>86</v>
      </c>
      <c r="AC3453" s="108">
        <f t="shared" ca="1" si="363"/>
        <v>0</v>
      </c>
      <c r="AE3453" s="108" t="e">
        <f>IF(COUNTBLANK(#REF!)=0,#REF!)</f>
        <v>#REF!</v>
      </c>
    </row>
    <row r="3454" spans="1:31" x14ac:dyDescent="0.25">
      <c r="B3454" s="89"/>
      <c r="Z3454" s="108" t="str">
        <f>IF(LEN(INDEX($1:$1048576,ROW(),4))&gt;0,INDEX($1:$1048576,ROW(),4)," ")</f>
        <v xml:space="preserve"> </v>
      </c>
      <c r="AA3454" s="108">
        <f t="shared" si="364"/>
        <v>265</v>
      </c>
      <c r="AB3454" s="108">
        <f ca="1">COUNTBLANK(OFFSET(INDEX($1:$1048576,2,4),AA3454*WellsInPlate,0,WellsInPlate,1))</f>
        <v>86</v>
      </c>
      <c r="AC3454" s="108">
        <f t="shared" ca="1" si="363"/>
        <v>0</v>
      </c>
      <c r="AE3454" s="108" t="e">
        <f>IF(COUNTBLANK(#REF!)=0,#REF!)</f>
        <v>#REF!</v>
      </c>
    </row>
    <row r="3455" spans="1:31" x14ac:dyDescent="0.25">
      <c r="B3455" s="89"/>
      <c r="Z3455" s="108" t="str">
        <f>IF(LEN(INDEX($1:$1048576,ROW(),4))&gt;0,INDEX($1:$1048576,ROW(),4)," ")</f>
        <v xml:space="preserve"> </v>
      </c>
      <c r="AA3455" s="108">
        <f t="shared" si="364"/>
        <v>265</v>
      </c>
      <c r="AB3455" s="108">
        <f ca="1">COUNTBLANK(OFFSET(INDEX($1:$1048576,2,4),AA3455*WellsInPlate,0,WellsInPlate,1))</f>
        <v>86</v>
      </c>
      <c r="AC3455" s="108">
        <f t="shared" ca="1" si="363"/>
        <v>0</v>
      </c>
      <c r="AE3455" s="108" t="e">
        <f>IF(COUNTBLANK(#REF!)=0,#REF!)</f>
        <v>#REF!</v>
      </c>
    </row>
    <row r="3456" spans="1:31" x14ac:dyDescent="0.25">
      <c r="B3456" s="89"/>
      <c r="Z3456" s="108" t="str">
        <f>IF(LEN(INDEX($1:$1048576,ROW(),4))&gt;0,INDEX($1:$1048576,ROW(),4)," ")</f>
        <v xml:space="preserve"> </v>
      </c>
      <c r="AA3456" s="108">
        <f t="shared" si="364"/>
        <v>265</v>
      </c>
      <c r="AB3456" s="108">
        <f ca="1">COUNTBLANK(OFFSET(INDEX($1:$1048576,2,4),AA3456*WellsInPlate,0,WellsInPlate,1))</f>
        <v>86</v>
      </c>
      <c r="AC3456" s="108">
        <f t="shared" ca="1" si="363"/>
        <v>0</v>
      </c>
      <c r="AE3456" s="108" t="e">
        <f>IF(COUNTBLANK(#REF!)=0,#REF!)</f>
        <v>#REF!</v>
      </c>
    </row>
    <row r="3457" spans="2:31" x14ac:dyDescent="0.25">
      <c r="B3457" s="89"/>
      <c r="Z3457" s="108" t="str">
        <f>IF(LEN(INDEX($1:$1048576,ROW(),4))&gt;0,INDEX($1:$1048576,ROW(),4)," ")</f>
        <v xml:space="preserve"> </v>
      </c>
      <c r="AA3457" s="108">
        <f t="shared" si="364"/>
        <v>265</v>
      </c>
      <c r="AB3457" s="108">
        <f ca="1">COUNTBLANK(OFFSET(INDEX($1:$1048576,2,4),AA3457*WellsInPlate,0,WellsInPlate,1))</f>
        <v>86</v>
      </c>
      <c r="AC3457" s="108">
        <f t="shared" ca="1" si="363"/>
        <v>0</v>
      </c>
      <c r="AE3457" s="108" t="e">
        <f>IF(COUNTBLANK(#REF!)=0,#REF!)</f>
        <v>#REF!</v>
      </c>
    </row>
    <row r="3458" spans="2:31" x14ac:dyDescent="0.25">
      <c r="B3458" s="89"/>
      <c r="Z3458" s="108" t="str">
        <f>IF(LEN(INDEX($1:$1048576,ROW(),4))&gt;0,INDEX($1:$1048576,ROW(),4)," ")</f>
        <v xml:space="preserve"> </v>
      </c>
      <c r="AA3458" s="108">
        <f t="shared" si="364"/>
        <v>265</v>
      </c>
      <c r="AB3458" s="108">
        <f ca="1">COUNTBLANK(OFFSET(INDEX($1:$1048576,2,4),AA3458*WellsInPlate,0,WellsInPlate,1))</f>
        <v>86</v>
      </c>
      <c r="AC3458" s="108">
        <f t="shared" ca="1" si="363"/>
        <v>0</v>
      </c>
      <c r="AE3458" s="108" t="e">
        <f>IF(COUNTBLANK(#REF!)=0,#REF!)</f>
        <v>#REF!</v>
      </c>
    </row>
    <row r="3459" spans="2:31" x14ac:dyDescent="0.25">
      <c r="B3459" s="89"/>
      <c r="Z3459" s="108" t="str">
        <f>IF(LEN(INDEX($1:$1048576,ROW(),4))&gt;0,INDEX($1:$1048576,ROW(),4)," ")</f>
        <v xml:space="preserve"> </v>
      </c>
      <c r="AA3459" s="108">
        <f t="shared" si="364"/>
        <v>265</v>
      </c>
      <c r="AB3459" s="108">
        <f ca="1">COUNTBLANK(OFFSET(INDEX($1:$1048576,2,4),AA3459*WellsInPlate,0,WellsInPlate,1))</f>
        <v>86</v>
      </c>
      <c r="AC3459" s="108">
        <f t="shared" ca="1" si="363"/>
        <v>0</v>
      </c>
      <c r="AE3459" s="108" t="e">
        <f>IF(COUNTBLANK(#REF!)=0,#REF!)</f>
        <v>#REF!</v>
      </c>
    </row>
    <row r="3460" spans="2:31" x14ac:dyDescent="0.25">
      <c r="B3460" s="89"/>
      <c r="Z3460" s="108" t="str">
        <f>IF(LEN(INDEX($1:$1048576,ROW(),4))&gt;0,INDEX($1:$1048576,ROW(),4)," ")</f>
        <v xml:space="preserve"> </v>
      </c>
      <c r="AA3460" s="108">
        <f t="shared" si="364"/>
        <v>265</v>
      </c>
      <c r="AB3460" s="108">
        <f ca="1">COUNTBLANK(OFFSET(INDEX($1:$1048576,2,4),AA3460*WellsInPlate,0,WellsInPlate,1))</f>
        <v>86</v>
      </c>
      <c r="AC3460" s="108">
        <f t="shared" ca="1" si="363"/>
        <v>0</v>
      </c>
      <c r="AE3460" s="108" t="e">
        <f>IF(COUNTBLANK(#REF!)=0,#REF!)</f>
        <v>#REF!</v>
      </c>
    </row>
    <row r="3461" spans="2:31" x14ac:dyDescent="0.25">
      <c r="B3461" s="89"/>
      <c r="Z3461" s="108" t="str">
        <f>IF(LEN(INDEX($1:$1048576,ROW(),4))&gt;0,INDEX($1:$1048576,ROW(),4)," ")</f>
        <v xml:space="preserve"> </v>
      </c>
      <c r="AA3461" s="108">
        <f t="shared" si="364"/>
        <v>265</v>
      </c>
      <c r="AB3461" s="108">
        <f ca="1">COUNTBLANK(OFFSET(INDEX($1:$1048576,2,4),AA3461*WellsInPlate,0,WellsInPlate,1))</f>
        <v>86</v>
      </c>
      <c r="AC3461" s="108">
        <f t="shared" ca="1" si="363"/>
        <v>0</v>
      </c>
      <c r="AE3461" s="108" t="e">
        <f>IF(COUNTBLANK(#REF!)=0,#REF!)</f>
        <v>#REF!</v>
      </c>
    </row>
    <row r="3462" spans="2:31" x14ac:dyDescent="0.25">
      <c r="B3462" s="89"/>
      <c r="Z3462" s="108" t="str">
        <f>IF(LEN(INDEX($1:$1048576,ROW(),4))&gt;0,INDEX($1:$1048576,ROW(),4)," ")</f>
        <v xml:space="preserve"> </v>
      </c>
      <c r="AA3462" s="108">
        <f t="shared" si="364"/>
        <v>266</v>
      </c>
      <c r="AB3462" s="108">
        <f ca="1">COUNTBLANK(OFFSET(INDEX($1:$1048576,2,4),AA3462*WellsInPlate,0,WellsInPlate,1))</f>
        <v>86</v>
      </c>
      <c r="AC3462" s="108">
        <f t="shared" ca="1" si="363"/>
        <v>0</v>
      </c>
      <c r="AE3462" s="108" t="e">
        <f>IF(COUNTBLANK(#REF!)=0,#REF!)</f>
        <v>#REF!</v>
      </c>
    </row>
    <row r="3463" spans="2:31" x14ac:dyDescent="0.25">
      <c r="B3463" s="89"/>
      <c r="Z3463" s="108" t="str">
        <f>IF(LEN(INDEX($1:$1048576,ROW(),4))&gt;0,INDEX($1:$1048576,ROW(),4)," ")</f>
        <v xml:space="preserve"> </v>
      </c>
      <c r="AA3463" s="108">
        <f t="shared" si="364"/>
        <v>266</v>
      </c>
      <c r="AB3463" s="108">
        <f ca="1">COUNTBLANK(OFFSET(INDEX($1:$1048576,2,4),AA3463*WellsInPlate,0,WellsInPlate,1))</f>
        <v>86</v>
      </c>
      <c r="AC3463" s="108">
        <f t="shared" ca="1" si="363"/>
        <v>0</v>
      </c>
      <c r="AE3463" s="108" t="e">
        <f>IF(COUNTBLANK(#REF!)=0,#REF!)</f>
        <v>#REF!</v>
      </c>
    </row>
    <row r="3464" spans="2:31" x14ac:dyDescent="0.25">
      <c r="B3464" s="89"/>
      <c r="Z3464" s="108" t="str">
        <f>IF(LEN(INDEX($1:$1048576,ROW(),4))&gt;0,INDEX($1:$1048576,ROW(),4)," ")</f>
        <v xml:space="preserve"> </v>
      </c>
      <c r="AA3464" s="108">
        <f t="shared" si="364"/>
        <v>266</v>
      </c>
      <c r="AB3464" s="108">
        <f ca="1">COUNTBLANK(OFFSET(INDEX($1:$1048576,2,4),AA3464*WellsInPlate,0,WellsInPlate,1))</f>
        <v>86</v>
      </c>
      <c r="AC3464" s="108">
        <f t="shared" ca="1" si="363"/>
        <v>0</v>
      </c>
      <c r="AE3464" s="108" t="e">
        <f>IF(COUNTBLANK(#REF!)=0,#REF!)</f>
        <v>#REF!</v>
      </c>
    </row>
    <row r="3465" spans="2:31" x14ac:dyDescent="0.25">
      <c r="B3465" s="89"/>
      <c r="Z3465" s="108" t="str">
        <f>IF(LEN(INDEX($1:$1048576,ROW(),4))&gt;0,INDEX($1:$1048576,ROW(),4)," ")</f>
        <v xml:space="preserve"> </v>
      </c>
      <c r="AA3465" s="108">
        <f t="shared" si="364"/>
        <v>266</v>
      </c>
      <c r="AB3465" s="108">
        <f ca="1">COUNTBLANK(OFFSET(INDEX($1:$1048576,2,4),AA3465*WellsInPlate,0,WellsInPlate,1))</f>
        <v>86</v>
      </c>
      <c r="AC3465" s="108">
        <f t="shared" ca="1" si="363"/>
        <v>0</v>
      </c>
      <c r="AE3465" s="108" t="e">
        <f>IF(COUNTBLANK(#REF!)=0,#REF!)</f>
        <v>#REF!</v>
      </c>
    </row>
    <row r="3466" spans="2:31" x14ac:dyDescent="0.25">
      <c r="B3466" s="89"/>
      <c r="Z3466" s="108" t="str">
        <f>IF(LEN(INDEX($1:$1048576,ROW(),4))&gt;0,INDEX($1:$1048576,ROW(),4)," ")</f>
        <v xml:space="preserve"> </v>
      </c>
      <c r="AA3466" s="108">
        <f t="shared" si="364"/>
        <v>266</v>
      </c>
      <c r="AB3466" s="108">
        <f ca="1">COUNTBLANK(OFFSET(INDEX($1:$1048576,2,4),AA3466*WellsInPlate,0,WellsInPlate,1))</f>
        <v>86</v>
      </c>
      <c r="AC3466" s="108">
        <f t="shared" ca="1" si="363"/>
        <v>0</v>
      </c>
      <c r="AE3466" s="108" t="e">
        <f>IF(COUNTBLANK(#REF!)=0,#REF!)</f>
        <v>#REF!</v>
      </c>
    </row>
    <row r="3467" spans="2:31" x14ac:dyDescent="0.25">
      <c r="B3467" s="89"/>
      <c r="Z3467" s="108" t="str">
        <f>IF(LEN(INDEX($1:$1048576,ROW(),4))&gt;0,INDEX($1:$1048576,ROW(),4)," ")</f>
        <v xml:space="preserve"> </v>
      </c>
      <c r="AA3467" s="108">
        <f t="shared" si="364"/>
        <v>266</v>
      </c>
      <c r="AB3467" s="108">
        <f ca="1">COUNTBLANK(OFFSET(INDEX($1:$1048576,2,4),AA3467*WellsInPlate,0,WellsInPlate,1))</f>
        <v>86</v>
      </c>
      <c r="AC3467" s="108">
        <f t="shared" ca="1" si="363"/>
        <v>0</v>
      </c>
      <c r="AE3467" s="108" t="e">
        <f>IF(COUNTBLANK(#REF!)=0,#REF!)</f>
        <v>#REF!</v>
      </c>
    </row>
    <row r="3468" spans="2:31" x14ac:dyDescent="0.25">
      <c r="B3468" s="89"/>
      <c r="Z3468" s="108" t="str">
        <f>IF(LEN(INDEX($1:$1048576,ROW(),4))&gt;0,INDEX($1:$1048576,ROW(),4)," ")</f>
        <v xml:space="preserve"> </v>
      </c>
      <c r="AA3468" s="108">
        <f t="shared" si="364"/>
        <v>266</v>
      </c>
      <c r="AB3468" s="108">
        <f ca="1">COUNTBLANK(OFFSET(INDEX($1:$1048576,2,4),AA3468*WellsInPlate,0,WellsInPlate,1))</f>
        <v>86</v>
      </c>
      <c r="AC3468" s="108">
        <f t="shared" ca="1" si="363"/>
        <v>0</v>
      </c>
      <c r="AE3468" s="108" t="e">
        <f>IF(COUNTBLANK(#REF!)=0,#REF!)</f>
        <v>#REF!</v>
      </c>
    </row>
    <row r="3469" spans="2:31" x14ac:dyDescent="0.25">
      <c r="B3469" s="89"/>
      <c r="Z3469" s="108" t="str">
        <f>IF(LEN(INDEX($1:$1048576,ROW(),4))&gt;0,INDEX($1:$1048576,ROW(),4)," ")</f>
        <v xml:space="preserve"> </v>
      </c>
      <c r="AA3469" s="108">
        <f t="shared" si="364"/>
        <v>266</v>
      </c>
      <c r="AB3469" s="108">
        <f ca="1">COUNTBLANK(OFFSET(INDEX($1:$1048576,2,4),AA3469*WellsInPlate,0,WellsInPlate,1))</f>
        <v>86</v>
      </c>
      <c r="AC3469" s="108">
        <f t="shared" ca="1" si="363"/>
        <v>0</v>
      </c>
      <c r="AE3469" s="108" t="e">
        <f>IF(COUNTBLANK(#REF!)=0,#REF!)</f>
        <v>#REF!</v>
      </c>
    </row>
    <row r="3470" spans="2:31" x14ac:dyDescent="0.25">
      <c r="B3470" s="89"/>
      <c r="Z3470" s="108" t="str">
        <f>IF(LEN(INDEX($1:$1048576,ROW(),4))&gt;0,INDEX($1:$1048576,ROW(),4)," ")</f>
        <v xml:space="preserve"> </v>
      </c>
      <c r="AA3470" s="108">
        <f t="shared" si="364"/>
        <v>266</v>
      </c>
      <c r="AB3470" s="108">
        <f ca="1">COUNTBLANK(OFFSET(INDEX($1:$1048576,2,4),AA3470*WellsInPlate,0,WellsInPlate,1))</f>
        <v>86</v>
      </c>
      <c r="AC3470" s="108">
        <f t="shared" ca="1" si="363"/>
        <v>0</v>
      </c>
      <c r="AE3470" s="108" t="e">
        <f>IF(COUNTBLANK(#REF!)=0,#REF!)</f>
        <v>#REF!</v>
      </c>
    </row>
    <row r="3471" spans="2:31" x14ac:dyDescent="0.25">
      <c r="B3471" s="89"/>
      <c r="Z3471" s="108" t="str">
        <f>IF(LEN(INDEX($1:$1048576,ROW(),4))&gt;0,INDEX($1:$1048576,ROW(),4)," ")</f>
        <v xml:space="preserve"> </v>
      </c>
      <c r="AA3471" s="108">
        <f t="shared" si="364"/>
        <v>266</v>
      </c>
      <c r="AB3471" s="108">
        <f ca="1">COUNTBLANK(OFFSET(INDEX($1:$1048576,2,4),AA3471*WellsInPlate,0,WellsInPlate,1))</f>
        <v>86</v>
      </c>
      <c r="AC3471" s="108">
        <f t="shared" ca="1" si="363"/>
        <v>0</v>
      </c>
      <c r="AE3471" s="108" t="e">
        <f>IF(COUNTBLANK(#REF!)=0,#REF!)</f>
        <v>#REF!</v>
      </c>
    </row>
    <row r="3472" spans="2:31" x14ac:dyDescent="0.25">
      <c r="B3472" s="89"/>
      <c r="Z3472" s="108" t="str">
        <f>IF(LEN(INDEX($1:$1048576,ROW(),4))&gt;0,INDEX($1:$1048576,ROW(),4)," ")</f>
        <v xml:space="preserve"> </v>
      </c>
      <c r="AA3472" s="108">
        <f t="shared" si="364"/>
        <v>266</v>
      </c>
      <c r="AB3472" s="108">
        <f ca="1">COUNTBLANK(OFFSET(INDEX($1:$1048576,2,4),AA3472*WellsInPlate,0,WellsInPlate,1))</f>
        <v>86</v>
      </c>
      <c r="AC3472" s="108">
        <f t="shared" ca="1" si="363"/>
        <v>0</v>
      </c>
      <c r="AE3472" s="108" t="e">
        <f>IF(COUNTBLANK(#REF!)=0,#REF!)</f>
        <v>#REF!</v>
      </c>
    </row>
    <row r="3473" spans="2:31" x14ac:dyDescent="0.25">
      <c r="B3473" s="89"/>
      <c r="Z3473" s="108" t="str">
        <f>IF(LEN(INDEX($1:$1048576,ROW(),4))&gt;0,INDEX($1:$1048576,ROW(),4)," ")</f>
        <v xml:space="preserve"> </v>
      </c>
      <c r="AA3473" s="108">
        <f t="shared" si="364"/>
        <v>266</v>
      </c>
      <c r="AB3473" s="108">
        <f ca="1">COUNTBLANK(OFFSET(INDEX($1:$1048576,2,4),AA3473*WellsInPlate,0,WellsInPlate,1))</f>
        <v>86</v>
      </c>
      <c r="AC3473" s="108">
        <f t="shared" ca="1" si="363"/>
        <v>0</v>
      </c>
      <c r="AE3473" s="108" t="e">
        <f>IF(COUNTBLANK(#REF!)=0,#REF!)</f>
        <v>#REF!</v>
      </c>
    </row>
    <row r="3474" spans="2:31" x14ac:dyDescent="0.25">
      <c r="B3474" s="89"/>
      <c r="Z3474" s="108" t="str">
        <f>IF(LEN(INDEX($1:$1048576,ROW(),4))&gt;0,INDEX($1:$1048576,ROW(),4)," ")</f>
        <v xml:space="preserve"> </v>
      </c>
      <c r="AA3474" s="108">
        <f t="shared" si="364"/>
        <v>266</v>
      </c>
      <c r="AB3474" s="108">
        <f ca="1">COUNTBLANK(OFFSET(INDEX($1:$1048576,2,4),AA3474*WellsInPlate,0,WellsInPlate,1))</f>
        <v>86</v>
      </c>
      <c r="AC3474" s="108">
        <f t="shared" ca="1" si="363"/>
        <v>0</v>
      </c>
      <c r="AE3474" s="108" t="e">
        <f>IF(COUNTBLANK(#REF!)=0,#REF!)</f>
        <v>#REF!</v>
      </c>
    </row>
    <row r="3475" spans="2:31" x14ac:dyDescent="0.25">
      <c r="B3475" s="89"/>
      <c r="Z3475" s="108" t="str">
        <f>IF(LEN(INDEX($1:$1048576,ROW(),4))&gt;0,INDEX($1:$1048576,ROW(),4)," ")</f>
        <v xml:space="preserve"> </v>
      </c>
      <c r="AA3475" s="108">
        <f t="shared" si="364"/>
        <v>267</v>
      </c>
      <c r="AB3475" s="108">
        <f ca="1">COUNTBLANK(OFFSET(INDEX($1:$1048576,2,4),AA3475*WellsInPlate,0,WellsInPlate,1))</f>
        <v>86</v>
      </c>
      <c r="AC3475" s="108">
        <f t="shared" ref="AC3475:AC3524" ca="1" si="365">IF(AB3475=WellsInPlate,0,1)</f>
        <v>0</v>
      </c>
      <c r="AE3475" s="108" t="e">
        <f>IF(COUNTBLANK(#REF!)=0,#REF!)</f>
        <v>#REF!</v>
      </c>
    </row>
    <row r="3476" spans="2:31" x14ac:dyDescent="0.25">
      <c r="B3476" s="89"/>
      <c r="Z3476" s="108" t="str">
        <f>IF(LEN(INDEX($1:$1048576,ROW(),4))&gt;0,INDEX($1:$1048576,ROW(),4)," ")</f>
        <v xml:space="preserve"> </v>
      </c>
      <c r="AA3476" s="108">
        <f t="shared" si="364"/>
        <v>267</v>
      </c>
      <c r="AB3476" s="108">
        <f ca="1">COUNTBLANK(OFFSET(INDEX($1:$1048576,2,4),AA3476*WellsInPlate,0,WellsInPlate,1))</f>
        <v>86</v>
      </c>
      <c r="AC3476" s="108">
        <f t="shared" ca="1" si="365"/>
        <v>0</v>
      </c>
      <c r="AE3476" s="108" t="e">
        <f>IF(COUNTBLANK(#REF!)=0,#REF!)</f>
        <v>#REF!</v>
      </c>
    </row>
    <row r="3477" spans="2:31" x14ac:dyDescent="0.25">
      <c r="B3477" s="89"/>
      <c r="Z3477" s="108" t="str">
        <f>IF(LEN(INDEX($1:$1048576,ROW(),4))&gt;0,INDEX($1:$1048576,ROW(),4)," ")</f>
        <v xml:space="preserve"> </v>
      </c>
      <c r="AA3477" s="108">
        <f t="shared" si="364"/>
        <v>267</v>
      </c>
      <c r="AB3477" s="108">
        <f ca="1">COUNTBLANK(OFFSET(INDEX($1:$1048576,2,4),AA3477*WellsInPlate,0,WellsInPlate,1))</f>
        <v>86</v>
      </c>
      <c r="AC3477" s="108">
        <f t="shared" ca="1" si="365"/>
        <v>0</v>
      </c>
      <c r="AE3477" s="108" t="e">
        <f>IF(COUNTBLANK(#REF!)=0,#REF!)</f>
        <v>#REF!</v>
      </c>
    </row>
    <row r="3478" spans="2:31" x14ac:dyDescent="0.25">
      <c r="B3478" s="89"/>
      <c r="Z3478" s="108" t="str">
        <f>IF(LEN(INDEX($1:$1048576,ROW(),4))&gt;0,INDEX($1:$1048576,ROW(),4)," ")</f>
        <v xml:space="preserve"> </v>
      </c>
      <c r="AA3478" s="108">
        <f t="shared" si="364"/>
        <v>267</v>
      </c>
      <c r="AB3478" s="108">
        <f ca="1">COUNTBLANK(OFFSET(INDEX($1:$1048576,2,4),AA3478*WellsInPlate,0,WellsInPlate,1))</f>
        <v>86</v>
      </c>
      <c r="AC3478" s="108">
        <f t="shared" ca="1" si="365"/>
        <v>0</v>
      </c>
      <c r="AE3478" s="108" t="e">
        <f>IF(COUNTBLANK(#REF!)=0,#REF!)</f>
        <v>#REF!</v>
      </c>
    </row>
    <row r="3479" spans="2:31" x14ac:dyDescent="0.25">
      <c r="B3479" s="89"/>
      <c r="Z3479" s="108" t="str">
        <f>IF(LEN(INDEX($1:$1048576,ROW(),4))&gt;0,INDEX($1:$1048576,ROW(),4)," ")</f>
        <v xml:space="preserve"> </v>
      </c>
      <c r="AA3479" s="108">
        <f t="shared" si="364"/>
        <v>267</v>
      </c>
      <c r="AB3479" s="108">
        <f ca="1">COUNTBLANK(OFFSET(INDEX($1:$1048576,2,4),AA3479*WellsInPlate,0,WellsInPlate,1))</f>
        <v>86</v>
      </c>
      <c r="AC3479" s="108">
        <f t="shared" ca="1" si="365"/>
        <v>0</v>
      </c>
      <c r="AE3479" s="108" t="e">
        <f>IF(COUNTBLANK(#REF!)=0,#REF!)</f>
        <v>#REF!</v>
      </c>
    </row>
    <row r="3480" spans="2:31" x14ac:dyDescent="0.25">
      <c r="B3480" s="89"/>
      <c r="Z3480" s="108" t="str">
        <f>IF(LEN(INDEX($1:$1048576,ROW(),4))&gt;0,INDEX($1:$1048576,ROW(),4)," ")</f>
        <v xml:space="preserve"> </v>
      </c>
      <c r="AA3480" s="108">
        <f t="shared" si="364"/>
        <v>267</v>
      </c>
      <c r="AB3480" s="108">
        <f ca="1">COUNTBLANK(OFFSET(INDEX($1:$1048576,2,4),AA3480*WellsInPlate,0,WellsInPlate,1))</f>
        <v>86</v>
      </c>
      <c r="AC3480" s="108">
        <f t="shared" ca="1" si="365"/>
        <v>0</v>
      </c>
      <c r="AE3480" s="108" t="e">
        <f>IF(COUNTBLANK(#REF!)=0,#REF!)</f>
        <v>#REF!</v>
      </c>
    </row>
    <row r="3481" spans="2:31" x14ac:dyDescent="0.25">
      <c r="B3481" s="89"/>
      <c r="Z3481" s="108" t="str">
        <f>IF(LEN(INDEX($1:$1048576,ROW(),4))&gt;0,INDEX($1:$1048576,ROW(),4)," ")</f>
        <v xml:space="preserve"> </v>
      </c>
      <c r="AA3481" s="108">
        <f t="shared" si="364"/>
        <v>267</v>
      </c>
      <c r="AB3481" s="108">
        <f ca="1">COUNTBLANK(OFFSET(INDEX($1:$1048576,2,4),AA3481*WellsInPlate,0,WellsInPlate,1))</f>
        <v>86</v>
      </c>
      <c r="AC3481" s="108">
        <f t="shared" ca="1" si="365"/>
        <v>0</v>
      </c>
      <c r="AE3481" s="108" t="e">
        <f>IF(COUNTBLANK(#REF!)=0,#REF!)</f>
        <v>#REF!</v>
      </c>
    </row>
    <row r="3482" spans="2:31" x14ac:dyDescent="0.25">
      <c r="B3482" s="89"/>
      <c r="Z3482" s="108" t="str">
        <f>IF(LEN(INDEX($1:$1048576,ROW(),4))&gt;0,INDEX($1:$1048576,ROW(),4)," ")</f>
        <v xml:space="preserve"> </v>
      </c>
      <c r="AA3482" s="108">
        <f t="shared" si="364"/>
        <v>267</v>
      </c>
      <c r="AB3482" s="108">
        <f ca="1">COUNTBLANK(OFFSET(INDEX($1:$1048576,2,4),AA3482*WellsInPlate,0,WellsInPlate,1))</f>
        <v>86</v>
      </c>
      <c r="AC3482" s="108">
        <f t="shared" ca="1" si="365"/>
        <v>0</v>
      </c>
      <c r="AE3482" s="108" t="e">
        <f>IF(COUNTBLANK(#REF!)=0,#REF!)</f>
        <v>#REF!</v>
      </c>
    </row>
    <row r="3483" spans="2:31" x14ac:dyDescent="0.25">
      <c r="B3483" s="89"/>
      <c r="Z3483" s="108" t="str">
        <f>IF(LEN(INDEX($1:$1048576,ROW(),4))&gt;0,INDEX($1:$1048576,ROW(),4)," ")</f>
        <v xml:space="preserve"> </v>
      </c>
      <c r="AA3483" s="108">
        <f t="shared" si="364"/>
        <v>267</v>
      </c>
      <c r="AB3483" s="108">
        <f ca="1">COUNTBLANK(OFFSET(INDEX($1:$1048576,2,4),AA3483*WellsInPlate,0,WellsInPlate,1))</f>
        <v>86</v>
      </c>
      <c r="AC3483" s="108">
        <f t="shared" ca="1" si="365"/>
        <v>0</v>
      </c>
      <c r="AE3483" s="108" t="e">
        <f>IF(COUNTBLANK(#REF!)=0,#REF!)</f>
        <v>#REF!</v>
      </c>
    </row>
    <row r="3484" spans="2:31" x14ac:dyDescent="0.25">
      <c r="B3484" s="89"/>
      <c r="Z3484" s="108" t="str">
        <f>IF(LEN(INDEX($1:$1048576,ROW(),4))&gt;0,INDEX($1:$1048576,ROW(),4)," ")</f>
        <v xml:space="preserve"> </v>
      </c>
      <c r="AA3484" s="108">
        <f t="shared" si="364"/>
        <v>267</v>
      </c>
      <c r="AB3484" s="108">
        <f ca="1">COUNTBLANK(OFFSET(INDEX($1:$1048576,2,4),AA3484*WellsInPlate,0,WellsInPlate,1))</f>
        <v>86</v>
      </c>
      <c r="AC3484" s="108">
        <f t="shared" ca="1" si="365"/>
        <v>0</v>
      </c>
      <c r="AE3484" s="108" t="e">
        <f>IF(COUNTBLANK(#REF!)=0,#REF!)</f>
        <v>#REF!</v>
      </c>
    </row>
    <row r="3485" spans="2:31" x14ac:dyDescent="0.25">
      <c r="B3485" s="89"/>
      <c r="Z3485" s="108" t="str">
        <f>IF(LEN(INDEX($1:$1048576,ROW(),4))&gt;0,INDEX($1:$1048576,ROW(),4)," ")</f>
        <v xml:space="preserve"> </v>
      </c>
      <c r="AA3485" s="108">
        <f t="shared" si="364"/>
        <v>267</v>
      </c>
      <c r="AB3485" s="108">
        <f ca="1">COUNTBLANK(OFFSET(INDEX($1:$1048576,2,4),AA3485*WellsInPlate,0,WellsInPlate,1))</f>
        <v>86</v>
      </c>
      <c r="AC3485" s="108">
        <f t="shared" ca="1" si="365"/>
        <v>0</v>
      </c>
      <c r="AE3485" s="108" t="e">
        <f>IF(COUNTBLANK(#REF!)=0,#REF!)</f>
        <v>#REF!</v>
      </c>
    </row>
    <row r="3486" spans="2:31" x14ac:dyDescent="0.25">
      <c r="B3486" s="89"/>
      <c r="Z3486" s="108" t="str">
        <f>IF(LEN(INDEX($1:$1048576,ROW(),4))&gt;0,INDEX($1:$1048576,ROW(),4)," ")</f>
        <v xml:space="preserve"> </v>
      </c>
      <c r="AA3486" s="108">
        <f t="shared" si="364"/>
        <v>267</v>
      </c>
      <c r="AB3486" s="108">
        <f ca="1">COUNTBLANK(OFFSET(INDEX($1:$1048576,2,4),AA3486*WellsInPlate,0,WellsInPlate,1))</f>
        <v>86</v>
      </c>
      <c r="AC3486" s="108">
        <f t="shared" ca="1" si="365"/>
        <v>0</v>
      </c>
      <c r="AE3486" s="108" t="e">
        <f>IF(COUNTBLANK(#REF!)=0,#REF!)</f>
        <v>#REF!</v>
      </c>
    </row>
    <row r="3487" spans="2:31" x14ac:dyDescent="0.25">
      <c r="B3487" s="89"/>
      <c r="Z3487" s="108" t="str">
        <f>IF(LEN(INDEX($1:$1048576,ROW(),4))&gt;0,INDEX($1:$1048576,ROW(),4)," ")</f>
        <v xml:space="preserve"> </v>
      </c>
      <c r="AA3487" s="108">
        <f t="shared" si="364"/>
        <v>267</v>
      </c>
      <c r="AB3487" s="108">
        <f ca="1">COUNTBLANK(OFFSET(INDEX($1:$1048576,2,4),AA3487*WellsInPlate,0,WellsInPlate,1))</f>
        <v>86</v>
      </c>
      <c r="AC3487" s="108">
        <f t="shared" ca="1" si="365"/>
        <v>0</v>
      </c>
      <c r="AE3487" s="108" t="e">
        <f>IF(COUNTBLANK(#REF!)=0,#REF!)</f>
        <v>#REF!</v>
      </c>
    </row>
    <row r="3488" spans="2:31" x14ac:dyDescent="0.25">
      <c r="B3488" s="89"/>
      <c r="Z3488" s="108" t="str">
        <f>IF(LEN(INDEX($1:$1048576,ROW(),4))&gt;0,INDEX($1:$1048576,ROW(),4)," ")</f>
        <v xml:space="preserve"> </v>
      </c>
      <c r="AA3488" s="108">
        <f t="shared" si="364"/>
        <v>268</v>
      </c>
      <c r="AB3488" s="108">
        <f ca="1">COUNTBLANK(OFFSET(INDEX($1:$1048576,2,4),AA3488*WellsInPlate,0,WellsInPlate,1))</f>
        <v>86</v>
      </c>
      <c r="AC3488" s="108">
        <f t="shared" ca="1" si="365"/>
        <v>0</v>
      </c>
      <c r="AE3488" s="108" t="e">
        <f>IF(COUNTBLANK(#REF!)=0,#REF!)</f>
        <v>#REF!</v>
      </c>
    </row>
    <row r="3489" spans="2:31" x14ac:dyDescent="0.25">
      <c r="B3489" s="89"/>
      <c r="Z3489" s="108" t="str">
        <f>IF(LEN(INDEX($1:$1048576,ROW(),4))&gt;0,INDEX($1:$1048576,ROW(),4)," ")</f>
        <v xml:space="preserve"> </v>
      </c>
      <c r="AA3489" s="108">
        <f t="shared" si="364"/>
        <v>268</v>
      </c>
      <c r="AB3489" s="108">
        <f ca="1">COUNTBLANK(OFFSET(INDEX($1:$1048576,2,4),AA3489*WellsInPlate,0,WellsInPlate,1))</f>
        <v>86</v>
      </c>
      <c r="AC3489" s="108">
        <f t="shared" ca="1" si="365"/>
        <v>0</v>
      </c>
      <c r="AE3489" s="108" t="e">
        <f>IF(COUNTBLANK(#REF!)=0,#REF!)</f>
        <v>#REF!</v>
      </c>
    </row>
    <row r="3490" spans="2:31" x14ac:dyDescent="0.25">
      <c r="B3490" s="89"/>
      <c r="Z3490" s="108" t="str">
        <f>IF(LEN(INDEX($1:$1048576,ROW(),4))&gt;0,INDEX($1:$1048576,ROW(),4)," ")</f>
        <v xml:space="preserve"> </v>
      </c>
      <c r="AA3490" s="108">
        <f t="shared" si="364"/>
        <v>268</v>
      </c>
      <c r="AB3490" s="108">
        <f ca="1">COUNTBLANK(OFFSET(INDEX($1:$1048576,2,4),AA3490*WellsInPlate,0,WellsInPlate,1))</f>
        <v>86</v>
      </c>
      <c r="AC3490" s="108">
        <f t="shared" ca="1" si="365"/>
        <v>0</v>
      </c>
      <c r="AE3490" s="108" t="e">
        <f>IF(COUNTBLANK(#REF!)=0,#REF!)</f>
        <v>#REF!</v>
      </c>
    </row>
    <row r="3491" spans="2:31" x14ac:dyDescent="0.25">
      <c r="B3491" s="89"/>
      <c r="Z3491" s="108" t="str">
        <f>IF(LEN(INDEX($1:$1048576,ROW(),4))&gt;0,INDEX($1:$1048576,ROW(),4)," ")</f>
        <v xml:space="preserve"> </v>
      </c>
      <c r="AA3491" s="108">
        <f t="shared" si="364"/>
        <v>268</v>
      </c>
      <c r="AB3491" s="108">
        <f ca="1">COUNTBLANK(OFFSET(INDEX($1:$1048576,2,4),AA3491*WellsInPlate,0,WellsInPlate,1))</f>
        <v>86</v>
      </c>
      <c r="AC3491" s="108">
        <f t="shared" ca="1" si="365"/>
        <v>0</v>
      </c>
      <c r="AE3491" s="108" t="e">
        <f>IF(COUNTBLANK(#REF!)=0,#REF!)</f>
        <v>#REF!</v>
      </c>
    </row>
    <row r="3492" spans="2:31" x14ac:dyDescent="0.25">
      <c r="B3492" s="89"/>
      <c r="Z3492" s="108" t="str">
        <f>IF(LEN(INDEX($1:$1048576,ROW(),4))&gt;0,INDEX($1:$1048576,ROW(),4)," ")</f>
        <v xml:space="preserve"> </v>
      </c>
      <c r="AA3492" s="108">
        <f t="shared" si="364"/>
        <v>268</v>
      </c>
      <c r="AB3492" s="108">
        <f ca="1">COUNTBLANK(OFFSET(INDEX($1:$1048576,2,4),AA3492*WellsInPlate,0,WellsInPlate,1))</f>
        <v>86</v>
      </c>
      <c r="AC3492" s="108">
        <f t="shared" ca="1" si="365"/>
        <v>0</v>
      </c>
      <c r="AE3492" s="108" t="e">
        <f>IF(COUNTBLANK(#REF!)=0,#REF!)</f>
        <v>#REF!</v>
      </c>
    </row>
    <row r="3493" spans="2:31" x14ac:dyDescent="0.25">
      <c r="B3493" s="89"/>
      <c r="Z3493" s="108" t="str">
        <f>IF(LEN(INDEX($1:$1048576,ROW(),4))&gt;0,INDEX($1:$1048576,ROW(),4)," ")</f>
        <v xml:space="preserve"> </v>
      </c>
      <c r="AA3493" s="108">
        <f t="shared" si="364"/>
        <v>268</v>
      </c>
      <c r="AB3493" s="108">
        <f ca="1">COUNTBLANK(OFFSET(INDEX($1:$1048576,2,4),AA3493*WellsInPlate,0,WellsInPlate,1))</f>
        <v>86</v>
      </c>
      <c r="AC3493" s="108">
        <f t="shared" ca="1" si="365"/>
        <v>0</v>
      </c>
      <c r="AE3493" s="108" t="e">
        <f>IF(COUNTBLANK(#REF!)=0,#REF!)</f>
        <v>#REF!</v>
      </c>
    </row>
    <row r="3494" spans="2:31" x14ac:dyDescent="0.25">
      <c r="B3494" s="89"/>
      <c r="Z3494" s="108" t="str">
        <f>IF(LEN(INDEX($1:$1048576,ROW(),4))&gt;0,INDEX($1:$1048576,ROW(),4)," ")</f>
        <v xml:space="preserve"> </v>
      </c>
      <c r="AA3494" s="108">
        <f t="shared" si="364"/>
        <v>268</v>
      </c>
      <c r="AB3494" s="108">
        <f ca="1">COUNTBLANK(OFFSET(INDEX($1:$1048576,2,4),AA3494*WellsInPlate,0,WellsInPlate,1))</f>
        <v>86</v>
      </c>
      <c r="AC3494" s="108">
        <f t="shared" ca="1" si="365"/>
        <v>0</v>
      </c>
      <c r="AE3494" s="108" t="e">
        <f>IF(COUNTBLANK(#REF!)=0,#REF!)</f>
        <v>#REF!</v>
      </c>
    </row>
    <row r="3495" spans="2:31" x14ac:dyDescent="0.25">
      <c r="B3495" s="89"/>
      <c r="Z3495" s="108" t="str">
        <f>IF(LEN(INDEX($1:$1048576,ROW(),4))&gt;0,INDEX($1:$1048576,ROW(),4)," ")</f>
        <v xml:space="preserve"> </v>
      </c>
      <c r="AA3495" s="108">
        <f t="shared" si="364"/>
        <v>268</v>
      </c>
      <c r="AB3495" s="108">
        <f ca="1">COUNTBLANK(OFFSET(INDEX($1:$1048576,2,4),AA3495*WellsInPlate,0,WellsInPlate,1))</f>
        <v>86</v>
      </c>
      <c r="AC3495" s="108">
        <f t="shared" ca="1" si="365"/>
        <v>0</v>
      </c>
      <c r="AE3495" s="108" t="e">
        <f>IF(COUNTBLANK(#REF!)=0,#REF!)</f>
        <v>#REF!</v>
      </c>
    </row>
    <row r="3496" spans="2:31" x14ac:dyDescent="0.25">
      <c r="B3496" s="89"/>
      <c r="Z3496" s="108" t="str">
        <f>IF(LEN(INDEX($1:$1048576,ROW(),4))&gt;0,INDEX($1:$1048576,ROW(),4)," ")</f>
        <v xml:space="preserve"> </v>
      </c>
      <c r="AA3496" s="108">
        <f t="shared" si="364"/>
        <v>268</v>
      </c>
      <c r="AB3496" s="108">
        <f ca="1">COUNTBLANK(OFFSET(INDEX($1:$1048576,2,4),AA3496*WellsInPlate,0,WellsInPlate,1))</f>
        <v>86</v>
      </c>
      <c r="AC3496" s="108">
        <f t="shared" ca="1" si="365"/>
        <v>0</v>
      </c>
      <c r="AE3496" s="108" t="e">
        <f>IF(COUNTBLANK(#REF!)=0,#REF!)</f>
        <v>#REF!</v>
      </c>
    </row>
    <row r="3497" spans="2:31" x14ac:dyDescent="0.25">
      <c r="B3497" s="89"/>
      <c r="Z3497" s="108" t="str">
        <f>IF(LEN(INDEX($1:$1048576,ROW(),4))&gt;0,INDEX($1:$1048576,ROW(),4)," ")</f>
        <v xml:space="preserve"> </v>
      </c>
      <c r="AA3497" s="108">
        <f t="shared" si="364"/>
        <v>268</v>
      </c>
      <c r="AB3497" s="108">
        <f ca="1">COUNTBLANK(OFFSET(INDEX($1:$1048576,2,4),AA3497*WellsInPlate,0,WellsInPlate,1))</f>
        <v>86</v>
      </c>
      <c r="AC3497" s="108">
        <f t="shared" ca="1" si="365"/>
        <v>0</v>
      </c>
      <c r="AE3497" s="108" t="e">
        <f>IF(COUNTBLANK(#REF!)=0,#REF!)</f>
        <v>#REF!</v>
      </c>
    </row>
    <row r="3498" spans="2:31" x14ac:dyDescent="0.25">
      <c r="B3498" s="89"/>
      <c r="Z3498" s="108" t="str">
        <f>IF(LEN(INDEX($1:$1048576,ROW(),4))&gt;0,INDEX($1:$1048576,ROW(),4)," ")</f>
        <v xml:space="preserve"> </v>
      </c>
      <c r="AA3498" s="108">
        <f t="shared" si="364"/>
        <v>268</v>
      </c>
      <c r="AB3498" s="108">
        <f ca="1">COUNTBLANK(OFFSET(INDEX($1:$1048576,2,4),AA3498*WellsInPlate,0,WellsInPlate,1))</f>
        <v>86</v>
      </c>
      <c r="AC3498" s="108">
        <f t="shared" ca="1" si="365"/>
        <v>0</v>
      </c>
      <c r="AE3498" s="108" t="e">
        <f>IF(COUNTBLANK(#REF!)=0,#REF!)</f>
        <v>#REF!</v>
      </c>
    </row>
    <row r="3499" spans="2:31" x14ac:dyDescent="0.25">
      <c r="B3499" s="89"/>
      <c r="Z3499" s="108" t="str">
        <f>IF(LEN(INDEX($1:$1048576,ROW(),4))&gt;0,INDEX($1:$1048576,ROW(),4)," ")</f>
        <v xml:space="preserve"> </v>
      </c>
      <c r="AA3499" s="108">
        <f t="shared" si="364"/>
        <v>268</v>
      </c>
      <c r="AB3499" s="108">
        <f ca="1">COUNTBLANK(OFFSET(INDEX($1:$1048576,2,4),AA3499*WellsInPlate,0,WellsInPlate,1))</f>
        <v>86</v>
      </c>
      <c r="AC3499" s="108">
        <f t="shared" ca="1" si="365"/>
        <v>0</v>
      </c>
      <c r="AE3499" s="108" t="e">
        <f>IF(COUNTBLANK(#REF!)=0,#REF!)</f>
        <v>#REF!</v>
      </c>
    </row>
    <row r="3500" spans="2:31" x14ac:dyDescent="0.25">
      <c r="B3500" s="89"/>
      <c r="Z3500" s="108" t="str">
        <f>IF(LEN(INDEX($1:$1048576,ROW(),4))&gt;0,INDEX($1:$1048576,ROW(),4)," ")</f>
        <v xml:space="preserve"> </v>
      </c>
      <c r="AA3500" s="108">
        <f t="shared" si="364"/>
        <v>268</v>
      </c>
      <c r="AB3500" s="108">
        <f ca="1">COUNTBLANK(OFFSET(INDEX($1:$1048576,2,4),AA3500*WellsInPlate,0,WellsInPlate,1))</f>
        <v>86</v>
      </c>
      <c r="AC3500" s="108">
        <f t="shared" ca="1" si="365"/>
        <v>0</v>
      </c>
      <c r="AE3500" s="108" t="e">
        <f>IF(COUNTBLANK(#REF!)=0,#REF!)</f>
        <v>#REF!</v>
      </c>
    </row>
    <row r="3501" spans="2:31" x14ac:dyDescent="0.25">
      <c r="B3501" s="89"/>
      <c r="Z3501" s="108" t="str">
        <f>IF(LEN(INDEX($1:$1048576,ROW(),4))&gt;0,INDEX($1:$1048576,ROW(),4)," ")</f>
        <v xml:space="preserve"> </v>
      </c>
      <c r="AA3501" s="108">
        <f t="shared" si="364"/>
        <v>269</v>
      </c>
      <c r="AB3501" s="108">
        <f ca="1">COUNTBLANK(OFFSET(INDEX($1:$1048576,2,4),AA3501*WellsInPlate,0,WellsInPlate,1))</f>
        <v>86</v>
      </c>
      <c r="AC3501" s="108">
        <f t="shared" ca="1" si="365"/>
        <v>0</v>
      </c>
      <c r="AE3501" s="108" t="e">
        <f>IF(COUNTBLANK(#REF!)=0,#REF!)</f>
        <v>#REF!</v>
      </c>
    </row>
    <row r="3502" spans="2:31" x14ac:dyDescent="0.25">
      <c r="B3502" s="89"/>
      <c r="Z3502" s="108" t="str">
        <f>IF(LEN(INDEX($1:$1048576,ROW(),4))&gt;0,INDEX($1:$1048576,ROW(),4)," ")</f>
        <v xml:space="preserve"> </v>
      </c>
      <c r="AA3502" s="108">
        <f t="shared" si="364"/>
        <v>269</v>
      </c>
      <c r="AB3502" s="108">
        <f ca="1">COUNTBLANK(OFFSET(INDEX($1:$1048576,2,4),AA3502*WellsInPlate,0,WellsInPlate,1))</f>
        <v>86</v>
      </c>
      <c r="AC3502" s="108">
        <f t="shared" ca="1" si="365"/>
        <v>0</v>
      </c>
      <c r="AE3502" s="108" t="e">
        <f>IF(COUNTBLANK(#REF!)=0,#REF!)</f>
        <v>#REF!</v>
      </c>
    </row>
    <row r="3503" spans="2:31" x14ac:dyDescent="0.25">
      <c r="B3503" s="89"/>
      <c r="Z3503" s="108" t="str">
        <f>IF(LEN(INDEX($1:$1048576,ROW(),4))&gt;0,INDEX($1:$1048576,ROW(),4)," ")</f>
        <v xml:space="preserve"> </v>
      </c>
      <c r="AA3503" s="108">
        <f t="shared" si="364"/>
        <v>269</v>
      </c>
      <c r="AB3503" s="108">
        <f ca="1">COUNTBLANK(OFFSET(INDEX($1:$1048576,2,4),AA3503*WellsInPlate,0,WellsInPlate,1))</f>
        <v>86</v>
      </c>
      <c r="AC3503" s="108">
        <f t="shared" ca="1" si="365"/>
        <v>0</v>
      </c>
      <c r="AE3503" s="108" t="e">
        <f>IF(COUNTBLANK(#REF!)=0,#REF!)</f>
        <v>#REF!</v>
      </c>
    </row>
    <row r="3504" spans="2:31" x14ac:dyDescent="0.25">
      <c r="B3504" s="89"/>
      <c r="Z3504" s="108" t="str">
        <f>IF(LEN(INDEX($1:$1048576,ROW(),4))&gt;0,INDEX($1:$1048576,ROW(),4)," ")</f>
        <v xml:space="preserve"> </v>
      </c>
      <c r="AA3504" s="108">
        <f t="shared" si="364"/>
        <v>269</v>
      </c>
      <c r="AB3504" s="108">
        <f ca="1">COUNTBLANK(OFFSET(INDEX($1:$1048576,2,4),AA3504*WellsInPlate,0,WellsInPlate,1))</f>
        <v>86</v>
      </c>
      <c r="AC3504" s="108">
        <f t="shared" ca="1" si="365"/>
        <v>0</v>
      </c>
      <c r="AE3504" s="108" t="e">
        <f>IF(COUNTBLANK(#REF!)=0,#REF!)</f>
        <v>#REF!</v>
      </c>
    </row>
    <row r="3505" spans="2:31" x14ac:dyDescent="0.25">
      <c r="B3505" s="89"/>
      <c r="Z3505" s="108" t="str">
        <f>IF(LEN(INDEX($1:$1048576,ROW(),4))&gt;0,INDEX($1:$1048576,ROW(),4)," ")</f>
        <v xml:space="preserve"> </v>
      </c>
      <c r="AA3505" s="108">
        <f t="shared" si="364"/>
        <v>269</v>
      </c>
      <c r="AB3505" s="108">
        <f ca="1">COUNTBLANK(OFFSET(INDEX($1:$1048576,2,4),AA3505*WellsInPlate,0,WellsInPlate,1))</f>
        <v>86</v>
      </c>
      <c r="AC3505" s="108">
        <f t="shared" ca="1" si="365"/>
        <v>0</v>
      </c>
      <c r="AE3505" s="108" t="e">
        <f>IF(COUNTBLANK(#REF!)=0,#REF!)</f>
        <v>#REF!</v>
      </c>
    </row>
    <row r="3506" spans="2:31" x14ac:dyDescent="0.25">
      <c r="B3506" s="89"/>
      <c r="Z3506" s="108" t="str">
        <f>IF(LEN(INDEX($1:$1048576,ROW(),4))&gt;0,INDEX($1:$1048576,ROW(),4)," ")</f>
        <v xml:space="preserve"> </v>
      </c>
      <c r="AA3506" s="108">
        <f t="shared" si="364"/>
        <v>269</v>
      </c>
      <c r="AB3506" s="108">
        <f ca="1">COUNTBLANK(OFFSET(INDEX($1:$1048576,2,4),AA3506*WellsInPlate,0,WellsInPlate,1))</f>
        <v>86</v>
      </c>
      <c r="AC3506" s="108">
        <f t="shared" ca="1" si="365"/>
        <v>0</v>
      </c>
      <c r="AE3506" s="108" t="e">
        <f>IF(COUNTBLANK(#REF!)=0,#REF!)</f>
        <v>#REF!</v>
      </c>
    </row>
    <row r="3507" spans="2:31" x14ac:dyDescent="0.25">
      <c r="B3507" s="89"/>
      <c r="Z3507" s="108" t="str">
        <f>IF(LEN(INDEX($1:$1048576,ROW(),4))&gt;0,INDEX($1:$1048576,ROW(),4)," ")</f>
        <v xml:space="preserve"> </v>
      </c>
      <c r="AA3507" s="108">
        <f t="shared" si="364"/>
        <v>269</v>
      </c>
      <c r="AB3507" s="108">
        <f ca="1">COUNTBLANK(OFFSET(INDEX($1:$1048576,2,4),AA3507*WellsInPlate,0,WellsInPlate,1))</f>
        <v>86</v>
      </c>
      <c r="AC3507" s="108">
        <f t="shared" ca="1" si="365"/>
        <v>0</v>
      </c>
      <c r="AE3507" s="108" t="e">
        <f>IF(COUNTBLANK(#REF!)=0,#REF!)</f>
        <v>#REF!</v>
      </c>
    </row>
    <row r="3508" spans="2:31" x14ac:dyDescent="0.25">
      <c r="B3508" s="89"/>
      <c r="Z3508" s="108" t="str">
        <f>IF(LEN(INDEX($1:$1048576,ROW(),4))&gt;0,INDEX($1:$1048576,ROW(),4)," ")</f>
        <v xml:space="preserve"> </v>
      </c>
      <c r="AA3508" s="108">
        <f t="shared" ref="AA3508:AA3524" si="366">CEILING((ROW()-StartRow+1)/PanelHeight,1)-1</f>
        <v>269</v>
      </c>
      <c r="AB3508" s="108">
        <f ca="1">COUNTBLANK(OFFSET(INDEX($1:$1048576,2,4),AA3508*WellsInPlate,0,WellsInPlate,1))</f>
        <v>86</v>
      </c>
      <c r="AC3508" s="108">
        <f t="shared" ca="1" si="365"/>
        <v>0</v>
      </c>
      <c r="AE3508" s="108" t="e">
        <f>IF(COUNTBLANK(#REF!)=0,#REF!)</f>
        <v>#REF!</v>
      </c>
    </row>
    <row r="3509" spans="2:31" x14ac:dyDescent="0.25">
      <c r="B3509" s="89"/>
      <c r="Z3509" s="108" t="str">
        <f>IF(LEN(INDEX($1:$1048576,ROW(),4))&gt;0,INDEX($1:$1048576,ROW(),4)," ")</f>
        <v xml:space="preserve"> </v>
      </c>
      <c r="AA3509" s="108">
        <f t="shared" si="366"/>
        <v>269</v>
      </c>
      <c r="AB3509" s="108">
        <f ca="1">COUNTBLANK(OFFSET(INDEX($1:$1048576,2,4),AA3509*WellsInPlate,0,WellsInPlate,1))</f>
        <v>86</v>
      </c>
      <c r="AC3509" s="108">
        <f t="shared" ca="1" si="365"/>
        <v>0</v>
      </c>
      <c r="AE3509" s="108" t="e">
        <f>IF(COUNTBLANK(#REF!)=0,#REF!)</f>
        <v>#REF!</v>
      </c>
    </row>
    <row r="3510" spans="2:31" x14ac:dyDescent="0.25">
      <c r="B3510" s="89"/>
      <c r="Z3510" s="108" t="str">
        <f>IF(LEN(INDEX($1:$1048576,ROW(),4))&gt;0,INDEX($1:$1048576,ROW(),4)," ")</f>
        <v xml:space="preserve"> </v>
      </c>
      <c r="AA3510" s="108">
        <f t="shared" si="366"/>
        <v>269</v>
      </c>
      <c r="AB3510" s="108">
        <f ca="1">COUNTBLANK(OFFSET(INDEX($1:$1048576,2,4),AA3510*WellsInPlate,0,WellsInPlate,1))</f>
        <v>86</v>
      </c>
      <c r="AC3510" s="108">
        <f t="shared" ca="1" si="365"/>
        <v>0</v>
      </c>
      <c r="AE3510" s="108" t="e">
        <f>IF(COUNTBLANK(#REF!)=0,#REF!)</f>
        <v>#REF!</v>
      </c>
    </row>
    <row r="3511" spans="2:31" x14ac:dyDescent="0.25">
      <c r="B3511" s="89"/>
      <c r="Z3511" s="108" t="str">
        <f>IF(LEN(INDEX($1:$1048576,ROW(),4))&gt;0,INDEX($1:$1048576,ROW(),4)," ")</f>
        <v xml:space="preserve"> </v>
      </c>
      <c r="AA3511" s="108">
        <f t="shared" si="366"/>
        <v>269</v>
      </c>
      <c r="AB3511" s="108">
        <f ca="1">COUNTBLANK(OFFSET(INDEX($1:$1048576,2,4),AA3511*WellsInPlate,0,WellsInPlate,1))</f>
        <v>86</v>
      </c>
      <c r="AC3511" s="108">
        <f t="shared" ca="1" si="365"/>
        <v>0</v>
      </c>
      <c r="AE3511" s="108" t="e">
        <f>IF(COUNTBLANK(#REF!)=0,#REF!)</f>
        <v>#REF!</v>
      </c>
    </row>
    <row r="3512" spans="2:31" x14ac:dyDescent="0.25">
      <c r="B3512" s="89"/>
      <c r="Z3512" s="108" t="str">
        <f>IF(LEN(INDEX($1:$1048576,ROW(),4))&gt;0,INDEX($1:$1048576,ROW(),4)," ")</f>
        <v xml:space="preserve"> </v>
      </c>
      <c r="AA3512" s="108">
        <f t="shared" si="366"/>
        <v>269</v>
      </c>
      <c r="AB3512" s="108">
        <f ca="1">COUNTBLANK(OFFSET(INDEX($1:$1048576,2,4),AA3512*WellsInPlate,0,WellsInPlate,1))</f>
        <v>86</v>
      </c>
      <c r="AC3512" s="108">
        <f t="shared" ca="1" si="365"/>
        <v>0</v>
      </c>
      <c r="AE3512" s="108" t="e">
        <f>IF(COUNTBLANK(#REF!)=0,#REF!)</f>
        <v>#REF!</v>
      </c>
    </row>
    <row r="3513" spans="2:31" x14ac:dyDescent="0.25">
      <c r="B3513" s="89"/>
      <c r="Z3513" s="108" t="str">
        <f>IF(LEN(INDEX($1:$1048576,ROW(),4))&gt;0,INDEX($1:$1048576,ROW(),4)," ")</f>
        <v xml:space="preserve"> </v>
      </c>
      <c r="AA3513" s="108">
        <f t="shared" si="366"/>
        <v>269</v>
      </c>
      <c r="AB3513" s="108">
        <f ca="1">COUNTBLANK(OFFSET(INDEX($1:$1048576,2,4),AA3513*WellsInPlate,0,WellsInPlate,1))</f>
        <v>86</v>
      </c>
      <c r="AC3513" s="108">
        <f t="shared" ca="1" si="365"/>
        <v>0</v>
      </c>
      <c r="AE3513" s="108" t="e">
        <f>IF(COUNTBLANK(#REF!)=0,#REF!)</f>
        <v>#REF!</v>
      </c>
    </row>
    <row r="3514" spans="2:31" x14ac:dyDescent="0.25">
      <c r="B3514" s="89"/>
      <c r="Z3514" s="108" t="str">
        <f>IF(LEN(INDEX($1:$1048576,ROW(),4))&gt;0,INDEX($1:$1048576,ROW(),4)," ")</f>
        <v xml:space="preserve"> </v>
      </c>
      <c r="AA3514" s="108">
        <f t="shared" si="366"/>
        <v>270</v>
      </c>
      <c r="AB3514" s="108">
        <f ca="1">COUNTBLANK(OFFSET(INDEX($1:$1048576,2,4),AA3514*WellsInPlate,0,WellsInPlate,1))</f>
        <v>86</v>
      </c>
      <c r="AC3514" s="108">
        <f t="shared" ca="1" si="365"/>
        <v>0</v>
      </c>
      <c r="AE3514" s="108" t="e">
        <f>IF(COUNTBLANK(#REF!)=0,#REF!)</f>
        <v>#REF!</v>
      </c>
    </row>
    <row r="3515" spans="2:31" x14ac:dyDescent="0.25">
      <c r="B3515" s="89"/>
      <c r="Z3515" s="108" t="str">
        <f>IF(LEN(INDEX($1:$1048576,ROW(),4))&gt;0,INDEX($1:$1048576,ROW(),4)," ")</f>
        <v xml:space="preserve"> </v>
      </c>
      <c r="AA3515" s="108">
        <f t="shared" si="366"/>
        <v>270</v>
      </c>
      <c r="AB3515" s="108">
        <f ca="1">COUNTBLANK(OFFSET(INDEX($1:$1048576,2,4),AA3515*WellsInPlate,0,WellsInPlate,1))</f>
        <v>86</v>
      </c>
      <c r="AC3515" s="108">
        <f t="shared" ca="1" si="365"/>
        <v>0</v>
      </c>
      <c r="AE3515" s="108" t="e">
        <f>IF(COUNTBLANK(#REF!)=0,#REF!)</f>
        <v>#REF!</v>
      </c>
    </row>
    <row r="3516" spans="2:31" x14ac:dyDescent="0.25">
      <c r="B3516" s="89"/>
      <c r="Z3516" s="108" t="str">
        <f>IF(LEN(INDEX($1:$1048576,ROW(),4))&gt;0,INDEX($1:$1048576,ROW(),4)," ")</f>
        <v xml:space="preserve"> </v>
      </c>
      <c r="AA3516" s="108">
        <f t="shared" si="366"/>
        <v>270</v>
      </c>
      <c r="AB3516" s="108">
        <f ca="1">COUNTBLANK(OFFSET(INDEX($1:$1048576,2,4),AA3516*WellsInPlate,0,WellsInPlate,1))</f>
        <v>86</v>
      </c>
      <c r="AC3516" s="108">
        <f t="shared" ca="1" si="365"/>
        <v>0</v>
      </c>
      <c r="AE3516" s="108" t="e">
        <f>IF(COUNTBLANK(#REF!)=0,#REF!)</f>
        <v>#REF!</v>
      </c>
    </row>
    <row r="3517" spans="2:31" x14ac:dyDescent="0.25">
      <c r="B3517" s="89"/>
      <c r="Z3517" s="108" t="str">
        <f>IF(LEN(INDEX($1:$1048576,ROW(),4))&gt;0,INDEX($1:$1048576,ROW(),4)," ")</f>
        <v xml:space="preserve"> </v>
      </c>
      <c r="AA3517" s="108">
        <f t="shared" si="366"/>
        <v>270</v>
      </c>
      <c r="AB3517" s="108">
        <f ca="1">COUNTBLANK(OFFSET(INDEX($1:$1048576,2,4),AA3517*WellsInPlate,0,WellsInPlate,1))</f>
        <v>86</v>
      </c>
      <c r="AC3517" s="108">
        <f t="shared" ca="1" si="365"/>
        <v>0</v>
      </c>
      <c r="AE3517" s="108" t="e">
        <f>IF(COUNTBLANK(#REF!)=0,#REF!)</f>
        <v>#REF!</v>
      </c>
    </row>
    <row r="3518" spans="2:31" x14ac:dyDescent="0.25">
      <c r="B3518" s="89"/>
      <c r="Z3518" s="108" t="str">
        <f>IF(LEN(INDEX($1:$1048576,ROW(),4))&gt;0,INDEX($1:$1048576,ROW(),4)," ")</f>
        <v xml:space="preserve"> </v>
      </c>
      <c r="AA3518" s="108">
        <f t="shared" si="366"/>
        <v>270</v>
      </c>
      <c r="AB3518" s="108">
        <f ca="1">COUNTBLANK(OFFSET(INDEX($1:$1048576,2,4),AA3518*WellsInPlate,0,WellsInPlate,1))</f>
        <v>86</v>
      </c>
      <c r="AC3518" s="108">
        <f t="shared" ca="1" si="365"/>
        <v>0</v>
      </c>
      <c r="AE3518" s="108" t="e">
        <f>IF(COUNTBLANK(#REF!)=0,#REF!)</f>
        <v>#REF!</v>
      </c>
    </row>
    <row r="3519" spans="2:31" x14ac:dyDescent="0.25">
      <c r="B3519" s="89"/>
      <c r="Z3519" s="108" t="str">
        <f>IF(LEN(INDEX($1:$1048576,ROW(),4))&gt;0,INDEX($1:$1048576,ROW(),4)," ")</f>
        <v xml:space="preserve"> </v>
      </c>
      <c r="AA3519" s="108">
        <f t="shared" si="366"/>
        <v>270</v>
      </c>
      <c r="AB3519" s="108">
        <f ca="1">COUNTBLANK(OFFSET(INDEX($1:$1048576,2,4),AA3519*WellsInPlate,0,WellsInPlate,1))</f>
        <v>86</v>
      </c>
      <c r="AC3519" s="108">
        <f t="shared" ca="1" si="365"/>
        <v>0</v>
      </c>
      <c r="AE3519" s="108" t="e">
        <f>IF(COUNTBLANK(#REF!)=0,#REF!)</f>
        <v>#REF!</v>
      </c>
    </row>
    <row r="3520" spans="2:31" x14ac:dyDescent="0.25">
      <c r="B3520" s="89"/>
      <c r="Z3520" s="108" t="str">
        <f>IF(LEN(INDEX($1:$1048576,ROW(),4))&gt;0,INDEX($1:$1048576,ROW(),4)," ")</f>
        <v xml:space="preserve"> </v>
      </c>
      <c r="AA3520" s="108">
        <f t="shared" si="366"/>
        <v>270</v>
      </c>
      <c r="AB3520" s="108">
        <f ca="1">COUNTBLANK(OFFSET(INDEX($1:$1048576,2,4),AA3520*WellsInPlate,0,WellsInPlate,1))</f>
        <v>86</v>
      </c>
      <c r="AC3520" s="108">
        <f t="shared" ca="1" si="365"/>
        <v>0</v>
      </c>
      <c r="AE3520" s="108" t="e">
        <f>IF(COUNTBLANK(#REF!)=0,#REF!)</f>
        <v>#REF!</v>
      </c>
    </row>
    <row r="3521" spans="2:31" x14ac:dyDescent="0.25">
      <c r="B3521" s="89"/>
      <c r="Z3521" s="108" t="str">
        <f>IF(LEN(INDEX($1:$1048576,ROW(),4))&gt;0,INDEX($1:$1048576,ROW(),4)," ")</f>
        <v xml:space="preserve"> </v>
      </c>
      <c r="AA3521" s="108">
        <f t="shared" si="366"/>
        <v>270</v>
      </c>
      <c r="AB3521" s="108">
        <f ca="1">COUNTBLANK(OFFSET(INDEX($1:$1048576,2,4),AA3521*WellsInPlate,0,WellsInPlate,1))</f>
        <v>86</v>
      </c>
      <c r="AC3521" s="108">
        <f t="shared" ca="1" si="365"/>
        <v>0</v>
      </c>
      <c r="AE3521" s="108" t="e">
        <f>IF(COUNTBLANK(#REF!)=0,#REF!)</f>
        <v>#REF!</v>
      </c>
    </row>
    <row r="3522" spans="2:31" x14ac:dyDescent="0.25">
      <c r="B3522" s="89"/>
      <c r="Z3522" s="108" t="str">
        <f>IF(LEN(INDEX($1:$1048576,ROW(),4))&gt;0,INDEX($1:$1048576,ROW(),4)," ")</f>
        <v xml:space="preserve"> </v>
      </c>
      <c r="AA3522" s="108">
        <f t="shared" si="366"/>
        <v>270</v>
      </c>
      <c r="AB3522" s="108">
        <f ca="1">COUNTBLANK(OFFSET(INDEX($1:$1048576,2,4),AA3522*WellsInPlate,0,WellsInPlate,1))</f>
        <v>86</v>
      </c>
      <c r="AC3522" s="108">
        <f t="shared" ca="1" si="365"/>
        <v>0</v>
      </c>
      <c r="AE3522" s="108" t="e">
        <f>IF(COUNTBLANK(#REF!)=0,#REF!)</f>
        <v>#REF!</v>
      </c>
    </row>
    <row r="3523" spans="2:31" x14ac:dyDescent="0.25">
      <c r="B3523" s="89"/>
      <c r="Z3523" s="108" t="str">
        <f>IF(LEN(INDEX($1:$1048576,ROW(),4))&gt;0,INDEX($1:$1048576,ROW(),4)," ")</f>
        <v xml:space="preserve"> </v>
      </c>
      <c r="AA3523" s="108">
        <f t="shared" si="366"/>
        <v>270</v>
      </c>
      <c r="AB3523" s="108">
        <f ca="1">COUNTBLANK(OFFSET(INDEX($1:$1048576,2,4),AA3523*WellsInPlate,0,WellsInPlate,1))</f>
        <v>86</v>
      </c>
      <c r="AC3523" s="108">
        <f t="shared" ca="1" si="365"/>
        <v>0</v>
      </c>
      <c r="AE3523" s="108" t="b">
        <f>IF(COUNTBLANK(E3443)=0,#REF!)</f>
        <v>0</v>
      </c>
    </row>
    <row r="3524" spans="2:31" x14ac:dyDescent="0.25">
      <c r="B3524" s="89"/>
      <c r="Z3524" s="108" t="str">
        <f>IF(LEN(INDEX($1:$1048576,ROW(),4))&gt;0,INDEX($1:$1048576,ROW(),4)," ")</f>
        <v xml:space="preserve"> </v>
      </c>
      <c r="AA3524" s="108">
        <f t="shared" si="366"/>
        <v>270</v>
      </c>
      <c r="AB3524" s="108">
        <f ca="1">COUNTBLANK(OFFSET(INDEX($1:$1048576,2,4),AA3524*WellsInPlate,0,WellsInPlate,1))</f>
        <v>86</v>
      </c>
      <c r="AC3524" s="108">
        <f t="shared" ca="1" si="365"/>
        <v>0</v>
      </c>
      <c r="AE3524" s="108" t="b">
        <f>IF(COUNTBLANK(E3444)=0,#REF!)</f>
        <v>0</v>
      </c>
    </row>
    <row r="3525" spans="2:31" x14ac:dyDescent="0.25">
      <c r="B3525" s="89"/>
      <c r="AE3525" s="108" t="b">
        <f>IF(COUNTBLANK(E3445)=0,#REF!)</f>
        <v>0</v>
      </c>
    </row>
    <row r="3526" spans="2:31" x14ac:dyDescent="0.25">
      <c r="B3526" s="89"/>
      <c r="AE3526" s="108" t="b">
        <f>IF(COUNTBLANK(E3446)=0,#REF!)</f>
        <v>0</v>
      </c>
    </row>
    <row r="3527" spans="2:31" x14ac:dyDescent="0.25">
      <c r="B3527" s="89"/>
      <c r="AE3527" s="108" t="b">
        <f>IF(COUNTBLANK(E3447)=0,#REF!)</f>
        <v>0</v>
      </c>
    </row>
    <row r="3528" spans="2:31" x14ac:dyDescent="0.25">
      <c r="B3528" s="89"/>
      <c r="AE3528" s="108" t="b">
        <f>IF(COUNTBLANK(E3448)=0,#REF!)</f>
        <v>0</v>
      </c>
    </row>
    <row r="3529" spans="2:31" x14ac:dyDescent="0.25">
      <c r="B3529" s="89"/>
      <c r="AE3529" s="108" t="b">
        <f>IF(COUNTBLANK(E3449)=0,#REF!)</f>
        <v>0</v>
      </c>
    </row>
    <row r="3530" spans="2:31" x14ac:dyDescent="0.25">
      <c r="B3530" s="89"/>
      <c r="AE3530" s="108" t="b">
        <f>IF(COUNTBLANK(E3450)=0,#REF!)</f>
        <v>0</v>
      </c>
    </row>
    <row r="3531" spans="2:31" x14ac:dyDescent="0.25">
      <c r="B3531" s="89"/>
      <c r="AE3531" s="108" t="b">
        <f t="shared" ref="AE3531:AE3594" si="367">IF(COUNTBLANK(E3451)=0,B3443)</f>
        <v>0</v>
      </c>
    </row>
    <row r="3532" spans="2:31" x14ac:dyDescent="0.25">
      <c r="B3532" s="89"/>
      <c r="AE3532" s="108" t="b">
        <f t="shared" si="367"/>
        <v>0</v>
      </c>
    </row>
    <row r="3533" spans="2:31" x14ac:dyDescent="0.25">
      <c r="B3533" s="89"/>
      <c r="AE3533" s="108" t="b">
        <f t="shared" si="367"/>
        <v>0</v>
      </c>
    </row>
    <row r="3534" spans="2:31" x14ac:dyDescent="0.25">
      <c r="B3534" s="89"/>
      <c r="AE3534" s="108" t="b">
        <f t="shared" si="367"/>
        <v>0</v>
      </c>
    </row>
    <row r="3535" spans="2:31" x14ac:dyDescent="0.25">
      <c r="B3535" s="89"/>
      <c r="AE3535" s="108" t="b">
        <f t="shared" si="367"/>
        <v>0</v>
      </c>
    </row>
    <row r="3536" spans="2:31" x14ac:dyDescent="0.25">
      <c r="B3536" s="89"/>
      <c r="AE3536" s="108" t="b">
        <f t="shared" si="367"/>
        <v>0</v>
      </c>
    </row>
    <row r="3537" spans="2:31" x14ac:dyDescent="0.25">
      <c r="B3537" s="89"/>
      <c r="AE3537" s="108" t="b">
        <f t="shared" si="367"/>
        <v>0</v>
      </c>
    </row>
    <row r="3538" spans="2:31" x14ac:dyDescent="0.25">
      <c r="B3538" s="89"/>
      <c r="AE3538" s="108" t="b">
        <f t="shared" si="367"/>
        <v>0</v>
      </c>
    </row>
    <row r="3539" spans="2:31" x14ac:dyDescent="0.25">
      <c r="B3539" s="89"/>
      <c r="AE3539" s="108" t="b">
        <f t="shared" si="367"/>
        <v>0</v>
      </c>
    </row>
    <row r="3540" spans="2:31" x14ac:dyDescent="0.25">
      <c r="B3540" s="89"/>
      <c r="AE3540" s="108" t="b">
        <f t="shared" si="367"/>
        <v>0</v>
      </c>
    </row>
    <row r="3541" spans="2:31" x14ac:dyDescent="0.25">
      <c r="B3541" s="89"/>
      <c r="AE3541" s="108" t="b">
        <f t="shared" si="367"/>
        <v>0</v>
      </c>
    </row>
    <row r="3542" spans="2:31" x14ac:dyDescent="0.25">
      <c r="B3542" s="89"/>
      <c r="AE3542" s="108" t="b">
        <f t="shared" si="367"/>
        <v>0</v>
      </c>
    </row>
    <row r="3543" spans="2:31" x14ac:dyDescent="0.25">
      <c r="B3543" s="89"/>
      <c r="AE3543" s="108" t="b">
        <f t="shared" si="367"/>
        <v>0</v>
      </c>
    </row>
    <row r="3544" spans="2:31" x14ac:dyDescent="0.25">
      <c r="B3544" s="89"/>
      <c r="AE3544" s="108" t="b">
        <f t="shared" si="367"/>
        <v>0</v>
      </c>
    </row>
    <row r="3545" spans="2:31" x14ac:dyDescent="0.25">
      <c r="B3545" s="89"/>
      <c r="AE3545" s="108" t="b">
        <f t="shared" si="367"/>
        <v>0</v>
      </c>
    </row>
    <row r="3546" spans="2:31" x14ac:dyDescent="0.25">
      <c r="B3546" s="89"/>
      <c r="AE3546" s="108" t="b">
        <f t="shared" si="367"/>
        <v>0</v>
      </c>
    </row>
    <row r="3547" spans="2:31" x14ac:dyDescent="0.25">
      <c r="B3547" s="89"/>
      <c r="AE3547" s="108" t="b">
        <f t="shared" si="367"/>
        <v>0</v>
      </c>
    </row>
    <row r="3548" spans="2:31" x14ac:dyDescent="0.25">
      <c r="B3548" s="89"/>
      <c r="AE3548" s="108" t="b">
        <f t="shared" si="367"/>
        <v>0</v>
      </c>
    </row>
    <row r="3549" spans="2:31" x14ac:dyDescent="0.25">
      <c r="B3549" s="89"/>
      <c r="AE3549" s="108" t="b">
        <f t="shared" si="367"/>
        <v>0</v>
      </c>
    </row>
    <row r="3550" spans="2:31" x14ac:dyDescent="0.25">
      <c r="B3550" s="89"/>
      <c r="AE3550" s="108" t="b">
        <f t="shared" si="367"/>
        <v>0</v>
      </c>
    </row>
    <row r="3551" spans="2:31" x14ac:dyDescent="0.25">
      <c r="B3551" s="89"/>
      <c r="AE3551" s="108" t="b">
        <f t="shared" si="367"/>
        <v>0</v>
      </c>
    </row>
    <row r="3552" spans="2:31" x14ac:dyDescent="0.25">
      <c r="B3552" s="89"/>
      <c r="AE3552" s="108" t="b">
        <f t="shared" si="367"/>
        <v>0</v>
      </c>
    </row>
    <row r="3553" spans="2:31" x14ac:dyDescent="0.25">
      <c r="B3553" s="89"/>
      <c r="AE3553" s="108" t="b">
        <f t="shared" si="367"/>
        <v>0</v>
      </c>
    </row>
    <row r="3554" spans="2:31" x14ac:dyDescent="0.25">
      <c r="B3554" s="89"/>
      <c r="AE3554" s="108" t="b">
        <f t="shared" si="367"/>
        <v>0</v>
      </c>
    </row>
    <row r="3555" spans="2:31" x14ac:dyDescent="0.25">
      <c r="B3555" s="89"/>
      <c r="AE3555" s="108" t="b">
        <f t="shared" si="367"/>
        <v>0</v>
      </c>
    </row>
    <row r="3556" spans="2:31" x14ac:dyDescent="0.25">
      <c r="B3556" s="89"/>
      <c r="AE3556" s="108" t="b">
        <f t="shared" si="367"/>
        <v>0</v>
      </c>
    </row>
    <row r="3557" spans="2:31" x14ac:dyDescent="0.25">
      <c r="B3557" s="89"/>
      <c r="AE3557" s="108" t="b">
        <f t="shared" si="367"/>
        <v>0</v>
      </c>
    </row>
    <row r="3558" spans="2:31" x14ac:dyDescent="0.25">
      <c r="B3558" s="89"/>
      <c r="AE3558" s="108" t="b">
        <f t="shared" si="367"/>
        <v>0</v>
      </c>
    </row>
    <row r="3559" spans="2:31" x14ac:dyDescent="0.25">
      <c r="B3559" s="89"/>
      <c r="AE3559" s="108" t="b">
        <f t="shared" si="367"/>
        <v>0</v>
      </c>
    </row>
    <row r="3560" spans="2:31" x14ac:dyDescent="0.25">
      <c r="B3560" s="89"/>
      <c r="AE3560" s="108" t="b">
        <f t="shared" si="367"/>
        <v>0</v>
      </c>
    </row>
    <row r="3561" spans="2:31" x14ac:dyDescent="0.25">
      <c r="B3561" s="89"/>
      <c r="AE3561" s="108" t="b">
        <f t="shared" si="367"/>
        <v>0</v>
      </c>
    </row>
    <row r="3562" spans="2:31" x14ac:dyDescent="0.25">
      <c r="B3562" s="89"/>
      <c r="AE3562" s="108" t="b">
        <f t="shared" si="367"/>
        <v>0</v>
      </c>
    </row>
    <row r="3563" spans="2:31" x14ac:dyDescent="0.25">
      <c r="B3563" s="89"/>
      <c r="AE3563" s="108" t="b">
        <f t="shared" si="367"/>
        <v>0</v>
      </c>
    </row>
    <row r="3564" spans="2:31" x14ac:dyDescent="0.25">
      <c r="B3564" s="89"/>
      <c r="AE3564" s="108" t="b">
        <f t="shared" si="367"/>
        <v>0</v>
      </c>
    </row>
    <row r="3565" spans="2:31" x14ac:dyDescent="0.25">
      <c r="B3565" s="89"/>
      <c r="AE3565" s="108" t="b">
        <f t="shared" si="367"/>
        <v>0</v>
      </c>
    </row>
    <row r="3566" spans="2:31" x14ac:dyDescent="0.25">
      <c r="B3566" s="89"/>
      <c r="AE3566" s="108" t="b">
        <f t="shared" si="367"/>
        <v>0</v>
      </c>
    </row>
    <row r="3567" spans="2:31" x14ac:dyDescent="0.25">
      <c r="B3567" s="89"/>
      <c r="AE3567" s="108" t="b">
        <f t="shared" si="367"/>
        <v>0</v>
      </c>
    </row>
    <row r="3568" spans="2:31" x14ac:dyDescent="0.25">
      <c r="B3568" s="89"/>
      <c r="AE3568" s="108" t="b">
        <f t="shared" si="367"/>
        <v>0</v>
      </c>
    </row>
    <row r="3569" spans="2:31" x14ac:dyDescent="0.25">
      <c r="B3569" s="89"/>
      <c r="AE3569" s="108" t="b">
        <f t="shared" si="367"/>
        <v>0</v>
      </c>
    </row>
    <row r="3570" spans="2:31" x14ac:dyDescent="0.25">
      <c r="B3570" s="89"/>
      <c r="AE3570" s="108" t="b">
        <f t="shared" si="367"/>
        <v>0</v>
      </c>
    </row>
    <row r="3571" spans="2:31" x14ac:dyDescent="0.25">
      <c r="B3571" s="89"/>
      <c r="AE3571" s="108" t="b">
        <f t="shared" si="367"/>
        <v>0</v>
      </c>
    </row>
    <row r="3572" spans="2:31" x14ac:dyDescent="0.25">
      <c r="B3572" s="89"/>
      <c r="AE3572" s="108" t="b">
        <f t="shared" si="367"/>
        <v>0</v>
      </c>
    </row>
    <row r="3573" spans="2:31" x14ac:dyDescent="0.25">
      <c r="B3573" s="89"/>
      <c r="AE3573" s="108" t="b">
        <f t="shared" si="367"/>
        <v>0</v>
      </c>
    </row>
    <row r="3574" spans="2:31" x14ac:dyDescent="0.25">
      <c r="B3574" s="89"/>
      <c r="AE3574" s="108" t="b">
        <f t="shared" si="367"/>
        <v>0</v>
      </c>
    </row>
    <row r="3575" spans="2:31" x14ac:dyDescent="0.25">
      <c r="B3575" s="89"/>
      <c r="AE3575" s="108" t="b">
        <f t="shared" si="367"/>
        <v>0</v>
      </c>
    </row>
    <row r="3576" spans="2:31" x14ac:dyDescent="0.25">
      <c r="B3576" s="89"/>
      <c r="AE3576" s="108" t="b">
        <f t="shared" si="367"/>
        <v>0</v>
      </c>
    </row>
    <row r="3577" spans="2:31" x14ac:dyDescent="0.25">
      <c r="B3577" s="89"/>
      <c r="AE3577" s="108" t="b">
        <f t="shared" si="367"/>
        <v>0</v>
      </c>
    </row>
    <row r="3578" spans="2:31" x14ac:dyDescent="0.25">
      <c r="B3578" s="89"/>
      <c r="AE3578" s="108" t="b">
        <f t="shared" si="367"/>
        <v>0</v>
      </c>
    </row>
    <row r="3579" spans="2:31" x14ac:dyDescent="0.25">
      <c r="B3579" s="89"/>
      <c r="AE3579" s="108" t="b">
        <f t="shared" si="367"/>
        <v>0</v>
      </c>
    </row>
    <row r="3580" spans="2:31" x14ac:dyDescent="0.25">
      <c r="B3580" s="89"/>
      <c r="AE3580" s="108" t="b">
        <f t="shared" si="367"/>
        <v>0</v>
      </c>
    </row>
    <row r="3581" spans="2:31" x14ac:dyDescent="0.25">
      <c r="B3581" s="89"/>
      <c r="AE3581" s="108" t="b">
        <f t="shared" si="367"/>
        <v>0</v>
      </c>
    </row>
    <row r="3582" spans="2:31" x14ac:dyDescent="0.25">
      <c r="B3582" s="89"/>
      <c r="AE3582" s="108" t="b">
        <f t="shared" si="367"/>
        <v>0</v>
      </c>
    </row>
    <row r="3583" spans="2:31" x14ac:dyDescent="0.25">
      <c r="B3583" s="89"/>
      <c r="AE3583" s="108" t="b">
        <f t="shared" si="367"/>
        <v>0</v>
      </c>
    </row>
    <row r="3584" spans="2:31" x14ac:dyDescent="0.25">
      <c r="B3584" s="89"/>
      <c r="AE3584" s="108" t="b">
        <f t="shared" si="367"/>
        <v>0</v>
      </c>
    </row>
    <row r="3585" spans="2:31" x14ac:dyDescent="0.25">
      <c r="B3585" s="89"/>
      <c r="AE3585" s="108" t="b">
        <f t="shared" si="367"/>
        <v>0</v>
      </c>
    </row>
    <row r="3586" spans="2:31" x14ac:dyDescent="0.25">
      <c r="B3586" s="89"/>
      <c r="AE3586" s="108" t="b">
        <f t="shared" si="367"/>
        <v>0</v>
      </c>
    </row>
    <row r="3587" spans="2:31" x14ac:dyDescent="0.25">
      <c r="B3587" s="89"/>
      <c r="AE3587" s="108" t="b">
        <f t="shared" si="367"/>
        <v>0</v>
      </c>
    </row>
    <row r="3588" spans="2:31" x14ac:dyDescent="0.25">
      <c r="B3588" s="89"/>
      <c r="AE3588" s="108" t="b">
        <f t="shared" si="367"/>
        <v>0</v>
      </c>
    </row>
    <row r="3589" spans="2:31" x14ac:dyDescent="0.25">
      <c r="B3589" s="89"/>
      <c r="AE3589" s="108" t="b">
        <f t="shared" si="367"/>
        <v>0</v>
      </c>
    </row>
    <row r="3590" spans="2:31" x14ac:dyDescent="0.25">
      <c r="B3590" s="89"/>
      <c r="AE3590" s="108" t="b">
        <f t="shared" si="367"/>
        <v>0</v>
      </c>
    </row>
    <row r="3591" spans="2:31" x14ac:dyDescent="0.25">
      <c r="B3591" s="89"/>
      <c r="AE3591" s="108" t="b">
        <f t="shared" si="367"/>
        <v>0</v>
      </c>
    </row>
    <row r="3592" spans="2:31" x14ac:dyDescent="0.25">
      <c r="B3592" s="89"/>
      <c r="AE3592" s="108" t="b">
        <f t="shared" si="367"/>
        <v>0</v>
      </c>
    </row>
    <row r="3593" spans="2:31" x14ac:dyDescent="0.25">
      <c r="B3593" s="89"/>
      <c r="AE3593" s="108" t="b">
        <f t="shared" si="367"/>
        <v>0</v>
      </c>
    </row>
    <row r="3594" spans="2:31" x14ac:dyDescent="0.25">
      <c r="B3594" s="89"/>
      <c r="AE3594" s="108" t="b">
        <f t="shared" si="367"/>
        <v>0</v>
      </c>
    </row>
    <row r="3595" spans="2:31" x14ac:dyDescent="0.25">
      <c r="B3595" s="89"/>
      <c r="AE3595" s="108" t="b">
        <f t="shared" ref="AE3595:AE3658" si="368">IF(COUNTBLANK(E3515)=0,B3507)</f>
        <v>0</v>
      </c>
    </row>
    <row r="3596" spans="2:31" x14ac:dyDescent="0.25">
      <c r="B3596" s="89"/>
      <c r="AE3596" s="108" t="b">
        <f t="shared" si="368"/>
        <v>0</v>
      </c>
    </row>
    <row r="3597" spans="2:31" x14ac:dyDescent="0.25">
      <c r="B3597" s="89"/>
      <c r="AE3597" s="108" t="b">
        <f t="shared" si="368"/>
        <v>0</v>
      </c>
    </row>
    <row r="3598" spans="2:31" x14ac:dyDescent="0.25">
      <c r="B3598" s="89"/>
      <c r="AE3598" s="108" t="b">
        <f t="shared" si="368"/>
        <v>0</v>
      </c>
    </row>
    <row r="3599" spans="2:31" x14ac:dyDescent="0.25">
      <c r="B3599" s="89"/>
      <c r="AE3599" s="108" t="b">
        <f t="shared" si="368"/>
        <v>0</v>
      </c>
    </row>
    <row r="3600" spans="2:31" x14ac:dyDescent="0.25">
      <c r="B3600" s="89"/>
      <c r="AE3600" s="108" t="b">
        <f t="shared" si="368"/>
        <v>0</v>
      </c>
    </row>
    <row r="3601" spans="2:31" x14ac:dyDescent="0.25">
      <c r="B3601" s="89"/>
      <c r="AE3601" s="108" t="b">
        <f t="shared" si="368"/>
        <v>0</v>
      </c>
    </row>
    <row r="3602" spans="2:31" x14ac:dyDescent="0.25">
      <c r="B3602" s="89"/>
      <c r="AE3602" s="108" t="b">
        <f t="shared" si="368"/>
        <v>0</v>
      </c>
    </row>
    <row r="3603" spans="2:31" x14ac:dyDescent="0.25">
      <c r="B3603" s="89"/>
      <c r="AE3603" s="108" t="b">
        <f t="shared" si="368"/>
        <v>0</v>
      </c>
    </row>
    <row r="3604" spans="2:31" x14ac:dyDescent="0.25">
      <c r="B3604" s="89"/>
      <c r="AE3604" s="108" t="b">
        <f t="shared" si="368"/>
        <v>0</v>
      </c>
    </row>
    <row r="3605" spans="2:31" x14ac:dyDescent="0.25">
      <c r="B3605" s="89"/>
      <c r="AE3605" s="108" t="b">
        <f t="shared" si="368"/>
        <v>0</v>
      </c>
    </row>
    <row r="3606" spans="2:31" x14ac:dyDescent="0.25">
      <c r="B3606" s="89"/>
      <c r="AE3606" s="108" t="b">
        <f t="shared" si="368"/>
        <v>0</v>
      </c>
    </row>
    <row r="3607" spans="2:31" x14ac:dyDescent="0.25">
      <c r="B3607" s="89"/>
      <c r="AE3607" s="108" t="b">
        <f t="shared" si="368"/>
        <v>0</v>
      </c>
    </row>
    <row r="3608" spans="2:31" x14ac:dyDescent="0.25">
      <c r="B3608" s="89"/>
      <c r="AE3608" s="108" t="b">
        <f t="shared" si="368"/>
        <v>0</v>
      </c>
    </row>
    <row r="3609" spans="2:31" x14ac:dyDescent="0.25">
      <c r="B3609" s="89"/>
      <c r="AE3609" s="108" t="b">
        <f t="shared" si="368"/>
        <v>0</v>
      </c>
    </row>
    <row r="3610" spans="2:31" x14ac:dyDescent="0.25">
      <c r="B3610" s="89"/>
      <c r="AE3610" s="108" t="b">
        <f t="shared" si="368"/>
        <v>0</v>
      </c>
    </row>
    <row r="3611" spans="2:31" x14ac:dyDescent="0.25">
      <c r="B3611" s="89"/>
      <c r="AE3611" s="108" t="b">
        <f t="shared" si="368"/>
        <v>0</v>
      </c>
    </row>
    <row r="3612" spans="2:31" x14ac:dyDescent="0.25">
      <c r="B3612" s="89"/>
      <c r="AE3612" s="108" t="b">
        <f t="shared" si="368"/>
        <v>0</v>
      </c>
    </row>
    <row r="3613" spans="2:31" x14ac:dyDescent="0.25">
      <c r="B3613" s="89"/>
      <c r="AE3613" s="108" t="b">
        <f t="shared" si="368"/>
        <v>0</v>
      </c>
    </row>
    <row r="3614" spans="2:31" x14ac:dyDescent="0.25">
      <c r="B3614" s="89"/>
      <c r="AE3614" s="108" t="b">
        <f t="shared" si="368"/>
        <v>0</v>
      </c>
    </row>
    <row r="3615" spans="2:31" x14ac:dyDescent="0.25">
      <c r="B3615" s="89"/>
      <c r="AE3615" s="108" t="b">
        <f t="shared" si="368"/>
        <v>0</v>
      </c>
    </row>
    <row r="3616" spans="2:31" x14ac:dyDescent="0.25">
      <c r="B3616" s="89"/>
      <c r="AE3616" s="108" t="b">
        <f t="shared" si="368"/>
        <v>0</v>
      </c>
    </row>
    <row r="3617" spans="2:31" x14ac:dyDescent="0.25">
      <c r="B3617" s="89"/>
      <c r="AE3617" s="108" t="b">
        <f t="shared" si="368"/>
        <v>0</v>
      </c>
    </row>
    <row r="3618" spans="2:31" x14ac:dyDescent="0.25">
      <c r="B3618" s="89"/>
      <c r="AE3618" s="108" t="b">
        <f t="shared" si="368"/>
        <v>0</v>
      </c>
    </row>
    <row r="3619" spans="2:31" x14ac:dyDescent="0.25">
      <c r="B3619" s="89"/>
      <c r="AE3619" s="108" t="b">
        <f t="shared" si="368"/>
        <v>0</v>
      </c>
    </row>
    <row r="3620" spans="2:31" x14ac:dyDescent="0.25">
      <c r="B3620" s="89"/>
      <c r="AE3620" s="108" t="b">
        <f t="shared" si="368"/>
        <v>0</v>
      </c>
    </row>
    <row r="3621" spans="2:31" x14ac:dyDescent="0.25">
      <c r="B3621" s="89"/>
      <c r="AE3621" s="108" t="b">
        <f t="shared" si="368"/>
        <v>0</v>
      </c>
    </row>
    <row r="3622" spans="2:31" x14ac:dyDescent="0.25">
      <c r="B3622" s="89"/>
      <c r="AE3622" s="108" t="b">
        <f t="shared" si="368"/>
        <v>0</v>
      </c>
    </row>
    <row r="3623" spans="2:31" x14ac:dyDescent="0.25">
      <c r="B3623" s="89"/>
      <c r="AE3623" s="108" t="b">
        <f t="shared" si="368"/>
        <v>0</v>
      </c>
    </row>
    <row r="3624" spans="2:31" x14ac:dyDescent="0.25">
      <c r="B3624" s="89"/>
      <c r="AE3624" s="108" t="b">
        <f t="shared" si="368"/>
        <v>0</v>
      </c>
    </row>
    <row r="3625" spans="2:31" x14ac:dyDescent="0.25">
      <c r="B3625" s="89"/>
      <c r="AE3625" s="108" t="b">
        <f t="shared" si="368"/>
        <v>0</v>
      </c>
    </row>
    <row r="3626" spans="2:31" x14ac:dyDescent="0.25">
      <c r="B3626" s="89"/>
      <c r="AE3626" s="108" t="b">
        <f t="shared" si="368"/>
        <v>0</v>
      </c>
    </row>
    <row r="3627" spans="2:31" x14ac:dyDescent="0.25">
      <c r="B3627" s="89"/>
      <c r="AE3627" s="108" t="b">
        <f t="shared" si="368"/>
        <v>0</v>
      </c>
    </row>
    <row r="3628" spans="2:31" x14ac:dyDescent="0.25">
      <c r="B3628" s="89"/>
      <c r="AE3628" s="108" t="b">
        <f t="shared" si="368"/>
        <v>0</v>
      </c>
    </row>
    <row r="3629" spans="2:31" x14ac:dyDescent="0.25">
      <c r="B3629" s="89"/>
      <c r="AE3629" s="108" t="b">
        <f t="shared" si="368"/>
        <v>0</v>
      </c>
    </row>
    <row r="3630" spans="2:31" x14ac:dyDescent="0.25">
      <c r="B3630" s="89"/>
      <c r="AE3630" s="108" t="b">
        <f t="shared" si="368"/>
        <v>0</v>
      </c>
    </row>
    <row r="3631" spans="2:31" x14ac:dyDescent="0.25">
      <c r="B3631" s="89"/>
      <c r="AE3631" s="108" t="b">
        <f t="shared" si="368"/>
        <v>0</v>
      </c>
    </row>
    <row r="3632" spans="2:31" x14ac:dyDescent="0.25">
      <c r="B3632" s="89"/>
      <c r="AE3632" s="108" t="b">
        <f t="shared" si="368"/>
        <v>0</v>
      </c>
    </row>
    <row r="3633" spans="2:31" x14ac:dyDescent="0.25">
      <c r="B3633" s="89"/>
      <c r="AE3633" s="108" t="b">
        <f t="shared" si="368"/>
        <v>0</v>
      </c>
    </row>
    <row r="3634" spans="2:31" x14ac:dyDescent="0.25">
      <c r="B3634" s="89"/>
      <c r="AE3634" s="108" t="b">
        <f t="shared" si="368"/>
        <v>0</v>
      </c>
    </row>
    <row r="3635" spans="2:31" x14ac:dyDescent="0.25">
      <c r="B3635" s="89"/>
      <c r="AE3635" s="108" t="b">
        <f t="shared" si="368"/>
        <v>0</v>
      </c>
    </row>
    <row r="3636" spans="2:31" x14ac:dyDescent="0.25">
      <c r="B3636" s="89"/>
      <c r="AE3636" s="108" t="b">
        <f t="shared" si="368"/>
        <v>0</v>
      </c>
    </row>
    <row r="3637" spans="2:31" x14ac:dyDescent="0.25">
      <c r="B3637" s="89"/>
      <c r="AE3637" s="108" t="b">
        <f t="shared" si="368"/>
        <v>0</v>
      </c>
    </row>
    <row r="3638" spans="2:31" x14ac:dyDescent="0.25">
      <c r="B3638" s="89"/>
      <c r="AE3638" s="108" t="b">
        <f t="shared" si="368"/>
        <v>0</v>
      </c>
    </row>
    <row r="3639" spans="2:31" x14ac:dyDescent="0.25">
      <c r="B3639" s="89"/>
      <c r="AE3639" s="108" t="b">
        <f t="shared" si="368"/>
        <v>0</v>
      </c>
    </row>
    <row r="3640" spans="2:31" x14ac:dyDescent="0.25">
      <c r="B3640" s="89"/>
      <c r="AE3640" s="108" t="b">
        <f t="shared" si="368"/>
        <v>0</v>
      </c>
    </row>
    <row r="3641" spans="2:31" x14ac:dyDescent="0.25">
      <c r="B3641" s="89"/>
      <c r="AE3641" s="108" t="b">
        <f t="shared" si="368"/>
        <v>0</v>
      </c>
    </row>
    <row r="3642" spans="2:31" x14ac:dyDescent="0.25">
      <c r="B3642" s="89"/>
      <c r="AE3642" s="108" t="b">
        <f t="shared" si="368"/>
        <v>0</v>
      </c>
    </row>
    <row r="3643" spans="2:31" x14ac:dyDescent="0.25">
      <c r="B3643" s="89"/>
      <c r="AE3643" s="108" t="b">
        <f t="shared" si="368"/>
        <v>0</v>
      </c>
    </row>
    <row r="3644" spans="2:31" x14ac:dyDescent="0.25">
      <c r="B3644" s="89"/>
      <c r="AE3644" s="108" t="b">
        <f t="shared" si="368"/>
        <v>0</v>
      </c>
    </row>
    <row r="3645" spans="2:31" x14ac:dyDescent="0.25">
      <c r="B3645" s="89"/>
      <c r="AE3645" s="108" t="b">
        <f t="shared" si="368"/>
        <v>0</v>
      </c>
    </row>
    <row r="3646" spans="2:31" x14ac:dyDescent="0.25">
      <c r="B3646" s="89"/>
      <c r="AE3646" s="108" t="b">
        <f t="shared" si="368"/>
        <v>0</v>
      </c>
    </row>
    <row r="3647" spans="2:31" x14ac:dyDescent="0.25">
      <c r="B3647" s="89"/>
      <c r="AE3647" s="108" t="b">
        <f t="shared" si="368"/>
        <v>0</v>
      </c>
    </row>
    <row r="3648" spans="2:31" x14ac:dyDescent="0.25">
      <c r="B3648" s="89"/>
      <c r="AE3648" s="108" t="b">
        <f t="shared" si="368"/>
        <v>0</v>
      </c>
    </row>
    <row r="3649" spans="2:31" x14ac:dyDescent="0.25">
      <c r="B3649" s="89"/>
      <c r="AE3649" s="108" t="b">
        <f t="shared" si="368"/>
        <v>0</v>
      </c>
    </row>
    <row r="3650" spans="2:31" x14ac:dyDescent="0.25">
      <c r="B3650" s="89"/>
      <c r="AE3650" s="108" t="b">
        <f t="shared" si="368"/>
        <v>0</v>
      </c>
    </row>
    <row r="3651" spans="2:31" x14ac:dyDescent="0.25">
      <c r="B3651" s="89"/>
      <c r="AE3651" s="108" t="b">
        <f t="shared" si="368"/>
        <v>0</v>
      </c>
    </row>
    <row r="3652" spans="2:31" x14ac:dyDescent="0.25">
      <c r="B3652" s="89"/>
      <c r="AE3652" s="108" t="b">
        <f t="shared" si="368"/>
        <v>0</v>
      </c>
    </row>
    <row r="3653" spans="2:31" x14ac:dyDescent="0.25">
      <c r="B3653" s="89"/>
      <c r="AE3653" s="108" t="b">
        <f t="shared" si="368"/>
        <v>0</v>
      </c>
    </row>
    <row r="3654" spans="2:31" x14ac:dyDescent="0.25">
      <c r="B3654" s="89"/>
      <c r="AE3654" s="108" t="b">
        <f t="shared" si="368"/>
        <v>0</v>
      </c>
    </row>
    <row r="3655" spans="2:31" x14ac:dyDescent="0.25">
      <c r="B3655" s="89"/>
      <c r="AE3655" s="108" t="b">
        <f t="shared" si="368"/>
        <v>0</v>
      </c>
    </row>
    <row r="3656" spans="2:31" x14ac:dyDescent="0.25">
      <c r="B3656" s="89"/>
      <c r="AE3656" s="108" t="b">
        <f t="shared" si="368"/>
        <v>0</v>
      </c>
    </row>
    <row r="3657" spans="2:31" x14ac:dyDescent="0.25">
      <c r="B3657" s="89"/>
      <c r="AE3657" s="108" t="b">
        <f t="shared" si="368"/>
        <v>0</v>
      </c>
    </row>
    <row r="3658" spans="2:31" x14ac:dyDescent="0.25">
      <c r="B3658" s="89"/>
      <c r="AE3658" s="108" t="b">
        <f t="shared" si="368"/>
        <v>0</v>
      </c>
    </row>
    <row r="3659" spans="2:31" x14ac:dyDescent="0.25">
      <c r="B3659" s="89"/>
      <c r="AE3659" s="108" t="b">
        <f t="shared" ref="AE3659:AE3722" si="369">IF(COUNTBLANK(E3579)=0,B3571)</f>
        <v>0</v>
      </c>
    </row>
    <row r="3660" spans="2:31" x14ac:dyDescent="0.25">
      <c r="B3660" s="89"/>
      <c r="AE3660" s="108" t="b">
        <f t="shared" si="369"/>
        <v>0</v>
      </c>
    </row>
    <row r="3661" spans="2:31" x14ac:dyDescent="0.25">
      <c r="B3661" s="89"/>
      <c r="AE3661" s="108" t="b">
        <f t="shared" si="369"/>
        <v>0</v>
      </c>
    </row>
    <row r="3662" spans="2:31" x14ac:dyDescent="0.25">
      <c r="B3662" s="89"/>
      <c r="AE3662" s="108" t="b">
        <f t="shared" si="369"/>
        <v>0</v>
      </c>
    </row>
    <row r="3663" spans="2:31" x14ac:dyDescent="0.25">
      <c r="B3663" s="89"/>
      <c r="AE3663" s="108" t="b">
        <f t="shared" si="369"/>
        <v>0</v>
      </c>
    </row>
    <row r="3664" spans="2:31" x14ac:dyDescent="0.25">
      <c r="B3664" s="89"/>
      <c r="AE3664" s="108" t="b">
        <f t="shared" si="369"/>
        <v>0</v>
      </c>
    </row>
    <row r="3665" spans="2:31" x14ac:dyDescent="0.25">
      <c r="B3665" s="89"/>
      <c r="AE3665" s="108" t="b">
        <f t="shared" si="369"/>
        <v>0</v>
      </c>
    </row>
    <row r="3666" spans="2:31" x14ac:dyDescent="0.25">
      <c r="B3666" s="89"/>
      <c r="AE3666" s="108" t="b">
        <f t="shared" si="369"/>
        <v>0</v>
      </c>
    </row>
    <row r="3667" spans="2:31" x14ac:dyDescent="0.25">
      <c r="B3667" s="89"/>
      <c r="AE3667" s="108" t="b">
        <f t="shared" si="369"/>
        <v>0</v>
      </c>
    </row>
    <row r="3668" spans="2:31" x14ac:dyDescent="0.25">
      <c r="B3668" s="89"/>
      <c r="AE3668" s="108" t="b">
        <f t="shared" si="369"/>
        <v>0</v>
      </c>
    </row>
    <row r="3669" spans="2:31" x14ac:dyDescent="0.25">
      <c r="B3669" s="89"/>
      <c r="AE3669" s="108" t="b">
        <f t="shared" si="369"/>
        <v>0</v>
      </c>
    </row>
    <row r="3670" spans="2:31" x14ac:dyDescent="0.25">
      <c r="B3670" s="89"/>
      <c r="AE3670" s="108" t="b">
        <f t="shared" si="369"/>
        <v>0</v>
      </c>
    </row>
    <row r="3671" spans="2:31" x14ac:dyDescent="0.25">
      <c r="B3671" s="89"/>
      <c r="AE3671" s="108" t="b">
        <f t="shared" si="369"/>
        <v>0</v>
      </c>
    </row>
    <row r="3672" spans="2:31" x14ac:dyDescent="0.25">
      <c r="B3672" s="89"/>
      <c r="AE3672" s="108" t="b">
        <f t="shared" si="369"/>
        <v>0</v>
      </c>
    </row>
    <row r="3673" spans="2:31" x14ac:dyDescent="0.25">
      <c r="B3673" s="89"/>
      <c r="AE3673" s="108" t="b">
        <f t="shared" si="369"/>
        <v>0</v>
      </c>
    </row>
    <row r="3674" spans="2:31" x14ac:dyDescent="0.25">
      <c r="B3674" s="89"/>
      <c r="AE3674" s="108" t="b">
        <f t="shared" si="369"/>
        <v>0</v>
      </c>
    </row>
    <row r="3675" spans="2:31" x14ac:dyDescent="0.25">
      <c r="B3675" s="89"/>
      <c r="AE3675" s="108" t="b">
        <f t="shared" si="369"/>
        <v>0</v>
      </c>
    </row>
    <row r="3676" spans="2:31" x14ac:dyDescent="0.25">
      <c r="B3676" s="89"/>
      <c r="AE3676" s="108" t="b">
        <f t="shared" si="369"/>
        <v>0</v>
      </c>
    </row>
    <row r="3677" spans="2:31" x14ac:dyDescent="0.25">
      <c r="B3677" s="89"/>
      <c r="AE3677" s="108" t="b">
        <f t="shared" si="369"/>
        <v>0</v>
      </c>
    </row>
    <row r="3678" spans="2:31" x14ac:dyDescent="0.25">
      <c r="B3678" s="89"/>
      <c r="AE3678" s="108" t="b">
        <f t="shared" si="369"/>
        <v>0</v>
      </c>
    </row>
    <row r="3679" spans="2:31" x14ac:dyDescent="0.25">
      <c r="B3679" s="89"/>
      <c r="AE3679" s="108" t="b">
        <f t="shared" si="369"/>
        <v>0</v>
      </c>
    </row>
    <row r="3680" spans="2:31" x14ac:dyDescent="0.25">
      <c r="B3680" s="89"/>
      <c r="AE3680" s="108" t="b">
        <f t="shared" si="369"/>
        <v>0</v>
      </c>
    </row>
    <row r="3681" spans="2:31" x14ac:dyDescent="0.25">
      <c r="B3681" s="89"/>
      <c r="AE3681" s="108" t="b">
        <f t="shared" si="369"/>
        <v>0</v>
      </c>
    </row>
    <row r="3682" spans="2:31" x14ac:dyDescent="0.25">
      <c r="B3682" s="89"/>
      <c r="AE3682" s="108" t="b">
        <f t="shared" si="369"/>
        <v>0</v>
      </c>
    </row>
    <row r="3683" spans="2:31" x14ac:dyDescent="0.25">
      <c r="B3683" s="89"/>
      <c r="AE3683" s="108" t="b">
        <f t="shared" si="369"/>
        <v>0</v>
      </c>
    </row>
    <row r="3684" spans="2:31" x14ac:dyDescent="0.25">
      <c r="B3684" s="89"/>
      <c r="AE3684" s="108" t="b">
        <f t="shared" si="369"/>
        <v>0</v>
      </c>
    </row>
    <row r="3685" spans="2:31" x14ac:dyDescent="0.25">
      <c r="B3685" s="89"/>
      <c r="AE3685" s="108" t="b">
        <f t="shared" si="369"/>
        <v>0</v>
      </c>
    </row>
    <row r="3686" spans="2:31" x14ac:dyDescent="0.25">
      <c r="B3686" s="89"/>
      <c r="AE3686" s="108" t="b">
        <f t="shared" si="369"/>
        <v>0</v>
      </c>
    </row>
    <row r="3687" spans="2:31" x14ac:dyDescent="0.25">
      <c r="B3687" s="89"/>
      <c r="AE3687" s="108" t="b">
        <f t="shared" si="369"/>
        <v>0</v>
      </c>
    </row>
    <row r="3688" spans="2:31" x14ac:dyDescent="0.25">
      <c r="B3688" s="89"/>
      <c r="AE3688" s="108" t="b">
        <f t="shared" si="369"/>
        <v>0</v>
      </c>
    </row>
    <row r="3689" spans="2:31" x14ac:dyDescent="0.25">
      <c r="B3689" s="89"/>
      <c r="AE3689" s="108" t="b">
        <f t="shared" si="369"/>
        <v>0</v>
      </c>
    </row>
    <row r="3690" spans="2:31" x14ac:dyDescent="0.25">
      <c r="B3690" s="89"/>
      <c r="AE3690" s="108" t="b">
        <f t="shared" si="369"/>
        <v>0</v>
      </c>
    </row>
    <row r="3691" spans="2:31" x14ac:dyDescent="0.25">
      <c r="B3691" s="89"/>
      <c r="AE3691" s="108" t="b">
        <f t="shared" si="369"/>
        <v>0</v>
      </c>
    </row>
    <row r="3692" spans="2:31" x14ac:dyDescent="0.25">
      <c r="B3692" s="89"/>
      <c r="AE3692" s="108" t="b">
        <f t="shared" si="369"/>
        <v>0</v>
      </c>
    </row>
    <row r="3693" spans="2:31" x14ac:dyDescent="0.25">
      <c r="B3693" s="89"/>
      <c r="AE3693" s="108" t="b">
        <f t="shared" si="369"/>
        <v>0</v>
      </c>
    </row>
    <row r="3694" spans="2:31" x14ac:dyDescent="0.25">
      <c r="B3694" s="89"/>
      <c r="AE3694" s="108" t="b">
        <f t="shared" si="369"/>
        <v>0</v>
      </c>
    </row>
    <row r="3695" spans="2:31" x14ac:dyDescent="0.25">
      <c r="B3695" s="89"/>
      <c r="AE3695" s="108" t="b">
        <f t="shared" si="369"/>
        <v>0</v>
      </c>
    </row>
    <row r="3696" spans="2:31" x14ac:dyDescent="0.25">
      <c r="B3696" s="89"/>
      <c r="AE3696" s="108" t="b">
        <f t="shared" si="369"/>
        <v>0</v>
      </c>
    </row>
    <row r="3697" spans="2:31" x14ac:dyDescent="0.25">
      <c r="B3697" s="89"/>
      <c r="AE3697" s="108" t="b">
        <f t="shared" si="369"/>
        <v>0</v>
      </c>
    </row>
    <row r="3698" spans="2:31" x14ac:dyDescent="0.25">
      <c r="B3698" s="89"/>
      <c r="AE3698" s="108" t="b">
        <f t="shared" si="369"/>
        <v>0</v>
      </c>
    </row>
    <row r="3699" spans="2:31" x14ac:dyDescent="0.25">
      <c r="B3699" s="89"/>
      <c r="AE3699" s="108" t="b">
        <f t="shared" si="369"/>
        <v>0</v>
      </c>
    </row>
    <row r="3700" spans="2:31" x14ac:dyDescent="0.25">
      <c r="B3700" s="89"/>
      <c r="AE3700" s="108" t="b">
        <f t="shared" si="369"/>
        <v>0</v>
      </c>
    </row>
    <row r="3701" spans="2:31" x14ac:dyDescent="0.25">
      <c r="B3701" s="89"/>
      <c r="AE3701" s="108" t="b">
        <f t="shared" si="369"/>
        <v>0</v>
      </c>
    </row>
    <row r="3702" spans="2:31" x14ac:dyDescent="0.25">
      <c r="B3702" s="89"/>
      <c r="AE3702" s="108" t="b">
        <f t="shared" si="369"/>
        <v>0</v>
      </c>
    </row>
    <row r="3703" spans="2:31" x14ac:dyDescent="0.25">
      <c r="B3703" s="89"/>
      <c r="AE3703" s="108" t="b">
        <f t="shared" si="369"/>
        <v>0</v>
      </c>
    </row>
    <row r="3704" spans="2:31" x14ac:dyDescent="0.25">
      <c r="B3704" s="89"/>
      <c r="AE3704" s="108" t="b">
        <f t="shared" si="369"/>
        <v>0</v>
      </c>
    </row>
    <row r="3705" spans="2:31" x14ac:dyDescent="0.25">
      <c r="B3705" s="89"/>
      <c r="AE3705" s="108" t="b">
        <f t="shared" si="369"/>
        <v>0</v>
      </c>
    </row>
    <row r="3706" spans="2:31" x14ac:dyDescent="0.25">
      <c r="B3706" s="89"/>
      <c r="AE3706" s="108" t="b">
        <f t="shared" si="369"/>
        <v>0</v>
      </c>
    </row>
    <row r="3707" spans="2:31" x14ac:dyDescent="0.25">
      <c r="B3707" s="89"/>
      <c r="AE3707" s="108" t="b">
        <f t="shared" si="369"/>
        <v>0</v>
      </c>
    </row>
    <row r="3708" spans="2:31" x14ac:dyDescent="0.25">
      <c r="B3708" s="89"/>
      <c r="AE3708" s="108" t="b">
        <f t="shared" si="369"/>
        <v>0</v>
      </c>
    </row>
    <row r="3709" spans="2:31" x14ac:dyDescent="0.25">
      <c r="B3709" s="89"/>
      <c r="AE3709" s="108" t="b">
        <f t="shared" si="369"/>
        <v>0</v>
      </c>
    </row>
    <row r="3710" spans="2:31" x14ac:dyDescent="0.25">
      <c r="B3710" s="89"/>
      <c r="AE3710" s="108" t="b">
        <f t="shared" si="369"/>
        <v>0</v>
      </c>
    </row>
    <row r="3711" spans="2:31" x14ac:dyDescent="0.25">
      <c r="B3711" s="89"/>
      <c r="AE3711" s="108" t="b">
        <f t="shared" si="369"/>
        <v>0</v>
      </c>
    </row>
    <row r="3712" spans="2:31" x14ac:dyDescent="0.25">
      <c r="B3712" s="89"/>
      <c r="AE3712" s="108" t="b">
        <f t="shared" si="369"/>
        <v>0</v>
      </c>
    </row>
    <row r="3713" spans="2:31" x14ac:dyDescent="0.25">
      <c r="B3713" s="89"/>
      <c r="AE3713" s="108" t="b">
        <f t="shared" si="369"/>
        <v>0</v>
      </c>
    </row>
    <row r="3714" spans="2:31" x14ac:dyDescent="0.25">
      <c r="B3714" s="89"/>
      <c r="AE3714" s="108" t="b">
        <f t="shared" si="369"/>
        <v>0</v>
      </c>
    </row>
    <row r="3715" spans="2:31" x14ac:dyDescent="0.25">
      <c r="B3715" s="89"/>
      <c r="AE3715" s="108" t="b">
        <f t="shared" si="369"/>
        <v>0</v>
      </c>
    </row>
    <row r="3716" spans="2:31" x14ac:dyDescent="0.25">
      <c r="B3716" s="89"/>
      <c r="AE3716" s="108" t="b">
        <f t="shared" si="369"/>
        <v>0</v>
      </c>
    </row>
    <row r="3717" spans="2:31" x14ac:dyDescent="0.25">
      <c r="B3717" s="89"/>
      <c r="AE3717" s="108" t="b">
        <f t="shared" si="369"/>
        <v>0</v>
      </c>
    </row>
    <row r="3718" spans="2:31" x14ac:dyDescent="0.25">
      <c r="B3718" s="89"/>
      <c r="AE3718" s="108" t="b">
        <f t="shared" si="369"/>
        <v>0</v>
      </c>
    </row>
    <row r="3719" spans="2:31" x14ac:dyDescent="0.25">
      <c r="B3719" s="89"/>
      <c r="AE3719" s="108" t="b">
        <f t="shared" si="369"/>
        <v>0</v>
      </c>
    </row>
    <row r="3720" spans="2:31" x14ac:dyDescent="0.25">
      <c r="B3720" s="89"/>
      <c r="AE3720" s="108" t="b">
        <f t="shared" si="369"/>
        <v>0</v>
      </c>
    </row>
    <row r="3721" spans="2:31" x14ac:dyDescent="0.25">
      <c r="B3721" s="89"/>
      <c r="AE3721" s="108" t="b">
        <f t="shared" si="369"/>
        <v>0</v>
      </c>
    </row>
    <row r="3722" spans="2:31" x14ac:dyDescent="0.25">
      <c r="B3722" s="89"/>
      <c r="AE3722" s="108" t="b">
        <f t="shared" si="369"/>
        <v>0</v>
      </c>
    </row>
    <row r="3723" spans="2:31" x14ac:dyDescent="0.25">
      <c r="B3723" s="89"/>
      <c r="AE3723" s="108" t="b">
        <f t="shared" ref="AE3723:AE3786" si="370">IF(COUNTBLANK(E3643)=0,B3635)</f>
        <v>0</v>
      </c>
    </row>
    <row r="3724" spans="2:31" x14ac:dyDescent="0.25">
      <c r="B3724" s="89"/>
      <c r="AE3724" s="108" t="b">
        <f t="shared" si="370"/>
        <v>0</v>
      </c>
    </row>
    <row r="3725" spans="2:31" x14ac:dyDescent="0.25">
      <c r="B3725" s="89"/>
      <c r="AE3725" s="108" t="b">
        <f t="shared" si="370"/>
        <v>0</v>
      </c>
    </row>
    <row r="3726" spans="2:31" x14ac:dyDescent="0.25">
      <c r="B3726" s="89"/>
      <c r="AE3726" s="108" t="b">
        <f t="shared" si="370"/>
        <v>0</v>
      </c>
    </row>
    <row r="3727" spans="2:31" x14ac:dyDescent="0.25">
      <c r="B3727" s="89"/>
      <c r="AE3727" s="108" t="b">
        <f t="shared" si="370"/>
        <v>0</v>
      </c>
    </row>
    <row r="3728" spans="2:31" x14ac:dyDescent="0.25">
      <c r="B3728" s="89"/>
      <c r="AE3728" s="108" t="b">
        <f t="shared" si="370"/>
        <v>0</v>
      </c>
    </row>
    <row r="3729" spans="2:31" x14ac:dyDescent="0.25">
      <c r="B3729" s="89"/>
      <c r="AE3729" s="108" t="b">
        <f t="shared" si="370"/>
        <v>0</v>
      </c>
    </row>
    <row r="3730" spans="2:31" x14ac:dyDescent="0.25">
      <c r="B3730" s="89"/>
      <c r="AE3730" s="108" t="b">
        <f t="shared" si="370"/>
        <v>0</v>
      </c>
    </row>
    <row r="3731" spans="2:31" x14ac:dyDescent="0.25">
      <c r="B3731" s="89"/>
      <c r="AE3731" s="108" t="b">
        <f t="shared" si="370"/>
        <v>0</v>
      </c>
    </row>
    <row r="3732" spans="2:31" x14ac:dyDescent="0.25">
      <c r="B3732" s="89"/>
      <c r="AE3732" s="108" t="b">
        <f t="shared" si="370"/>
        <v>0</v>
      </c>
    </row>
    <row r="3733" spans="2:31" x14ac:dyDescent="0.25">
      <c r="B3733" s="89"/>
      <c r="AE3733" s="108" t="b">
        <f t="shared" si="370"/>
        <v>0</v>
      </c>
    </row>
    <row r="3734" spans="2:31" x14ac:dyDescent="0.25">
      <c r="B3734" s="89"/>
      <c r="AE3734" s="108" t="b">
        <f t="shared" si="370"/>
        <v>0</v>
      </c>
    </row>
    <row r="3735" spans="2:31" x14ac:dyDescent="0.25">
      <c r="B3735" s="89"/>
      <c r="AE3735" s="108" t="b">
        <f t="shared" si="370"/>
        <v>0</v>
      </c>
    </row>
    <row r="3736" spans="2:31" x14ac:dyDescent="0.25">
      <c r="B3736" s="89"/>
      <c r="AE3736" s="108" t="b">
        <f t="shared" si="370"/>
        <v>0</v>
      </c>
    </row>
    <row r="3737" spans="2:31" x14ac:dyDescent="0.25">
      <c r="B3737" s="89"/>
      <c r="AE3737" s="108" t="b">
        <f t="shared" si="370"/>
        <v>0</v>
      </c>
    </row>
    <row r="3738" spans="2:31" x14ac:dyDescent="0.25">
      <c r="B3738" s="89"/>
      <c r="AE3738" s="108" t="b">
        <f t="shared" si="370"/>
        <v>0</v>
      </c>
    </row>
    <row r="3739" spans="2:31" x14ac:dyDescent="0.25">
      <c r="B3739" s="89"/>
      <c r="AE3739" s="108" t="b">
        <f t="shared" si="370"/>
        <v>0</v>
      </c>
    </row>
    <row r="3740" spans="2:31" x14ac:dyDescent="0.25">
      <c r="B3740" s="89"/>
      <c r="AE3740" s="108" t="b">
        <f t="shared" si="370"/>
        <v>0</v>
      </c>
    </row>
    <row r="3741" spans="2:31" x14ac:dyDescent="0.25">
      <c r="B3741" s="89"/>
      <c r="AE3741" s="108" t="b">
        <f t="shared" si="370"/>
        <v>0</v>
      </c>
    </row>
    <row r="3742" spans="2:31" x14ac:dyDescent="0.25">
      <c r="B3742" s="89"/>
      <c r="AE3742" s="108" t="b">
        <f t="shared" si="370"/>
        <v>0</v>
      </c>
    </row>
    <row r="3743" spans="2:31" x14ac:dyDescent="0.25">
      <c r="B3743" s="89"/>
      <c r="AE3743" s="108" t="b">
        <f t="shared" si="370"/>
        <v>0</v>
      </c>
    </row>
    <row r="3744" spans="2:31" x14ac:dyDescent="0.25">
      <c r="B3744" s="89"/>
      <c r="AE3744" s="108" t="b">
        <f t="shared" si="370"/>
        <v>0</v>
      </c>
    </row>
    <row r="3745" spans="2:31" x14ac:dyDescent="0.25">
      <c r="B3745" s="89"/>
      <c r="AE3745" s="108" t="b">
        <f t="shared" si="370"/>
        <v>0</v>
      </c>
    </row>
    <row r="3746" spans="2:31" x14ac:dyDescent="0.25">
      <c r="B3746" s="89"/>
      <c r="AE3746" s="108" t="b">
        <f t="shared" si="370"/>
        <v>0</v>
      </c>
    </row>
    <row r="3747" spans="2:31" x14ac:dyDescent="0.25">
      <c r="B3747" s="89"/>
      <c r="AE3747" s="108" t="b">
        <f t="shared" si="370"/>
        <v>0</v>
      </c>
    </row>
    <row r="3748" spans="2:31" x14ac:dyDescent="0.25">
      <c r="B3748" s="89"/>
      <c r="AE3748" s="108" t="b">
        <f t="shared" si="370"/>
        <v>0</v>
      </c>
    </row>
    <row r="3749" spans="2:31" x14ac:dyDescent="0.25">
      <c r="B3749" s="89"/>
      <c r="AE3749" s="108" t="b">
        <f t="shared" si="370"/>
        <v>0</v>
      </c>
    </row>
    <row r="3750" spans="2:31" x14ac:dyDescent="0.25">
      <c r="B3750" s="89"/>
      <c r="AE3750" s="108" t="b">
        <f t="shared" si="370"/>
        <v>0</v>
      </c>
    </row>
    <row r="3751" spans="2:31" x14ac:dyDescent="0.25">
      <c r="B3751" s="89"/>
      <c r="AE3751" s="108" t="b">
        <f t="shared" si="370"/>
        <v>0</v>
      </c>
    </row>
    <row r="3752" spans="2:31" x14ac:dyDescent="0.25">
      <c r="B3752" s="89"/>
      <c r="AE3752" s="108" t="b">
        <f t="shared" si="370"/>
        <v>0</v>
      </c>
    </row>
    <row r="3753" spans="2:31" x14ac:dyDescent="0.25">
      <c r="B3753" s="89"/>
      <c r="AE3753" s="108" t="b">
        <f t="shared" si="370"/>
        <v>0</v>
      </c>
    </row>
    <row r="3754" spans="2:31" x14ac:dyDescent="0.25">
      <c r="B3754" s="89"/>
      <c r="AE3754" s="108" t="b">
        <f t="shared" si="370"/>
        <v>0</v>
      </c>
    </row>
    <row r="3755" spans="2:31" x14ac:dyDescent="0.25">
      <c r="B3755" s="89"/>
      <c r="AE3755" s="108" t="b">
        <f t="shared" si="370"/>
        <v>0</v>
      </c>
    </row>
    <row r="3756" spans="2:31" x14ac:dyDescent="0.25">
      <c r="B3756" s="89"/>
      <c r="AE3756" s="108" t="b">
        <f t="shared" si="370"/>
        <v>0</v>
      </c>
    </row>
    <row r="3757" spans="2:31" x14ac:dyDescent="0.25">
      <c r="B3757" s="89"/>
      <c r="AE3757" s="108" t="b">
        <f t="shared" si="370"/>
        <v>0</v>
      </c>
    </row>
    <row r="3758" spans="2:31" x14ac:dyDescent="0.25">
      <c r="B3758" s="89"/>
      <c r="AE3758" s="108" t="b">
        <f t="shared" si="370"/>
        <v>0</v>
      </c>
    </row>
    <row r="3759" spans="2:31" x14ac:dyDescent="0.25">
      <c r="B3759" s="89"/>
      <c r="AE3759" s="108" t="b">
        <f t="shared" si="370"/>
        <v>0</v>
      </c>
    </row>
    <row r="3760" spans="2:31" x14ac:dyDescent="0.25">
      <c r="B3760" s="89"/>
      <c r="AE3760" s="108" t="b">
        <f t="shared" si="370"/>
        <v>0</v>
      </c>
    </row>
    <row r="3761" spans="2:31" x14ac:dyDescent="0.25">
      <c r="B3761" s="89"/>
      <c r="AE3761" s="108" t="b">
        <f t="shared" si="370"/>
        <v>0</v>
      </c>
    </row>
    <row r="3762" spans="2:31" x14ac:dyDescent="0.25">
      <c r="B3762" s="89"/>
      <c r="AE3762" s="108" t="b">
        <f t="shared" si="370"/>
        <v>0</v>
      </c>
    </row>
    <row r="3763" spans="2:31" x14ac:dyDescent="0.25">
      <c r="B3763" s="89"/>
      <c r="AE3763" s="108" t="b">
        <f t="shared" si="370"/>
        <v>0</v>
      </c>
    </row>
    <row r="3764" spans="2:31" x14ac:dyDescent="0.25">
      <c r="B3764" s="89"/>
      <c r="AE3764" s="108" t="b">
        <f t="shared" si="370"/>
        <v>0</v>
      </c>
    </row>
    <row r="3765" spans="2:31" x14ac:dyDescent="0.25">
      <c r="B3765" s="89"/>
      <c r="AE3765" s="108" t="b">
        <f t="shared" si="370"/>
        <v>0</v>
      </c>
    </row>
    <row r="3766" spans="2:31" x14ac:dyDescent="0.25">
      <c r="B3766" s="89"/>
      <c r="AE3766" s="108" t="b">
        <f t="shared" si="370"/>
        <v>0</v>
      </c>
    </row>
    <row r="3767" spans="2:31" x14ac:dyDescent="0.25">
      <c r="B3767" s="89"/>
      <c r="AE3767" s="108" t="b">
        <f t="shared" si="370"/>
        <v>0</v>
      </c>
    </row>
    <row r="3768" spans="2:31" x14ac:dyDescent="0.25">
      <c r="B3768" s="89"/>
      <c r="AE3768" s="108" t="b">
        <f t="shared" si="370"/>
        <v>0</v>
      </c>
    </row>
    <row r="3769" spans="2:31" x14ac:dyDescent="0.25">
      <c r="B3769" s="89"/>
      <c r="AE3769" s="108" t="b">
        <f t="shared" si="370"/>
        <v>0</v>
      </c>
    </row>
    <row r="3770" spans="2:31" x14ac:dyDescent="0.25">
      <c r="B3770" s="89"/>
      <c r="AE3770" s="108" t="b">
        <f t="shared" si="370"/>
        <v>0</v>
      </c>
    </row>
    <row r="3771" spans="2:31" x14ac:dyDescent="0.25">
      <c r="B3771" s="89"/>
      <c r="AE3771" s="108" t="b">
        <f t="shared" si="370"/>
        <v>0</v>
      </c>
    </row>
    <row r="3772" spans="2:31" x14ac:dyDescent="0.25">
      <c r="B3772" s="89"/>
      <c r="AE3772" s="108" t="b">
        <f t="shared" si="370"/>
        <v>0</v>
      </c>
    </row>
    <row r="3773" spans="2:31" x14ac:dyDescent="0.25">
      <c r="B3773" s="89"/>
      <c r="AE3773" s="108" t="b">
        <f t="shared" si="370"/>
        <v>0</v>
      </c>
    </row>
    <row r="3774" spans="2:31" x14ac:dyDescent="0.25">
      <c r="B3774" s="89"/>
      <c r="AE3774" s="108" t="b">
        <f t="shared" si="370"/>
        <v>0</v>
      </c>
    </row>
    <row r="3775" spans="2:31" x14ac:dyDescent="0.25">
      <c r="B3775" s="89"/>
      <c r="AE3775" s="108" t="b">
        <f t="shared" si="370"/>
        <v>0</v>
      </c>
    </row>
    <row r="3776" spans="2:31" x14ac:dyDescent="0.25">
      <c r="B3776" s="89"/>
      <c r="AE3776" s="108" t="b">
        <f t="shared" si="370"/>
        <v>0</v>
      </c>
    </row>
    <row r="3777" spans="2:31" x14ac:dyDescent="0.25">
      <c r="B3777" s="89"/>
      <c r="AE3777" s="108" t="b">
        <f t="shared" si="370"/>
        <v>0</v>
      </c>
    </row>
    <row r="3778" spans="2:31" x14ac:dyDescent="0.25">
      <c r="B3778" s="89"/>
      <c r="AE3778" s="108" t="b">
        <f t="shared" si="370"/>
        <v>0</v>
      </c>
    </row>
    <row r="3779" spans="2:31" x14ac:dyDescent="0.25">
      <c r="B3779" s="89"/>
      <c r="AE3779" s="108" t="b">
        <f t="shared" si="370"/>
        <v>0</v>
      </c>
    </row>
    <row r="3780" spans="2:31" x14ac:dyDescent="0.25">
      <c r="B3780" s="89"/>
      <c r="AE3780" s="108" t="b">
        <f t="shared" si="370"/>
        <v>0</v>
      </c>
    </row>
    <row r="3781" spans="2:31" x14ac:dyDescent="0.25">
      <c r="B3781" s="89"/>
      <c r="AE3781" s="108" t="b">
        <f t="shared" si="370"/>
        <v>0</v>
      </c>
    </row>
    <row r="3782" spans="2:31" x14ac:dyDescent="0.25">
      <c r="B3782" s="89"/>
      <c r="AE3782" s="108" t="b">
        <f t="shared" si="370"/>
        <v>0</v>
      </c>
    </row>
    <row r="3783" spans="2:31" x14ac:dyDescent="0.25">
      <c r="B3783" s="89"/>
      <c r="AE3783" s="108" t="b">
        <f t="shared" si="370"/>
        <v>0</v>
      </c>
    </row>
    <row r="3784" spans="2:31" x14ac:dyDescent="0.25">
      <c r="B3784" s="89"/>
      <c r="AE3784" s="108" t="b">
        <f t="shared" si="370"/>
        <v>0</v>
      </c>
    </row>
    <row r="3785" spans="2:31" x14ac:dyDescent="0.25">
      <c r="B3785" s="89"/>
      <c r="AE3785" s="108" t="b">
        <f t="shared" si="370"/>
        <v>0</v>
      </c>
    </row>
    <row r="3786" spans="2:31" x14ac:dyDescent="0.25">
      <c r="B3786" s="89"/>
      <c r="AE3786" s="108" t="b">
        <f t="shared" si="370"/>
        <v>0</v>
      </c>
    </row>
    <row r="3787" spans="2:31" x14ac:dyDescent="0.25">
      <c r="B3787" s="89"/>
      <c r="AE3787" s="108" t="b">
        <f t="shared" ref="AE3787:AE3850" si="371">IF(COUNTBLANK(E3707)=0,B3699)</f>
        <v>0</v>
      </c>
    </row>
    <row r="3788" spans="2:31" x14ac:dyDescent="0.25">
      <c r="B3788" s="89"/>
      <c r="AE3788" s="108" t="b">
        <f t="shared" si="371"/>
        <v>0</v>
      </c>
    </row>
    <row r="3789" spans="2:31" x14ac:dyDescent="0.25">
      <c r="B3789" s="89"/>
      <c r="AE3789" s="108" t="b">
        <f t="shared" si="371"/>
        <v>0</v>
      </c>
    </row>
    <row r="3790" spans="2:31" x14ac:dyDescent="0.25">
      <c r="B3790" s="89"/>
      <c r="AE3790" s="108" t="b">
        <f t="shared" si="371"/>
        <v>0</v>
      </c>
    </row>
    <row r="3791" spans="2:31" x14ac:dyDescent="0.25">
      <c r="B3791" s="89"/>
      <c r="AE3791" s="108" t="b">
        <f t="shared" si="371"/>
        <v>0</v>
      </c>
    </row>
    <row r="3792" spans="2:31" x14ac:dyDescent="0.25">
      <c r="B3792" s="89"/>
      <c r="AE3792" s="108" t="b">
        <f t="shared" si="371"/>
        <v>0</v>
      </c>
    </row>
    <row r="3793" spans="2:31" x14ac:dyDescent="0.25">
      <c r="B3793" s="89"/>
      <c r="AE3793" s="108" t="b">
        <f t="shared" si="371"/>
        <v>0</v>
      </c>
    </row>
    <row r="3794" spans="2:31" x14ac:dyDescent="0.25">
      <c r="B3794" s="89"/>
      <c r="AE3794" s="108" t="b">
        <f t="shared" si="371"/>
        <v>0</v>
      </c>
    </row>
    <row r="3795" spans="2:31" x14ac:dyDescent="0.25">
      <c r="B3795" s="89"/>
      <c r="AE3795" s="108" t="b">
        <f t="shared" si="371"/>
        <v>0</v>
      </c>
    </row>
    <row r="3796" spans="2:31" x14ac:dyDescent="0.25">
      <c r="B3796" s="89"/>
      <c r="AE3796" s="108" t="b">
        <f t="shared" si="371"/>
        <v>0</v>
      </c>
    </row>
    <row r="3797" spans="2:31" x14ac:dyDescent="0.25">
      <c r="B3797" s="89"/>
      <c r="AE3797" s="108" t="b">
        <f t="shared" si="371"/>
        <v>0</v>
      </c>
    </row>
    <row r="3798" spans="2:31" x14ac:dyDescent="0.25">
      <c r="B3798" s="89"/>
      <c r="AE3798" s="108" t="b">
        <f t="shared" si="371"/>
        <v>0</v>
      </c>
    </row>
    <row r="3799" spans="2:31" x14ac:dyDescent="0.25">
      <c r="B3799" s="89"/>
      <c r="AE3799" s="108" t="b">
        <f t="shared" si="371"/>
        <v>0</v>
      </c>
    </row>
    <row r="3800" spans="2:31" x14ac:dyDescent="0.25">
      <c r="B3800" s="89"/>
      <c r="AE3800" s="108" t="b">
        <f t="shared" si="371"/>
        <v>0</v>
      </c>
    </row>
    <row r="3801" spans="2:31" x14ac:dyDescent="0.25">
      <c r="B3801" s="89"/>
      <c r="AE3801" s="108" t="b">
        <f t="shared" si="371"/>
        <v>0</v>
      </c>
    </row>
    <row r="3802" spans="2:31" x14ac:dyDescent="0.25">
      <c r="B3802" s="89"/>
      <c r="AE3802" s="108" t="b">
        <f t="shared" si="371"/>
        <v>0</v>
      </c>
    </row>
    <row r="3803" spans="2:31" x14ac:dyDescent="0.25">
      <c r="B3803" s="89"/>
      <c r="AE3803" s="108" t="b">
        <f t="shared" si="371"/>
        <v>0</v>
      </c>
    </row>
    <row r="3804" spans="2:31" x14ac:dyDescent="0.25">
      <c r="B3804" s="89"/>
      <c r="AE3804" s="108" t="b">
        <f t="shared" si="371"/>
        <v>0</v>
      </c>
    </row>
    <row r="3805" spans="2:31" x14ac:dyDescent="0.25">
      <c r="B3805" s="89"/>
      <c r="AE3805" s="108" t="b">
        <f t="shared" si="371"/>
        <v>0</v>
      </c>
    </row>
    <row r="3806" spans="2:31" x14ac:dyDescent="0.25">
      <c r="B3806" s="89"/>
      <c r="AE3806" s="108" t="b">
        <f t="shared" si="371"/>
        <v>0</v>
      </c>
    </row>
    <row r="3807" spans="2:31" x14ac:dyDescent="0.25">
      <c r="B3807" s="89"/>
      <c r="AE3807" s="108" t="b">
        <f t="shared" si="371"/>
        <v>0</v>
      </c>
    </row>
    <row r="3808" spans="2:31" x14ac:dyDescent="0.25">
      <c r="B3808" s="89"/>
      <c r="AE3808" s="108" t="b">
        <f t="shared" si="371"/>
        <v>0</v>
      </c>
    </row>
    <row r="3809" spans="2:31" x14ac:dyDescent="0.25">
      <c r="B3809" s="89"/>
      <c r="AE3809" s="108" t="b">
        <f t="shared" si="371"/>
        <v>0</v>
      </c>
    </row>
    <row r="3810" spans="2:31" x14ac:dyDescent="0.25">
      <c r="B3810" s="89"/>
      <c r="AE3810" s="108" t="b">
        <f t="shared" si="371"/>
        <v>0</v>
      </c>
    </row>
    <row r="3811" spans="2:31" x14ac:dyDescent="0.25">
      <c r="B3811" s="89"/>
      <c r="AE3811" s="108" t="b">
        <f t="shared" si="371"/>
        <v>0</v>
      </c>
    </row>
    <row r="3812" spans="2:31" x14ac:dyDescent="0.25">
      <c r="B3812" s="89"/>
      <c r="AE3812" s="108" t="b">
        <f t="shared" si="371"/>
        <v>0</v>
      </c>
    </row>
    <row r="3813" spans="2:31" x14ac:dyDescent="0.25">
      <c r="B3813" s="89"/>
      <c r="AE3813" s="108" t="b">
        <f t="shared" si="371"/>
        <v>0</v>
      </c>
    </row>
    <row r="3814" spans="2:31" x14ac:dyDescent="0.25">
      <c r="B3814" s="89"/>
      <c r="AE3814" s="108" t="b">
        <f t="shared" si="371"/>
        <v>0</v>
      </c>
    </row>
    <row r="3815" spans="2:31" x14ac:dyDescent="0.25">
      <c r="B3815" s="89"/>
      <c r="AE3815" s="108" t="b">
        <f t="shared" si="371"/>
        <v>0</v>
      </c>
    </row>
    <row r="3816" spans="2:31" x14ac:dyDescent="0.25">
      <c r="B3816" s="89"/>
      <c r="AE3816" s="108" t="b">
        <f t="shared" si="371"/>
        <v>0</v>
      </c>
    </row>
    <row r="3817" spans="2:31" x14ac:dyDescent="0.25">
      <c r="B3817" s="89"/>
      <c r="AE3817" s="108" t="b">
        <f t="shared" si="371"/>
        <v>0</v>
      </c>
    </row>
    <row r="3818" spans="2:31" x14ac:dyDescent="0.25">
      <c r="B3818" s="89"/>
      <c r="AE3818" s="108" t="b">
        <f t="shared" si="371"/>
        <v>0</v>
      </c>
    </row>
    <row r="3819" spans="2:31" x14ac:dyDescent="0.25">
      <c r="B3819" s="89"/>
      <c r="AE3819" s="108" t="b">
        <f t="shared" si="371"/>
        <v>0</v>
      </c>
    </row>
    <row r="3820" spans="2:31" x14ac:dyDescent="0.25">
      <c r="B3820" s="89"/>
      <c r="AE3820" s="108" t="b">
        <f t="shared" si="371"/>
        <v>0</v>
      </c>
    </row>
    <row r="3821" spans="2:31" x14ac:dyDescent="0.25">
      <c r="B3821" s="89"/>
      <c r="AE3821" s="108" t="b">
        <f t="shared" si="371"/>
        <v>0</v>
      </c>
    </row>
    <row r="3822" spans="2:31" x14ac:dyDescent="0.25">
      <c r="B3822" s="89"/>
      <c r="AE3822" s="108" t="b">
        <f t="shared" si="371"/>
        <v>0</v>
      </c>
    </row>
    <row r="3823" spans="2:31" x14ac:dyDescent="0.25">
      <c r="B3823" s="89"/>
      <c r="AE3823" s="108" t="b">
        <f t="shared" si="371"/>
        <v>0</v>
      </c>
    </row>
    <row r="3824" spans="2:31" x14ac:dyDescent="0.25">
      <c r="B3824" s="89"/>
      <c r="AE3824" s="108" t="b">
        <f t="shared" si="371"/>
        <v>0</v>
      </c>
    </row>
    <row r="3825" spans="2:31" x14ac:dyDescent="0.25">
      <c r="B3825" s="89"/>
      <c r="AE3825" s="108" t="b">
        <f t="shared" si="371"/>
        <v>0</v>
      </c>
    </row>
    <row r="3826" spans="2:31" x14ac:dyDescent="0.25">
      <c r="B3826" s="89"/>
      <c r="AE3826" s="108" t="b">
        <f t="shared" si="371"/>
        <v>0</v>
      </c>
    </row>
    <row r="3827" spans="2:31" x14ac:dyDescent="0.25">
      <c r="B3827" s="89"/>
      <c r="AE3827" s="108" t="b">
        <f t="shared" si="371"/>
        <v>0</v>
      </c>
    </row>
    <row r="3828" spans="2:31" x14ac:dyDescent="0.25">
      <c r="B3828" s="89"/>
      <c r="AE3828" s="108" t="b">
        <f t="shared" si="371"/>
        <v>0</v>
      </c>
    </row>
    <row r="3829" spans="2:31" x14ac:dyDescent="0.25">
      <c r="B3829" s="89"/>
      <c r="AE3829" s="108" t="b">
        <f t="shared" si="371"/>
        <v>0</v>
      </c>
    </row>
    <row r="3830" spans="2:31" x14ac:dyDescent="0.25">
      <c r="B3830" s="89"/>
      <c r="AE3830" s="108" t="b">
        <f t="shared" si="371"/>
        <v>0</v>
      </c>
    </row>
    <row r="3831" spans="2:31" x14ac:dyDescent="0.25">
      <c r="B3831" s="89"/>
      <c r="AE3831" s="108" t="b">
        <f t="shared" si="371"/>
        <v>0</v>
      </c>
    </row>
    <row r="3832" spans="2:31" x14ac:dyDescent="0.25">
      <c r="B3832" s="89"/>
      <c r="AE3832" s="108" t="b">
        <f t="shared" si="371"/>
        <v>0</v>
      </c>
    </row>
    <row r="3833" spans="2:31" x14ac:dyDescent="0.25">
      <c r="B3833" s="89"/>
      <c r="AE3833" s="108" t="b">
        <f t="shared" si="371"/>
        <v>0</v>
      </c>
    </row>
    <row r="3834" spans="2:31" x14ac:dyDescent="0.25">
      <c r="B3834" s="89"/>
      <c r="AE3834" s="108" t="b">
        <f t="shared" si="371"/>
        <v>0</v>
      </c>
    </row>
    <row r="3835" spans="2:31" x14ac:dyDescent="0.25">
      <c r="B3835" s="89"/>
      <c r="AE3835" s="108" t="b">
        <f t="shared" si="371"/>
        <v>0</v>
      </c>
    </row>
    <row r="3836" spans="2:31" x14ac:dyDescent="0.25">
      <c r="B3836" s="89"/>
      <c r="AE3836" s="108" t="b">
        <f t="shared" si="371"/>
        <v>0</v>
      </c>
    </row>
    <row r="3837" spans="2:31" x14ac:dyDescent="0.25">
      <c r="B3837" s="89"/>
      <c r="AE3837" s="108" t="b">
        <f t="shared" si="371"/>
        <v>0</v>
      </c>
    </row>
    <row r="3838" spans="2:31" x14ac:dyDescent="0.25">
      <c r="B3838" s="89"/>
      <c r="AE3838" s="108" t="b">
        <f t="shared" si="371"/>
        <v>0</v>
      </c>
    </row>
    <row r="3839" spans="2:31" x14ac:dyDescent="0.25">
      <c r="B3839" s="89"/>
      <c r="AE3839" s="108" t="b">
        <f t="shared" si="371"/>
        <v>0</v>
      </c>
    </row>
    <row r="3840" spans="2:31" x14ac:dyDescent="0.25">
      <c r="B3840" s="89"/>
      <c r="AE3840" s="108" t="b">
        <f t="shared" si="371"/>
        <v>0</v>
      </c>
    </row>
    <row r="3841" spans="2:31" x14ac:dyDescent="0.25">
      <c r="B3841" s="89"/>
      <c r="AE3841" s="108" t="b">
        <f t="shared" si="371"/>
        <v>0</v>
      </c>
    </row>
    <row r="3842" spans="2:31" x14ac:dyDescent="0.25">
      <c r="B3842" s="89"/>
      <c r="AE3842" s="108" t="b">
        <f t="shared" si="371"/>
        <v>0</v>
      </c>
    </row>
    <row r="3843" spans="2:31" x14ac:dyDescent="0.25">
      <c r="B3843" s="89"/>
      <c r="AE3843" s="108" t="b">
        <f t="shared" si="371"/>
        <v>0</v>
      </c>
    </row>
    <row r="3844" spans="2:31" x14ac:dyDescent="0.25">
      <c r="B3844" s="89"/>
      <c r="AE3844" s="108" t="b">
        <f t="shared" si="371"/>
        <v>0</v>
      </c>
    </row>
    <row r="3845" spans="2:31" x14ac:dyDescent="0.25">
      <c r="B3845" s="89"/>
      <c r="AE3845" s="108" t="b">
        <f t="shared" si="371"/>
        <v>0</v>
      </c>
    </row>
    <row r="3846" spans="2:31" x14ac:dyDescent="0.25">
      <c r="B3846" s="89"/>
      <c r="AE3846" s="108" t="b">
        <f t="shared" si="371"/>
        <v>0</v>
      </c>
    </row>
    <row r="3847" spans="2:31" x14ac:dyDescent="0.25">
      <c r="B3847" s="89"/>
      <c r="AE3847" s="108" t="b">
        <f t="shared" si="371"/>
        <v>0</v>
      </c>
    </row>
    <row r="3848" spans="2:31" x14ac:dyDescent="0.25">
      <c r="B3848" s="89"/>
      <c r="AE3848" s="108" t="b">
        <f t="shared" si="371"/>
        <v>0</v>
      </c>
    </row>
    <row r="3849" spans="2:31" x14ac:dyDescent="0.25">
      <c r="B3849" s="89"/>
      <c r="AE3849" s="108" t="b">
        <f t="shared" si="371"/>
        <v>0</v>
      </c>
    </row>
    <row r="3850" spans="2:31" x14ac:dyDescent="0.25">
      <c r="B3850" s="89"/>
      <c r="AE3850" s="108" t="b">
        <f t="shared" si="371"/>
        <v>0</v>
      </c>
    </row>
    <row r="3851" spans="2:31" x14ac:dyDescent="0.25">
      <c r="B3851" s="89"/>
      <c r="AE3851" s="108" t="b">
        <f t="shared" ref="AE3851:AE3914" si="372">IF(COUNTBLANK(E3771)=0,B3763)</f>
        <v>0</v>
      </c>
    </row>
    <row r="3852" spans="2:31" x14ac:dyDescent="0.25">
      <c r="B3852" s="89"/>
      <c r="AE3852" s="108" t="b">
        <f t="shared" si="372"/>
        <v>0</v>
      </c>
    </row>
    <row r="3853" spans="2:31" x14ac:dyDescent="0.25">
      <c r="B3853" s="89"/>
      <c r="AE3853" s="108" t="b">
        <f t="shared" si="372"/>
        <v>0</v>
      </c>
    </row>
    <row r="3854" spans="2:31" x14ac:dyDescent="0.25">
      <c r="B3854" s="89"/>
      <c r="AE3854" s="108" t="b">
        <f t="shared" si="372"/>
        <v>0</v>
      </c>
    </row>
    <row r="3855" spans="2:31" x14ac:dyDescent="0.25">
      <c r="B3855" s="89"/>
      <c r="AE3855" s="108" t="b">
        <f t="shared" si="372"/>
        <v>0</v>
      </c>
    </row>
    <row r="3856" spans="2:31" x14ac:dyDescent="0.25">
      <c r="B3856" s="89"/>
      <c r="AE3856" s="108" t="b">
        <f t="shared" si="372"/>
        <v>0</v>
      </c>
    </row>
    <row r="3857" spans="2:31" x14ac:dyDescent="0.25">
      <c r="B3857" s="89"/>
      <c r="AE3857" s="108" t="b">
        <f t="shared" si="372"/>
        <v>0</v>
      </c>
    </row>
    <row r="3858" spans="2:31" x14ac:dyDescent="0.25">
      <c r="B3858" s="89"/>
      <c r="AE3858" s="108" t="b">
        <f t="shared" si="372"/>
        <v>0</v>
      </c>
    </row>
    <row r="3859" spans="2:31" x14ac:dyDescent="0.25">
      <c r="B3859" s="89"/>
      <c r="AE3859" s="108" t="b">
        <f t="shared" si="372"/>
        <v>0</v>
      </c>
    </row>
    <row r="3860" spans="2:31" x14ac:dyDescent="0.25">
      <c r="B3860" s="89"/>
      <c r="AE3860" s="108" t="b">
        <f t="shared" si="372"/>
        <v>0</v>
      </c>
    </row>
    <row r="3861" spans="2:31" x14ac:dyDescent="0.25">
      <c r="B3861" s="89"/>
      <c r="AE3861" s="108" t="b">
        <f t="shared" si="372"/>
        <v>0</v>
      </c>
    </row>
    <row r="3862" spans="2:31" x14ac:dyDescent="0.25">
      <c r="B3862" s="89"/>
      <c r="AE3862" s="108" t="b">
        <f t="shared" si="372"/>
        <v>0</v>
      </c>
    </row>
    <row r="3863" spans="2:31" x14ac:dyDescent="0.25">
      <c r="B3863" s="89"/>
      <c r="AE3863" s="108" t="b">
        <f t="shared" si="372"/>
        <v>0</v>
      </c>
    </row>
    <row r="3864" spans="2:31" x14ac:dyDescent="0.25">
      <c r="B3864" s="89"/>
      <c r="AE3864" s="108" t="b">
        <f t="shared" si="372"/>
        <v>0</v>
      </c>
    </row>
    <row r="3865" spans="2:31" x14ac:dyDescent="0.25">
      <c r="B3865" s="89"/>
      <c r="AE3865" s="108" t="b">
        <f t="shared" si="372"/>
        <v>0</v>
      </c>
    </row>
    <row r="3866" spans="2:31" x14ac:dyDescent="0.25">
      <c r="B3866" s="89"/>
      <c r="AE3866" s="108" t="b">
        <f t="shared" si="372"/>
        <v>0</v>
      </c>
    </row>
    <row r="3867" spans="2:31" x14ac:dyDescent="0.25">
      <c r="B3867" s="89"/>
      <c r="AE3867" s="108" t="b">
        <f t="shared" si="372"/>
        <v>0</v>
      </c>
    </row>
    <row r="3868" spans="2:31" x14ac:dyDescent="0.25">
      <c r="B3868" s="89"/>
      <c r="AE3868" s="108" t="b">
        <f t="shared" si="372"/>
        <v>0</v>
      </c>
    </row>
    <row r="3869" spans="2:31" x14ac:dyDescent="0.25">
      <c r="B3869" s="89"/>
      <c r="AE3869" s="108" t="b">
        <f t="shared" si="372"/>
        <v>0</v>
      </c>
    </row>
    <row r="3870" spans="2:31" x14ac:dyDescent="0.25">
      <c r="B3870" s="89"/>
      <c r="AE3870" s="108" t="b">
        <f t="shared" si="372"/>
        <v>0</v>
      </c>
    </row>
    <row r="3871" spans="2:31" x14ac:dyDescent="0.25">
      <c r="B3871" s="89"/>
      <c r="AE3871" s="108" t="b">
        <f t="shared" si="372"/>
        <v>0</v>
      </c>
    </row>
    <row r="3872" spans="2:31" x14ac:dyDescent="0.25">
      <c r="B3872" s="89"/>
      <c r="AE3872" s="108" t="b">
        <f t="shared" si="372"/>
        <v>0</v>
      </c>
    </row>
    <row r="3873" spans="2:31" x14ac:dyDescent="0.25">
      <c r="B3873" s="89"/>
      <c r="AE3873" s="108" t="b">
        <f t="shared" si="372"/>
        <v>0</v>
      </c>
    </row>
    <row r="3874" spans="2:31" x14ac:dyDescent="0.25">
      <c r="B3874" s="89"/>
      <c r="AE3874" s="108" t="b">
        <f t="shared" si="372"/>
        <v>0</v>
      </c>
    </row>
    <row r="3875" spans="2:31" x14ac:dyDescent="0.25">
      <c r="B3875" s="89"/>
      <c r="AE3875" s="108" t="b">
        <f t="shared" si="372"/>
        <v>0</v>
      </c>
    </row>
    <row r="3876" spans="2:31" x14ac:dyDescent="0.25">
      <c r="B3876" s="89"/>
      <c r="AE3876" s="108" t="b">
        <f t="shared" si="372"/>
        <v>0</v>
      </c>
    </row>
    <row r="3877" spans="2:31" x14ac:dyDescent="0.25">
      <c r="B3877" s="89"/>
      <c r="AE3877" s="108" t="b">
        <f t="shared" si="372"/>
        <v>0</v>
      </c>
    </row>
    <row r="3878" spans="2:31" x14ac:dyDescent="0.25">
      <c r="B3878" s="89"/>
      <c r="AE3878" s="108" t="b">
        <f t="shared" si="372"/>
        <v>0</v>
      </c>
    </row>
    <row r="3879" spans="2:31" x14ac:dyDescent="0.25">
      <c r="B3879" s="89"/>
      <c r="AE3879" s="108" t="b">
        <f t="shared" si="372"/>
        <v>0</v>
      </c>
    </row>
    <row r="3880" spans="2:31" x14ac:dyDescent="0.25">
      <c r="B3880" s="89"/>
      <c r="AE3880" s="108" t="b">
        <f t="shared" si="372"/>
        <v>0</v>
      </c>
    </row>
    <row r="3881" spans="2:31" x14ac:dyDescent="0.25">
      <c r="B3881" s="89"/>
      <c r="AE3881" s="108" t="b">
        <f t="shared" si="372"/>
        <v>0</v>
      </c>
    </row>
    <row r="3882" spans="2:31" x14ac:dyDescent="0.25">
      <c r="B3882" s="89"/>
      <c r="AE3882" s="108" t="b">
        <f t="shared" si="372"/>
        <v>0</v>
      </c>
    </row>
    <row r="3883" spans="2:31" x14ac:dyDescent="0.25">
      <c r="B3883" s="89"/>
      <c r="AE3883" s="108" t="b">
        <f t="shared" si="372"/>
        <v>0</v>
      </c>
    </row>
    <row r="3884" spans="2:31" x14ac:dyDescent="0.25">
      <c r="B3884" s="89"/>
      <c r="AE3884" s="108" t="b">
        <f t="shared" si="372"/>
        <v>0</v>
      </c>
    </row>
    <row r="3885" spans="2:31" x14ac:dyDescent="0.25">
      <c r="B3885" s="89"/>
      <c r="AE3885" s="108" t="b">
        <f t="shared" si="372"/>
        <v>0</v>
      </c>
    </row>
    <row r="3886" spans="2:31" x14ac:dyDescent="0.25">
      <c r="B3886" s="89"/>
      <c r="AE3886" s="108" t="b">
        <f t="shared" si="372"/>
        <v>0</v>
      </c>
    </row>
    <row r="3887" spans="2:31" x14ac:dyDescent="0.25">
      <c r="B3887" s="89"/>
      <c r="AE3887" s="108" t="b">
        <f t="shared" si="372"/>
        <v>0</v>
      </c>
    </row>
    <row r="3888" spans="2:31" x14ac:dyDescent="0.25">
      <c r="B3888" s="89"/>
      <c r="AE3888" s="108" t="b">
        <f t="shared" si="372"/>
        <v>0</v>
      </c>
    </row>
    <row r="3889" spans="2:31" x14ac:dyDescent="0.25">
      <c r="B3889" s="89"/>
      <c r="AE3889" s="108" t="b">
        <f t="shared" si="372"/>
        <v>0</v>
      </c>
    </row>
    <row r="3890" spans="2:31" x14ac:dyDescent="0.25">
      <c r="B3890" s="89"/>
      <c r="AE3890" s="108" t="b">
        <f t="shared" si="372"/>
        <v>0</v>
      </c>
    </row>
    <row r="3891" spans="2:31" x14ac:dyDescent="0.25">
      <c r="B3891" s="89"/>
      <c r="AE3891" s="108" t="b">
        <f t="shared" si="372"/>
        <v>0</v>
      </c>
    </row>
    <row r="3892" spans="2:31" x14ac:dyDescent="0.25">
      <c r="B3892" s="89"/>
      <c r="AE3892" s="108" t="b">
        <f t="shared" si="372"/>
        <v>0</v>
      </c>
    </row>
    <row r="3893" spans="2:31" x14ac:dyDescent="0.25">
      <c r="B3893" s="89"/>
      <c r="AE3893" s="108" t="b">
        <f t="shared" si="372"/>
        <v>0</v>
      </c>
    </row>
    <row r="3894" spans="2:31" x14ac:dyDescent="0.25">
      <c r="B3894" s="89"/>
      <c r="AE3894" s="108" t="b">
        <f t="shared" si="372"/>
        <v>0</v>
      </c>
    </row>
    <row r="3895" spans="2:31" x14ac:dyDescent="0.25">
      <c r="B3895" s="89"/>
      <c r="AE3895" s="108" t="b">
        <f t="shared" si="372"/>
        <v>0</v>
      </c>
    </row>
    <row r="3896" spans="2:31" x14ac:dyDescent="0.25">
      <c r="B3896" s="89"/>
      <c r="AE3896" s="108" t="b">
        <f t="shared" si="372"/>
        <v>0</v>
      </c>
    </row>
    <row r="3897" spans="2:31" x14ac:dyDescent="0.25">
      <c r="B3897" s="89"/>
      <c r="AE3897" s="108" t="b">
        <f t="shared" si="372"/>
        <v>0</v>
      </c>
    </row>
    <row r="3898" spans="2:31" x14ac:dyDescent="0.25">
      <c r="B3898" s="89"/>
      <c r="AE3898" s="108" t="b">
        <f t="shared" si="372"/>
        <v>0</v>
      </c>
    </row>
    <row r="3899" spans="2:31" x14ac:dyDescent="0.25">
      <c r="B3899" s="89"/>
      <c r="AE3899" s="108" t="b">
        <f t="shared" si="372"/>
        <v>0</v>
      </c>
    </row>
    <row r="3900" spans="2:31" x14ac:dyDescent="0.25">
      <c r="B3900" s="89"/>
      <c r="AE3900" s="108" t="b">
        <f t="shared" si="372"/>
        <v>0</v>
      </c>
    </row>
    <row r="3901" spans="2:31" x14ac:dyDescent="0.25">
      <c r="B3901" s="89"/>
      <c r="AE3901" s="108" t="b">
        <f t="shared" si="372"/>
        <v>0</v>
      </c>
    </row>
    <row r="3902" spans="2:31" x14ac:dyDescent="0.25">
      <c r="B3902" s="89"/>
      <c r="AE3902" s="108" t="b">
        <f t="shared" si="372"/>
        <v>0</v>
      </c>
    </row>
    <row r="3903" spans="2:31" x14ac:dyDescent="0.25">
      <c r="B3903" s="89"/>
      <c r="AE3903" s="108" t="b">
        <f t="shared" si="372"/>
        <v>0</v>
      </c>
    </row>
    <row r="3904" spans="2:31" x14ac:dyDescent="0.25">
      <c r="B3904" s="89"/>
      <c r="AE3904" s="108" t="b">
        <f t="shared" si="372"/>
        <v>0</v>
      </c>
    </row>
    <row r="3905" spans="2:31" x14ac:dyDescent="0.25">
      <c r="B3905" s="89"/>
      <c r="AE3905" s="108" t="b">
        <f t="shared" si="372"/>
        <v>0</v>
      </c>
    </row>
    <row r="3906" spans="2:31" x14ac:dyDescent="0.25">
      <c r="B3906" s="89"/>
      <c r="AE3906" s="108" t="b">
        <f t="shared" si="372"/>
        <v>0</v>
      </c>
    </row>
    <row r="3907" spans="2:31" x14ac:dyDescent="0.25">
      <c r="B3907" s="89"/>
      <c r="AE3907" s="108" t="b">
        <f t="shared" si="372"/>
        <v>0</v>
      </c>
    </row>
    <row r="3908" spans="2:31" x14ac:dyDescent="0.25">
      <c r="B3908" s="89"/>
      <c r="AE3908" s="108" t="b">
        <f t="shared" si="372"/>
        <v>0</v>
      </c>
    </row>
    <row r="3909" spans="2:31" x14ac:dyDescent="0.25">
      <c r="B3909" s="89"/>
      <c r="AE3909" s="108" t="b">
        <f t="shared" si="372"/>
        <v>0</v>
      </c>
    </row>
    <row r="3910" spans="2:31" x14ac:dyDescent="0.25">
      <c r="B3910" s="89"/>
      <c r="AE3910" s="108" t="b">
        <f t="shared" si="372"/>
        <v>0</v>
      </c>
    </row>
    <row r="3911" spans="2:31" x14ac:dyDescent="0.25">
      <c r="B3911" s="89"/>
      <c r="AE3911" s="108" t="b">
        <f t="shared" si="372"/>
        <v>0</v>
      </c>
    </row>
    <row r="3912" spans="2:31" x14ac:dyDescent="0.25">
      <c r="B3912" s="89"/>
      <c r="AE3912" s="108" t="b">
        <f t="shared" si="372"/>
        <v>0</v>
      </c>
    </row>
    <row r="3913" spans="2:31" x14ac:dyDescent="0.25">
      <c r="B3913" s="89"/>
      <c r="AE3913" s="108" t="b">
        <f t="shared" si="372"/>
        <v>0</v>
      </c>
    </row>
    <row r="3914" spans="2:31" x14ac:dyDescent="0.25">
      <c r="B3914" s="89"/>
      <c r="AE3914" s="108" t="b">
        <f t="shared" si="372"/>
        <v>0</v>
      </c>
    </row>
    <row r="3915" spans="2:31" x14ac:dyDescent="0.25">
      <c r="B3915" s="89"/>
      <c r="AE3915" s="108" t="b">
        <f t="shared" ref="AE3915:AE3978" si="373">IF(COUNTBLANK(E3835)=0,B3827)</f>
        <v>0</v>
      </c>
    </row>
    <row r="3916" spans="2:31" x14ac:dyDescent="0.25">
      <c r="B3916" s="89"/>
      <c r="AE3916" s="108" t="b">
        <f t="shared" si="373"/>
        <v>0</v>
      </c>
    </row>
    <row r="3917" spans="2:31" x14ac:dyDescent="0.25">
      <c r="B3917" s="89"/>
      <c r="AE3917" s="108" t="b">
        <f t="shared" si="373"/>
        <v>0</v>
      </c>
    </row>
    <row r="3918" spans="2:31" x14ac:dyDescent="0.25">
      <c r="B3918" s="89"/>
      <c r="AE3918" s="108" t="b">
        <f t="shared" si="373"/>
        <v>0</v>
      </c>
    </row>
    <row r="3919" spans="2:31" x14ac:dyDescent="0.25">
      <c r="B3919" s="89"/>
      <c r="AE3919" s="108" t="b">
        <f t="shared" si="373"/>
        <v>0</v>
      </c>
    </row>
    <row r="3920" spans="2:31" x14ac:dyDescent="0.25">
      <c r="B3920" s="89"/>
      <c r="AE3920" s="108" t="b">
        <f t="shared" si="373"/>
        <v>0</v>
      </c>
    </row>
    <row r="3921" spans="2:31" x14ac:dyDescent="0.25">
      <c r="B3921" s="89"/>
      <c r="AE3921" s="108" t="b">
        <f t="shared" si="373"/>
        <v>0</v>
      </c>
    </row>
    <row r="3922" spans="2:31" x14ac:dyDescent="0.25">
      <c r="B3922" s="89"/>
      <c r="AE3922" s="108" t="b">
        <f t="shared" si="373"/>
        <v>0</v>
      </c>
    </row>
    <row r="3923" spans="2:31" x14ac:dyDescent="0.25">
      <c r="B3923" s="89"/>
      <c r="AE3923" s="108" t="b">
        <f t="shared" si="373"/>
        <v>0</v>
      </c>
    </row>
    <row r="3924" spans="2:31" x14ac:dyDescent="0.25">
      <c r="B3924" s="89"/>
      <c r="AE3924" s="108" t="b">
        <f t="shared" si="373"/>
        <v>0</v>
      </c>
    </row>
    <row r="3925" spans="2:31" x14ac:dyDescent="0.25">
      <c r="B3925" s="89"/>
      <c r="AE3925" s="108" t="b">
        <f t="shared" si="373"/>
        <v>0</v>
      </c>
    </row>
    <row r="3926" spans="2:31" x14ac:dyDescent="0.25">
      <c r="B3926" s="89"/>
      <c r="AE3926" s="108" t="b">
        <f t="shared" si="373"/>
        <v>0</v>
      </c>
    </row>
    <row r="3927" spans="2:31" x14ac:dyDescent="0.25">
      <c r="B3927" s="89"/>
      <c r="AE3927" s="108" t="b">
        <f t="shared" si="373"/>
        <v>0</v>
      </c>
    </row>
    <row r="3928" spans="2:31" x14ac:dyDescent="0.25">
      <c r="B3928" s="89"/>
      <c r="AE3928" s="108" t="b">
        <f t="shared" si="373"/>
        <v>0</v>
      </c>
    </row>
    <row r="3929" spans="2:31" x14ac:dyDescent="0.25">
      <c r="B3929" s="89"/>
      <c r="AE3929" s="108" t="b">
        <f t="shared" si="373"/>
        <v>0</v>
      </c>
    </row>
    <row r="3930" spans="2:31" x14ac:dyDescent="0.25">
      <c r="B3930" s="89"/>
      <c r="AE3930" s="108" t="b">
        <f t="shared" si="373"/>
        <v>0</v>
      </c>
    </row>
    <row r="3931" spans="2:31" x14ac:dyDescent="0.25">
      <c r="B3931" s="89"/>
      <c r="AE3931" s="108" t="b">
        <f t="shared" si="373"/>
        <v>0</v>
      </c>
    </row>
    <row r="3932" spans="2:31" x14ac:dyDescent="0.25">
      <c r="B3932" s="89"/>
      <c r="AE3932" s="108" t="b">
        <f t="shared" si="373"/>
        <v>0</v>
      </c>
    </row>
    <row r="3933" spans="2:31" x14ac:dyDescent="0.25">
      <c r="B3933" s="89"/>
      <c r="AE3933" s="108" t="b">
        <f t="shared" si="373"/>
        <v>0</v>
      </c>
    </row>
    <row r="3934" spans="2:31" x14ac:dyDescent="0.25">
      <c r="B3934" s="89"/>
      <c r="AE3934" s="108" t="b">
        <f t="shared" si="373"/>
        <v>0</v>
      </c>
    </row>
    <row r="3935" spans="2:31" x14ac:dyDescent="0.25">
      <c r="B3935" s="89"/>
      <c r="AE3935" s="108" t="b">
        <f t="shared" si="373"/>
        <v>0</v>
      </c>
    </row>
    <row r="3936" spans="2:31" x14ac:dyDescent="0.25">
      <c r="B3936" s="89"/>
      <c r="AE3936" s="108" t="b">
        <f t="shared" si="373"/>
        <v>0</v>
      </c>
    </row>
    <row r="3937" spans="2:31" x14ac:dyDescent="0.25">
      <c r="B3937" s="89"/>
      <c r="AE3937" s="108" t="b">
        <f t="shared" si="373"/>
        <v>0</v>
      </c>
    </row>
    <row r="3938" spans="2:31" x14ac:dyDescent="0.25">
      <c r="B3938" s="89"/>
      <c r="AE3938" s="108" t="b">
        <f t="shared" si="373"/>
        <v>0</v>
      </c>
    </row>
    <row r="3939" spans="2:31" x14ac:dyDescent="0.25">
      <c r="B3939" s="89"/>
      <c r="AE3939" s="108" t="b">
        <f t="shared" si="373"/>
        <v>0</v>
      </c>
    </row>
    <row r="3940" spans="2:31" x14ac:dyDescent="0.25">
      <c r="B3940" s="89"/>
      <c r="AE3940" s="108" t="b">
        <f t="shared" si="373"/>
        <v>0</v>
      </c>
    </row>
    <row r="3941" spans="2:31" x14ac:dyDescent="0.25">
      <c r="B3941" s="89"/>
      <c r="AE3941" s="108" t="b">
        <f t="shared" si="373"/>
        <v>0</v>
      </c>
    </row>
    <row r="3942" spans="2:31" x14ac:dyDescent="0.25">
      <c r="B3942" s="89"/>
      <c r="AE3942" s="108" t="b">
        <f t="shared" si="373"/>
        <v>0</v>
      </c>
    </row>
    <row r="3943" spans="2:31" x14ac:dyDescent="0.25">
      <c r="B3943" s="89"/>
      <c r="AE3943" s="108" t="b">
        <f t="shared" si="373"/>
        <v>0</v>
      </c>
    </row>
    <row r="3944" spans="2:31" x14ac:dyDescent="0.25">
      <c r="B3944" s="89"/>
      <c r="AE3944" s="108" t="b">
        <f t="shared" si="373"/>
        <v>0</v>
      </c>
    </row>
    <row r="3945" spans="2:31" x14ac:dyDescent="0.25">
      <c r="B3945" s="89"/>
      <c r="AE3945" s="108" t="b">
        <f t="shared" si="373"/>
        <v>0</v>
      </c>
    </row>
    <row r="3946" spans="2:31" x14ac:dyDescent="0.25">
      <c r="B3946" s="89"/>
      <c r="AE3946" s="108" t="b">
        <f t="shared" si="373"/>
        <v>0</v>
      </c>
    </row>
    <row r="3947" spans="2:31" x14ac:dyDescent="0.25">
      <c r="B3947" s="89"/>
      <c r="AE3947" s="108" t="b">
        <f t="shared" si="373"/>
        <v>0</v>
      </c>
    </row>
    <row r="3948" spans="2:31" x14ac:dyDescent="0.25">
      <c r="B3948" s="89"/>
      <c r="AE3948" s="108" t="b">
        <f t="shared" si="373"/>
        <v>0</v>
      </c>
    </row>
    <row r="3949" spans="2:31" x14ac:dyDescent="0.25">
      <c r="B3949" s="89"/>
      <c r="AE3949" s="108" t="b">
        <f t="shared" si="373"/>
        <v>0</v>
      </c>
    </row>
    <row r="3950" spans="2:31" x14ac:dyDescent="0.25">
      <c r="B3950" s="89"/>
      <c r="AE3950" s="108" t="b">
        <f t="shared" si="373"/>
        <v>0</v>
      </c>
    </row>
    <row r="3951" spans="2:31" x14ac:dyDescent="0.25">
      <c r="B3951" s="89"/>
      <c r="AE3951" s="108" t="b">
        <f t="shared" si="373"/>
        <v>0</v>
      </c>
    </row>
    <row r="3952" spans="2:31" x14ac:dyDescent="0.25">
      <c r="B3952" s="89"/>
      <c r="AE3952" s="108" t="b">
        <f t="shared" si="373"/>
        <v>0</v>
      </c>
    </row>
    <row r="3953" spans="2:31" x14ac:dyDescent="0.25">
      <c r="B3953" s="89"/>
      <c r="AE3953" s="108" t="b">
        <f t="shared" si="373"/>
        <v>0</v>
      </c>
    </row>
    <row r="3954" spans="2:31" x14ac:dyDescent="0.25">
      <c r="B3954" s="89"/>
      <c r="AE3954" s="108" t="b">
        <f t="shared" si="373"/>
        <v>0</v>
      </c>
    </row>
    <row r="3955" spans="2:31" x14ac:dyDescent="0.25">
      <c r="B3955" s="89"/>
      <c r="AE3955" s="108" t="b">
        <f t="shared" si="373"/>
        <v>0</v>
      </c>
    </row>
    <row r="3956" spans="2:31" x14ac:dyDescent="0.25">
      <c r="B3956" s="89"/>
      <c r="AE3956" s="108" t="b">
        <f t="shared" si="373"/>
        <v>0</v>
      </c>
    </row>
    <row r="3957" spans="2:31" x14ac:dyDescent="0.25">
      <c r="B3957" s="89"/>
      <c r="AE3957" s="108" t="b">
        <f t="shared" si="373"/>
        <v>0</v>
      </c>
    </row>
    <row r="3958" spans="2:31" x14ac:dyDescent="0.25">
      <c r="B3958" s="89"/>
      <c r="AE3958" s="108" t="b">
        <f t="shared" si="373"/>
        <v>0</v>
      </c>
    </row>
    <row r="3959" spans="2:31" x14ac:dyDescent="0.25">
      <c r="B3959" s="89"/>
      <c r="AE3959" s="108" t="b">
        <f t="shared" si="373"/>
        <v>0</v>
      </c>
    </row>
    <row r="3960" spans="2:31" x14ac:dyDescent="0.25">
      <c r="B3960" s="89"/>
      <c r="AE3960" s="108" t="b">
        <f t="shared" si="373"/>
        <v>0</v>
      </c>
    </row>
    <row r="3961" spans="2:31" x14ac:dyDescent="0.25">
      <c r="B3961" s="89"/>
      <c r="AE3961" s="108" t="b">
        <f t="shared" si="373"/>
        <v>0</v>
      </c>
    </row>
    <row r="3962" spans="2:31" x14ac:dyDescent="0.25">
      <c r="B3962" s="89"/>
      <c r="AE3962" s="108" t="b">
        <f t="shared" si="373"/>
        <v>0</v>
      </c>
    </row>
    <row r="3963" spans="2:31" x14ac:dyDescent="0.25">
      <c r="B3963" s="89"/>
      <c r="AE3963" s="108" t="b">
        <f t="shared" si="373"/>
        <v>0</v>
      </c>
    </row>
    <row r="3964" spans="2:31" x14ac:dyDescent="0.25">
      <c r="B3964" s="89"/>
      <c r="AE3964" s="108" t="b">
        <f t="shared" si="373"/>
        <v>0</v>
      </c>
    </row>
    <row r="3965" spans="2:31" x14ac:dyDescent="0.25">
      <c r="B3965" s="89"/>
      <c r="AE3965" s="108" t="b">
        <f t="shared" si="373"/>
        <v>0</v>
      </c>
    </row>
    <row r="3966" spans="2:31" x14ac:dyDescent="0.25">
      <c r="B3966" s="89"/>
      <c r="AE3966" s="108" t="b">
        <f t="shared" si="373"/>
        <v>0</v>
      </c>
    </row>
    <row r="3967" spans="2:31" x14ac:dyDescent="0.25">
      <c r="B3967" s="89"/>
      <c r="AE3967" s="108" t="b">
        <f t="shared" si="373"/>
        <v>0</v>
      </c>
    </row>
    <row r="3968" spans="2:31" x14ac:dyDescent="0.25">
      <c r="B3968" s="89"/>
      <c r="AE3968" s="108" t="b">
        <f t="shared" si="373"/>
        <v>0</v>
      </c>
    </row>
    <row r="3969" spans="31:31" x14ac:dyDescent="0.25">
      <c r="AE3969" s="108" t="b">
        <f t="shared" si="373"/>
        <v>0</v>
      </c>
    </row>
    <row r="3970" spans="31:31" x14ac:dyDescent="0.25">
      <c r="AE3970" s="108" t="b">
        <f t="shared" si="373"/>
        <v>0</v>
      </c>
    </row>
    <row r="3971" spans="31:31" x14ac:dyDescent="0.25">
      <c r="AE3971" s="108" t="b">
        <f t="shared" si="373"/>
        <v>0</v>
      </c>
    </row>
    <row r="3972" spans="31:31" x14ac:dyDescent="0.25">
      <c r="AE3972" s="108" t="b">
        <f t="shared" si="373"/>
        <v>0</v>
      </c>
    </row>
    <row r="3973" spans="31:31" x14ac:dyDescent="0.25">
      <c r="AE3973" s="108" t="b">
        <f t="shared" si="373"/>
        <v>0</v>
      </c>
    </row>
    <row r="3974" spans="31:31" x14ac:dyDescent="0.25">
      <c r="AE3974" s="108" t="b">
        <f t="shared" si="373"/>
        <v>0</v>
      </c>
    </row>
    <row r="3975" spans="31:31" x14ac:dyDescent="0.25">
      <c r="AE3975" s="108" t="b">
        <f t="shared" si="373"/>
        <v>0</v>
      </c>
    </row>
    <row r="3976" spans="31:31" x14ac:dyDescent="0.25">
      <c r="AE3976" s="108" t="b">
        <f t="shared" si="373"/>
        <v>0</v>
      </c>
    </row>
    <row r="3977" spans="31:31" x14ac:dyDescent="0.25">
      <c r="AE3977" s="108" t="b">
        <f t="shared" si="373"/>
        <v>0</v>
      </c>
    </row>
    <row r="3978" spans="31:31" x14ac:dyDescent="0.25">
      <c r="AE3978" s="108" t="b">
        <f t="shared" si="373"/>
        <v>0</v>
      </c>
    </row>
    <row r="3979" spans="31:31" x14ac:dyDescent="0.25">
      <c r="AE3979" s="108" t="b">
        <f t="shared" ref="AE3979:AE4042" si="374">IF(COUNTBLANK(E3899)=0,B3891)</f>
        <v>0</v>
      </c>
    </row>
    <row r="3980" spans="31:31" x14ac:dyDescent="0.25">
      <c r="AE3980" s="108" t="b">
        <f t="shared" si="374"/>
        <v>0</v>
      </c>
    </row>
    <row r="3981" spans="31:31" x14ac:dyDescent="0.25">
      <c r="AE3981" s="108" t="b">
        <f t="shared" si="374"/>
        <v>0</v>
      </c>
    </row>
    <row r="3982" spans="31:31" x14ac:dyDescent="0.25">
      <c r="AE3982" s="108" t="b">
        <f t="shared" si="374"/>
        <v>0</v>
      </c>
    </row>
    <row r="3983" spans="31:31" x14ac:dyDescent="0.25">
      <c r="AE3983" s="108" t="b">
        <f t="shared" si="374"/>
        <v>0</v>
      </c>
    </row>
    <row r="3984" spans="31:31" x14ac:dyDescent="0.25">
      <c r="AE3984" s="108" t="b">
        <f t="shared" si="374"/>
        <v>0</v>
      </c>
    </row>
    <row r="3985" spans="31:31" x14ac:dyDescent="0.25">
      <c r="AE3985" s="108" t="b">
        <f t="shared" si="374"/>
        <v>0</v>
      </c>
    </row>
    <row r="3986" spans="31:31" x14ac:dyDescent="0.25">
      <c r="AE3986" s="108" t="b">
        <f t="shared" si="374"/>
        <v>0</v>
      </c>
    </row>
    <row r="3987" spans="31:31" x14ac:dyDescent="0.25">
      <c r="AE3987" s="108" t="b">
        <f t="shared" si="374"/>
        <v>0</v>
      </c>
    </row>
    <row r="3988" spans="31:31" x14ac:dyDescent="0.25">
      <c r="AE3988" s="108" t="b">
        <f t="shared" si="374"/>
        <v>0</v>
      </c>
    </row>
    <row r="3989" spans="31:31" x14ac:dyDescent="0.25">
      <c r="AE3989" s="108" t="b">
        <f t="shared" si="374"/>
        <v>0</v>
      </c>
    </row>
    <row r="3990" spans="31:31" x14ac:dyDescent="0.25">
      <c r="AE3990" s="108" t="b">
        <f t="shared" si="374"/>
        <v>0</v>
      </c>
    </row>
    <row r="3991" spans="31:31" x14ac:dyDescent="0.25">
      <c r="AE3991" s="108" t="b">
        <f t="shared" si="374"/>
        <v>0</v>
      </c>
    </row>
    <row r="3992" spans="31:31" x14ac:dyDescent="0.25">
      <c r="AE3992" s="108" t="b">
        <f t="shared" si="374"/>
        <v>0</v>
      </c>
    </row>
    <row r="3993" spans="31:31" x14ac:dyDescent="0.25">
      <c r="AE3993" s="108" t="b">
        <f t="shared" si="374"/>
        <v>0</v>
      </c>
    </row>
    <row r="3994" spans="31:31" x14ac:dyDescent="0.25">
      <c r="AE3994" s="108" t="b">
        <f t="shared" si="374"/>
        <v>0</v>
      </c>
    </row>
    <row r="3995" spans="31:31" x14ac:dyDescent="0.25">
      <c r="AE3995" s="108" t="b">
        <f t="shared" si="374"/>
        <v>0</v>
      </c>
    </row>
    <row r="3996" spans="31:31" x14ac:dyDescent="0.25">
      <c r="AE3996" s="108" t="b">
        <f t="shared" si="374"/>
        <v>0</v>
      </c>
    </row>
    <row r="3997" spans="31:31" x14ac:dyDescent="0.25">
      <c r="AE3997" s="108" t="b">
        <f t="shared" si="374"/>
        <v>0</v>
      </c>
    </row>
    <row r="3998" spans="31:31" x14ac:dyDescent="0.25">
      <c r="AE3998" s="108" t="b">
        <f t="shared" si="374"/>
        <v>0</v>
      </c>
    </row>
    <row r="3999" spans="31:31" x14ac:dyDescent="0.25">
      <c r="AE3999" s="108" t="b">
        <f t="shared" si="374"/>
        <v>0</v>
      </c>
    </row>
    <row r="4000" spans="31:31" x14ac:dyDescent="0.25">
      <c r="AE4000" s="108" t="b">
        <f t="shared" si="374"/>
        <v>0</v>
      </c>
    </row>
    <row r="4001" spans="31:31" x14ac:dyDescent="0.25">
      <c r="AE4001" s="108" t="b">
        <f t="shared" si="374"/>
        <v>0</v>
      </c>
    </row>
    <row r="4002" spans="31:31" x14ac:dyDescent="0.25">
      <c r="AE4002" s="108" t="b">
        <f t="shared" si="374"/>
        <v>0</v>
      </c>
    </row>
    <row r="4003" spans="31:31" x14ac:dyDescent="0.25">
      <c r="AE4003" s="108" t="b">
        <f t="shared" si="374"/>
        <v>0</v>
      </c>
    </row>
    <row r="4004" spans="31:31" x14ac:dyDescent="0.25">
      <c r="AE4004" s="108" t="b">
        <f t="shared" si="374"/>
        <v>0</v>
      </c>
    </row>
    <row r="4005" spans="31:31" x14ac:dyDescent="0.25">
      <c r="AE4005" s="108" t="b">
        <f t="shared" si="374"/>
        <v>0</v>
      </c>
    </row>
    <row r="4006" spans="31:31" x14ac:dyDescent="0.25">
      <c r="AE4006" s="108" t="b">
        <f t="shared" si="374"/>
        <v>0</v>
      </c>
    </row>
    <row r="4007" spans="31:31" x14ac:dyDescent="0.25">
      <c r="AE4007" s="108" t="b">
        <f t="shared" si="374"/>
        <v>0</v>
      </c>
    </row>
    <row r="4008" spans="31:31" x14ac:dyDescent="0.25">
      <c r="AE4008" s="108" t="b">
        <f t="shared" si="374"/>
        <v>0</v>
      </c>
    </row>
    <row r="4009" spans="31:31" x14ac:dyDescent="0.25">
      <c r="AE4009" s="108" t="b">
        <f t="shared" si="374"/>
        <v>0</v>
      </c>
    </row>
    <row r="4010" spans="31:31" x14ac:dyDescent="0.25">
      <c r="AE4010" s="108" t="b">
        <f t="shared" si="374"/>
        <v>0</v>
      </c>
    </row>
    <row r="4011" spans="31:31" x14ac:dyDescent="0.25">
      <c r="AE4011" s="108" t="b">
        <f t="shared" si="374"/>
        <v>0</v>
      </c>
    </row>
    <row r="4012" spans="31:31" x14ac:dyDescent="0.25">
      <c r="AE4012" s="108" t="b">
        <f t="shared" si="374"/>
        <v>0</v>
      </c>
    </row>
    <row r="4013" spans="31:31" x14ac:dyDescent="0.25">
      <c r="AE4013" s="108" t="b">
        <f t="shared" si="374"/>
        <v>0</v>
      </c>
    </row>
    <row r="4014" spans="31:31" x14ac:dyDescent="0.25">
      <c r="AE4014" s="108" t="b">
        <f t="shared" si="374"/>
        <v>0</v>
      </c>
    </row>
    <row r="4015" spans="31:31" x14ac:dyDescent="0.25">
      <c r="AE4015" s="108" t="b">
        <f t="shared" si="374"/>
        <v>0</v>
      </c>
    </row>
    <row r="4016" spans="31:31" x14ac:dyDescent="0.25">
      <c r="AE4016" s="108" t="b">
        <f t="shared" si="374"/>
        <v>0</v>
      </c>
    </row>
    <row r="4017" spans="31:31" x14ac:dyDescent="0.25">
      <c r="AE4017" s="108" t="b">
        <f t="shared" si="374"/>
        <v>0</v>
      </c>
    </row>
    <row r="4018" spans="31:31" x14ac:dyDescent="0.25">
      <c r="AE4018" s="108" t="b">
        <f t="shared" si="374"/>
        <v>0</v>
      </c>
    </row>
    <row r="4019" spans="31:31" x14ac:dyDescent="0.25">
      <c r="AE4019" s="108" t="b">
        <f t="shared" si="374"/>
        <v>0</v>
      </c>
    </row>
    <row r="4020" spans="31:31" x14ac:dyDescent="0.25">
      <c r="AE4020" s="108" t="b">
        <f t="shared" si="374"/>
        <v>0</v>
      </c>
    </row>
    <row r="4021" spans="31:31" x14ac:dyDescent="0.25">
      <c r="AE4021" s="108" t="b">
        <f t="shared" si="374"/>
        <v>0</v>
      </c>
    </row>
    <row r="4022" spans="31:31" x14ac:dyDescent="0.25">
      <c r="AE4022" s="108" t="b">
        <f t="shared" si="374"/>
        <v>0</v>
      </c>
    </row>
    <row r="4023" spans="31:31" x14ac:dyDescent="0.25">
      <c r="AE4023" s="108" t="b">
        <f t="shared" si="374"/>
        <v>0</v>
      </c>
    </row>
    <row r="4024" spans="31:31" x14ac:dyDescent="0.25">
      <c r="AE4024" s="108" t="b">
        <f t="shared" si="374"/>
        <v>0</v>
      </c>
    </row>
    <row r="4025" spans="31:31" x14ac:dyDescent="0.25">
      <c r="AE4025" s="108" t="b">
        <f t="shared" si="374"/>
        <v>0</v>
      </c>
    </row>
    <row r="4026" spans="31:31" x14ac:dyDescent="0.25">
      <c r="AE4026" s="108" t="b">
        <f t="shared" si="374"/>
        <v>0</v>
      </c>
    </row>
    <row r="4027" spans="31:31" x14ac:dyDescent="0.25">
      <c r="AE4027" s="108" t="b">
        <f t="shared" si="374"/>
        <v>0</v>
      </c>
    </row>
    <row r="4028" spans="31:31" x14ac:dyDescent="0.25">
      <c r="AE4028" s="108" t="b">
        <f t="shared" si="374"/>
        <v>0</v>
      </c>
    </row>
    <row r="4029" spans="31:31" x14ac:dyDescent="0.25">
      <c r="AE4029" s="108" t="b">
        <f t="shared" si="374"/>
        <v>0</v>
      </c>
    </row>
    <row r="4030" spans="31:31" x14ac:dyDescent="0.25">
      <c r="AE4030" s="108" t="b">
        <f t="shared" si="374"/>
        <v>0</v>
      </c>
    </row>
    <row r="4031" spans="31:31" x14ac:dyDescent="0.25">
      <c r="AE4031" s="108" t="b">
        <f t="shared" si="374"/>
        <v>0</v>
      </c>
    </row>
    <row r="4032" spans="31:31" x14ac:dyDescent="0.25">
      <c r="AE4032" s="108" t="b">
        <f t="shared" si="374"/>
        <v>0</v>
      </c>
    </row>
    <row r="4033" spans="31:31" x14ac:dyDescent="0.25">
      <c r="AE4033" s="108" t="b">
        <f t="shared" si="374"/>
        <v>0</v>
      </c>
    </row>
    <row r="4034" spans="31:31" x14ac:dyDescent="0.25">
      <c r="AE4034" s="108" t="b">
        <f t="shared" si="374"/>
        <v>0</v>
      </c>
    </row>
    <row r="4035" spans="31:31" x14ac:dyDescent="0.25">
      <c r="AE4035" s="108" t="b">
        <f t="shared" si="374"/>
        <v>0</v>
      </c>
    </row>
    <row r="4036" spans="31:31" x14ac:dyDescent="0.25">
      <c r="AE4036" s="108" t="b">
        <f t="shared" si="374"/>
        <v>0</v>
      </c>
    </row>
    <row r="4037" spans="31:31" x14ac:dyDescent="0.25">
      <c r="AE4037" s="108" t="b">
        <f t="shared" si="374"/>
        <v>0</v>
      </c>
    </row>
    <row r="4038" spans="31:31" x14ac:dyDescent="0.25">
      <c r="AE4038" s="108" t="b">
        <f t="shared" si="374"/>
        <v>0</v>
      </c>
    </row>
    <row r="4039" spans="31:31" x14ac:dyDescent="0.25">
      <c r="AE4039" s="108" t="b">
        <f t="shared" si="374"/>
        <v>0</v>
      </c>
    </row>
    <row r="4040" spans="31:31" x14ac:dyDescent="0.25">
      <c r="AE4040" s="108" t="b">
        <f t="shared" si="374"/>
        <v>0</v>
      </c>
    </row>
    <row r="4041" spans="31:31" x14ac:dyDescent="0.25">
      <c r="AE4041" s="108" t="b">
        <f t="shared" si="374"/>
        <v>0</v>
      </c>
    </row>
    <row r="4042" spans="31:31" x14ac:dyDescent="0.25">
      <c r="AE4042" s="108" t="b">
        <f t="shared" si="374"/>
        <v>0</v>
      </c>
    </row>
    <row r="4043" spans="31:31" x14ac:dyDescent="0.25">
      <c r="AE4043" s="108" t="b">
        <f t="shared" ref="AE4043:AE4106" si="375">IF(COUNTBLANK(E3963)=0,B3955)</f>
        <v>0</v>
      </c>
    </row>
    <row r="4044" spans="31:31" x14ac:dyDescent="0.25">
      <c r="AE4044" s="108" t="b">
        <f t="shared" si="375"/>
        <v>0</v>
      </c>
    </row>
    <row r="4045" spans="31:31" x14ac:dyDescent="0.25">
      <c r="AE4045" s="108" t="b">
        <f t="shared" si="375"/>
        <v>0</v>
      </c>
    </row>
    <row r="4046" spans="31:31" x14ac:dyDescent="0.25">
      <c r="AE4046" s="108" t="b">
        <f t="shared" si="375"/>
        <v>0</v>
      </c>
    </row>
    <row r="4047" spans="31:31" x14ac:dyDescent="0.25">
      <c r="AE4047" s="108" t="b">
        <f t="shared" si="375"/>
        <v>0</v>
      </c>
    </row>
    <row r="4048" spans="31:31" x14ac:dyDescent="0.25">
      <c r="AE4048" s="108" t="b">
        <f t="shared" si="375"/>
        <v>0</v>
      </c>
    </row>
    <row r="4049" spans="31:31" x14ac:dyDescent="0.25">
      <c r="AE4049" s="108" t="b">
        <f t="shared" si="375"/>
        <v>0</v>
      </c>
    </row>
    <row r="4050" spans="31:31" x14ac:dyDescent="0.25">
      <c r="AE4050" s="108" t="b">
        <f t="shared" si="375"/>
        <v>0</v>
      </c>
    </row>
    <row r="4051" spans="31:31" x14ac:dyDescent="0.25">
      <c r="AE4051" s="108" t="b">
        <f t="shared" si="375"/>
        <v>0</v>
      </c>
    </row>
    <row r="4052" spans="31:31" x14ac:dyDescent="0.25">
      <c r="AE4052" s="108" t="b">
        <f t="shared" si="375"/>
        <v>0</v>
      </c>
    </row>
    <row r="4053" spans="31:31" x14ac:dyDescent="0.25">
      <c r="AE4053" s="108" t="b">
        <f t="shared" si="375"/>
        <v>0</v>
      </c>
    </row>
    <row r="4054" spans="31:31" x14ac:dyDescent="0.25">
      <c r="AE4054" s="108" t="b">
        <f t="shared" si="375"/>
        <v>0</v>
      </c>
    </row>
    <row r="4055" spans="31:31" x14ac:dyDescent="0.25">
      <c r="AE4055" s="108" t="b">
        <f t="shared" si="375"/>
        <v>0</v>
      </c>
    </row>
    <row r="4056" spans="31:31" x14ac:dyDescent="0.25">
      <c r="AE4056" s="108" t="b">
        <f t="shared" si="375"/>
        <v>0</v>
      </c>
    </row>
    <row r="4057" spans="31:31" x14ac:dyDescent="0.25">
      <c r="AE4057" s="108" t="b">
        <f t="shared" si="375"/>
        <v>0</v>
      </c>
    </row>
    <row r="4058" spans="31:31" x14ac:dyDescent="0.25">
      <c r="AE4058" s="108" t="b">
        <f t="shared" si="375"/>
        <v>0</v>
      </c>
    </row>
    <row r="4059" spans="31:31" x14ac:dyDescent="0.25">
      <c r="AE4059" s="108" t="b">
        <f t="shared" si="375"/>
        <v>0</v>
      </c>
    </row>
    <row r="4060" spans="31:31" x14ac:dyDescent="0.25">
      <c r="AE4060" s="108" t="b">
        <f t="shared" si="375"/>
        <v>0</v>
      </c>
    </row>
    <row r="4061" spans="31:31" x14ac:dyDescent="0.25">
      <c r="AE4061" s="108" t="b">
        <f t="shared" si="375"/>
        <v>0</v>
      </c>
    </row>
    <row r="4062" spans="31:31" x14ac:dyDescent="0.25">
      <c r="AE4062" s="108" t="b">
        <f t="shared" si="375"/>
        <v>0</v>
      </c>
    </row>
    <row r="4063" spans="31:31" x14ac:dyDescent="0.25">
      <c r="AE4063" s="108" t="b">
        <f t="shared" si="375"/>
        <v>0</v>
      </c>
    </row>
    <row r="4064" spans="31:31" x14ac:dyDescent="0.25">
      <c r="AE4064" s="108" t="b">
        <f t="shared" si="375"/>
        <v>0</v>
      </c>
    </row>
    <row r="4065" spans="31:31" x14ac:dyDescent="0.25">
      <c r="AE4065" s="108" t="b">
        <f t="shared" si="375"/>
        <v>0</v>
      </c>
    </row>
    <row r="4066" spans="31:31" x14ac:dyDescent="0.25">
      <c r="AE4066" s="108" t="b">
        <f t="shared" si="375"/>
        <v>0</v>
      </c>
    </row>
    <row r="4067" spans="31:31" x14ac:dyDescent="0.25">
      <c r="AE4067" s="108" t="b">
        <f t="shared" si="375"/>
        <v>0</v>
      </c>
    </row>
    <row r="4068" spans="31:31" x14ac:dyDescent="0.25">
      <c r="AE4068" s="108" t="b">
        <f t="shared" si="375"/>
        <v>0</v>
      </c>
    </row>
    <row r="4069" spans="31:31" x14ac:dyDescent="0.25">
      <c r="AE4069" s="108" t="b">
        <f t="shared" si="375"/>
        <v>0</v>
      </c>
    </row>
    <row r="4070" spans="31:31" x14ac:dyDescent="0.25">
      <c r="AE4070" s="108" t="b">
        <f t="shared" si="375"/>
        <v>0</v>
      </c>
    </row>
    <row r="4071" spans="31:31" x14ac:dyDescent="0.25">
      <c r="AE4071" s="108" t="b">
        <f t="shared" si="375"/>
        <v>0</v>
      </c>
    </row>
    <row r="4072" spans="31:31" x14ac:dyDescent="0.25">
      <c r="AE4072" s="108" t="b">
        <f t="shared" si="375"/>
        <v>0</v>
      </c>
    </row>
    <row r="4073" spans="31:31" x14ac:dyDescent="0.25">
      <c r="AE4073" s="108" t="b">
        <f t="shared" si="375"/>
        <v>0</v>
      </c>
    </row>
    <row r="4074" spans="31:31" x14ac:dyDescent="0.25">
      <c r="AE4074" s="108" t="b">
        <f t="shared" si="375"/>
        <v>0</v>
      </c>
    </row>
    <row r="4075" spans="31:31" x14ac:dyDescent="0.25">
      <c r="AE4075" s="108" t="b">
        <f t="shared" si="375"/>
        <v>0</v>
      </c>
    </row>
    <row r="4076" spans="31:31" x14ac:dyDescent="0.25">
      <c r="AE4076" s="108" t="b">
        <f t="shared" si="375"/>
        <v>0</v>
      </c>
    </row>
    <row r="4077" spans="31:31" x14ac:dyDescent="0.25">
      <c r="AE4077" s="108" t="b">
        <f t="shared" si="375"/>
        <v>0</v>
      </c>
    </row>
    <row r="4078" spans="31:31" x14ac:dyDescent="0.25">
      <c r="AE4078" s="108" t="b">
        <f t="shared" si="375"/>
        <v>0</v>
      </c>
    </row>
    <row r="4079" spans="31:31" x14ac:dyDescent="0.25">
      <c r="AE4079" s="108" t="b">
        <f t="shared" si="375"/>
        <v>0</v>
      </c>
    </row>
    <row r="4080" spans="31:31" x14ac:dyDescent="0.25">
      <c r="AE4080" s="108" t="b">
        <f t="shared" si="375"/>
        <v>0</v>
      </c>
    </row>
    <row r="4081" spans="31:31" x14ac:dyDescent="0.25">
      <c r="AE4081" s="108" t="b">
        <f t="shared" si="375"/>
        <v>0</v>
      </c>
    </row>
    <row r="4082" spans="31:31" x14ac:dyDescent="0.25">
      <c r="AE4082" s="108" t="b">
        <f t="shared" si="375"/>
        <v>0</v>
      </c>
    </row>
    <row r="4083" spans="31:31" x14ac:dyDescent="0.25">
      <c r="AE4083" s="108" t="b">
        <f t="shared" si="375"/>
        <v>0</v>
      </c>
    </row>
    <row r="4084" spans="31:31" x14ac:dyDescent="0.25">
      <c r="AE4084" s="108" t="b">
        <f t="shared" si="375"/>
        <v>0</v>
      </c>
    </row>
    <row r="4085" spans="31:31" x14ac:dyDescent="0.25">
      <c r="AE4085" s="108" t="b">
        <f t="shared" si="375"/>
        <v>0</v>
      </c>
    </row>
    <row r="4086" spans="31:31" x14ac:dyDescent="0.25">
      <c r="AE4086" s="108" t="b">
        <f t="shared" si="375"/>
        <v>0</v>
      </c>
    </row>
    <row r="4087" spans="31:31" x14ac:dyDescent="0.25">
      <c r="AE4087" s="108" t="b">
        <f t="shared" si="375"/>
        <v>0</v>
      </c>
    </row>
    <row r="4088" spans="31:31" x14ac:dyDescent="0.25">
      <c r="AE4088" s="108" t="b">
        <f t="shared" si="375"/>
        <v>0</v>
      </c>
    </row>
    <row r="4089" spans="31:31" x14ac:dyDescent="0.25">
      <c r="AE4089" s="108" t="b">
        <f t="shared" si="375"/>
        <v>0</v>
      </c>
    </row>
    <row r="4090" spans="31:31" x14ac:dyDescent="0.25">
      <c r="AE4090" s="108" t="b">
        <f t="shared" si="375"/>
        <v>0</v>
      </c>
    </row>
    <row r="4091" spans="31:31" x14ac:dyDescent="0.25">
      <c r="AE4091" s="108" t="b">
        <f t="shared" si="375"/>
        <v>0</v>
      </c>
    </row>
    <row r="4092" spans="31:31" x14ac:dyDescent="0.25">
      <c r="AE4092" s="108" t="b">
        <f t="shared" si="375"/>
        <v>0</v>
      </c>
    </row>
    <row r="4093" spans="31:31" x14ac:dyDescent="0.25">
      <c r="AE4093" s="108" t="b">
        <f t="shared" si="375"/>
        <v>0</v>
      </c>
    </row>
    <row r="4094" spans="31:31" x14ac:dyDescent="0.25">
      <c r="AE4094" s="108" t="b">
        <f t="shared" si="375"/>
        <v>0</v>
      </c>
    </row>
    <row r="4095" spans="31:31" x14ac:dyDescent="0.25">
      <c r="AE4095" s="108" t="b">
        <f t="shared" si="375"/>
        <v>0</v>
      </c>
    </row>
    <row r="4096" spans="31:31" x14ac:dyDescent="0.25">
      <c r="AE4096" s="108" t="b">
        <f t="shared" si="375"/>
        <v>0</v>
      </c>
    </row>
    <row r="4097" spans="31:31" x14ac:dyDescent="0.25">
      <c r="AE4097" s="108" t="b">
        <f t="shared" si="375"/>
        <v>0</v>
      </c>
    </row>
    <row r="4098" spans="31:31" x14ac:dyDescent="0.25">
      <c r="AE4098" s="108" t="b">
        <f t="shared" si="375"/>
        <v>0</v>
      </c>
    </row>
    <row r="4099" spans="31:31" x14ac:dyDescent="0.25">
      <c r="AE4099" s="108" t="b">
        <f t="shared" si="375"/>
        <v>0</v>
      </c>
    </row>
    <row r="4100" spans="31:31" x14ac:dyDescent="0.25">
      <c r="AE4100" s="108" t="b">
        <f t="shared" si="375"/>
        <v>0</v>
      </c>
    </row>
    <row r="4101" spans="31:31" x14ac:dyDescent="0.25">
      <c r="AE4101" s="108" t="b">
        <f t="shared" si="375"/>
        <v>0</v>
      </c>
    </row>
    <row r="4102" spans="31:31" x14ac:dyDescent="0.25">
      <c r="AE4102" s="108" t="b">
        <f t="shared" si="375"/>
        <v>0</v>
      </c>
    </row>
    <row r="4103" spans="31:31" x14ac:dyDescent="0.25">
      <c r="AE4103" s="108" t="b">
        <f t="shared" si="375"/>
        <v>0</v>
      </c>
    </row>
    <row r="4104" spans="31:31" x14ac:dyDescent="0.25">
      <c r="AE4104" s="108" t="b">
        <f t="shared" si="375"/>
        <v>0</v>
      </c>
    </row>
    <row r="4105" spans="31:31" x14ac:dyDescent="0.25">
      <c r="AE4105" s="108" t="b">
        <f t="shared" si="375"/>
        <v>0</v>
      </c>
    </row>
    <row r="4106" spans="31:31" x14ac:dyDescent="0.25">
      <c r="AE4106" s="108" t="b">
        <f t="shared" si="375"/>
        <v>0</v>
      </c>
    </row>
    <row r="4107" spans="31:31" x14ac:dyDescent="0.25">
      <c r="AE4107" s="108" t="b">
        <f t="shared" ref="AE4107:AE4170" si="376">IF(COUNTBLANK(E4027)=0,B4019)</f>
        <v>0</v>
      </c>
    </row>
    <row r="4108" spans="31:31" x14ac:dyDescent="0.25">
      <c r="AE4108" s="108" t="b">
        <f t="shared" si="376"/>
        <v>0</v>
      </c>
    </row>
    <row r="4109" spans="31:31" x14ac:dyDescent="0.25">
      <c r="AE4109" s="108" t="b">
        <f t="shared" si="376"/>
        <v>0</v>
      </c>
    </row>
    <row r="4110" spans="31:31" x14ac:dyDescent="0.25">
      <c r="AE4110" s="108" t="b">
        <f t="shared" si="376"/>
        <v>0</v>
      </c>
    </row>
    <row r="4111" spans="31:31" x14ac:dyDescent="0.25">
      <c r="AE4111" s="108" t="b">
        <f t="shared" si="376"/>
        <v>0</v>
      </c>
    </row>
    <row r="4112" spans="31:31" x14ac:dyDescent="0.25">
      <c r="AE4112" s="108" t="b">
        <f t="shared" si="376"/>
        <v>0</v>
      </c>
    </row>
    <row r="4113" spans="31:31" x14ac:dyDescent="0.25">
      <c r="AE4113" s="108" t="b">
        <f t="shared" si="376"/>
        <v>0</v>
      </c>
    </row>
    <row r="4114" spans="31:31" x14ac:dyDescent="0.25">
      <c r="AE4114" s="108" t="b">
        <f t="shared" si="376"/>
        <v>0</v>
      </c>
    </row>
    <row r="4115" spans="31:31" x14ac:dyDescent="0.25">
      <c r="AE4115" s="108" t="b">
        <f t="shared" si="376"/>
        <v>0</v>
      </c>
    </row>
    <row r="4116" spans="31:31" x14ac:dyDescent="0.25">
      <c r="AE4116" s="108" t="b">
        <f t="shared" si="376"/>
        <v>0</v>
      </c>
    </row>
    <row r="4117" spans="31:31" x14ac:dyDescent="0.25">
      <c r="AE4117" s="108" t="b">
        <f t="shared" si="376"/>
        <v>0</v>
      </c>
    </row>
    <row r="4118" spans="31:31" x14ac:dyDescent="0.25">
      <c r="AE4118" s="108" t="b">
        <f t="shared" si="376"/>
        <v>0</v>
      </c>
    </row>
    <row r="4119" spans="31:31" x14ac:dyDescent="0.25">
      <c r="AE4119" s="108" t="b">
        <f t="shared" si="376"/>
        <v>0</v>
      </c>
    </row>
    <row r="4120" spans="31:31" x14ac:dyDescent="0.25">
      <c r="AE4120" s="108" t="b">
        <f t="shared" si="376"/>
        <v>0</v>
      </c>
    </row>
    <row r="4121" spans="31:31" x14ac:dyDescent="0.25">
      <c r="AE4121" s="108" t="b">
        <f t="shared" si="376"/>
        <v>0</v>
      </c>
    </row>
    <row r="4122" spans="31:31" x14ac:dyDescent="0.25">
      <c r="AE4122" s="108" t="b">
        <f t="shared" si="376"/>
        <v>0</v>
      </c>
    </row>
    <row r="4123" spans="31:31" x14ac:dyDescent="0.25">
      <c r="AE4123" s="108" t="b">
        <f t="shared" si="376"/>
        <v>0</v>
      </c>
    </row>
    <row r="4124" spans="31:31" x14ac:dyDescent="0.25">
      <c r="AE4124" s="108" t="b">
        <f t="shared" si="376"/>
        <v>0</v>
      </c>
    </row>
    <row r="4125" spans="31:31" x14ac:dyDescent="0.25">
      <c r="AE4125" s="108" t="b">
        <f t="shared" si="376"/>
        <v>0</v>
      </c>
    </row>
    <row r="4126" spans="31:31" x14ac:dyDescent="0.25">
      <c r="AE4126" s="108" t="b">
        <f t="shared" si="376"/>
        <v>0</v>
      </c>
    </row>
    <row r="4127" spans="31:31" x14ac:dyDescent="0.25">
      <c r="AE4127" s="108" t="b">
        <f t="shared" si="376"/>
        <v>0</v>
      </c>
    </row>
    <row r="4128" spans="31:31" x14ac:dyDescent="0.25">
      <c r="AE4128" s="108" t="b">
        <f t="shared" si="376"/>
        <v>0</v>
      </c>
    </row>
    <row r="4129" spans="31:31" x14ac:dyDescent="0.25">
      <c r="AE4129" s="108" t="b">
        <f t="shared" si="376"/>
        <v>0</v>
      </c>
    </row>
    <row r="4130" spans="31:31" x14ac:dyDescent="0.25">
      <c r="AE4130" s="108" t="b">
        <f t="shared" si="376"/>
        <v>0</v>
      </c>
    </row>
    <row r="4131" spans="31:31" x14ac:dyDescent="0.25">
      <c r="AE4131" s="108" t="b">
        <f t="shared" si="376"/>
        <v>0</v>
      </c>
    </row>
    <row r="4132" spans="31:31" x14ac:dyDescent="0.25">
      <c r="AE4132" s="108" t="b">
        <f t="shared" si="376"/>
        <v>0</v>
      </c>
    </row>
    <row r="4133" spans="31:31" x14ac:dyDescent="0.25">
      <c r="AE4133" s="108" t="b">
        <f t="shared" si="376"/>
        <v>0</v>
      </c>
    </row>
    <row r="4134" spans="31:31" x14ac:dyDescent="0.25">
      <c r="AE4134" s="108" t="b">
        <f t="shared" si="376"/>
        <v>0</v>
      </c>
    </row>
    <row r="4135" spans="31:31" x14ac:dyDescent="0.25">
      <c r="AE4135" s="108" t="b">
        <f t="shared" si="376"/>
        <v>0</v>
      </c>
    </row>
    <row r="4136" spans="31:31" x14ac:dyDescent="0.25">
      <c r="AE4136" s="108" t="b">
        <f t="shared" si="376"/>
        <v>0</v>
      </c>
    </row>
    <row r="4137" spans="31:31" x14ac:dyDescent="0.25">
      <c r="AE4137" s="108" t="b">
        <f t="shared" si="376"/>
        <v>0</v>
      </c>
    </row>
    <row r="4138" spans="31:31" x14ac:dyDescent="0.25">
      <c r="AE4138" s="108" t="b">
        <f t="shared" si="376"/>
        <v>0</v>
      </c>
    </row>
    <row r="4139" spans="31:31" x14ac:dyDescent="0.25">
      <c r="AE4139" s="108" t="b">
        <f t="shared" si="376"/>
        <v>0</v>
      </c>
    </row>
    <row r="4140" spans="31:31" x14ac:dyDescent="0.25">
      <c r="AE4140" s="108" t="b">
        <f t="shared" si="376"/>
        <v>0</v>
      </c>
    </row>
    <row r="4141" spans="31:31" x14ac:dyDescent="0.25">
      <c r="AE4141" s="108" t="b">
        <f t="shared" si="376"/>
        <v>0</v>
      </c>
    </row>
    <row r="4142" spans="31:31" x14ac:dyDescent="0.25">
      <c r="AE4142" s="108" t="b">
        <f t="shared" si="376"/>
        <v>0</v>
      </c>
    </row>
    <row r="4143" spans="31:31" x14ac:dyDescent="0.25">
      <c r="AE4143" s="108" t="b">
        <f t="shared" si="376"/>
        <v>0</v>
      </c>
    </row>
    <row r="4144" spans="31:31" x14ac:dyDescent="0.25">
      <c r="AE4144" s="108" t="b">
        <f t="shared" si="376"/>
        <v>0</v>
      </c>
    </row>
    <row r="4145" spans="31:31" x14ac:dyDescent="0.25">
      <c r="AE4145" s="108" t="b">
        <f t="shared" si="376"/>
        <v>0</v>
      </c>
    </row>
    <row r="4146" spans="31:31" x14ac:dyDescent="0.25">
      <c r="AE4146" s="108" t="b">
        <f t="shared" si="376"/>
        <v>0</v>
      </c>
    </row>
    <row r="4147" spans="31:31" x14ac:dyDescent="0.25">
      <c r="AE4147" s="108" t="b">
        <f t="shared" si="376"/>
        <v>0</v>
      </c>
    </row>
    <row r="4148" spans="31:31" x14ac:dyDescent="0.25">
      <c r="AE4148" s="108" t="b">
        <f t="shared" si="376"/>
        <v>0</v>
      </c>
    </row>
    <row r="4149" spans="31:31" x14ac:dyDescent="0.25">
      <c r="AE4149" s="108" t="b">
        <f t="shared" si="376"/>
        <v>0</v>
      </c>
    </row>
    <row r="4150" spans="31:31" x14ac:dyDescent="0.25">
      <c r="AE4150" s="108" t="b">
        <f t="shared" si="376"/>
        <v>0</v>
      </c>
    </row>
    <row r="4151" spans="31:31" x14ac:dyDescent="0.25">
      <c r="AE4151" s="108" t="b">
        <f t="shared" si="376"/>
        <v>0</v>
      </c>
    </row>
    <row r="4152" spans="31:31" x14ac:dyDescent="0.25">
      <c r="AE4152" s="108" t="b">
        <f t="shared" si="376"/>
        <v>0</v>
      </c>
    </row>
    <row r="4153" spans="31:31" x14ac:dyDescent="0.25">
      <c r="AE4153" s="108" t="b">
        <f t="shared" si="376"/>
        <v>0</v>
      </c>
    </row>
    <row r="4154" spans="31:31" x14ac:dyDescent="0.25">
      <c r="AE4154" s="108" t="b">
        <f t="shared" si="376"/>
        <v>0</v>
      </c>
    </row>
    <row r="4155" spans="31:31" x14ac:dyDescent="0.25">
      <c r="AE4155" s="108" t="b">
        <f t="shared" si="376"/>
        <v>0</v>
      </c>
    </row>
    <row r="4156" spans="31:31" x14ac:dyDescent="0.25">
      <c r="AE4156" s="108" t="b">
        <f t="shared" si="376"/>
        <v>0</v>
      </c>
    </row>
    <row r="4157" spans="31:31" x14ac:dyDescent="0.25">
      <c r="AE4157" s="108" t="b">
        <f t="shared" si="376"/>
        <v>0</v>
      </c>
    </row>
    <row r="4158" spans="31:31" x14ac:dyDescent="0.25">
      <c r="AE4158" s="108" t="b">
        <f t="shared" si="376"/>
        <v>0</v>
      </c>
    </row>
    <row r="4159" spans="31:31" x14ac:dyDescent="0.25">
      <c r="AE4159" s="108" t="b">
        <f t="shared" si="376"/>
        <v>0</v>
      </c>
    </row>
    <row r="4160" spans="31:31" x14ac:dyDescent="0.25">
      <c r="AE4160" s="108" t="b">
        <f t="shared" si="376"/>
        <v>0</v>
      </c>
    </row>
    <row r="4161" spans="31:31" x14ac:dyDescent="0.25">
      <c r="AE4161" s="108" t="b">
        <f t="shared" si="376"/>
        <v>0</v>
      </c>
    </row>
    <row r="4162" spans="31:31" x14ac:dyDescent="0.25">
      <c r="AE4162" s="108" t="b">
        <f t="shared" si="376"/>
        <v>0</v>
      </c>
    </row>
    <row r="4163" spans="31:31" x14ac:dyDescent="0.25">
      <c r="AE4163" s="108" t="b">
        <f t="shared" si="376"/>
        <v>0</v>
      </c>
    </row>
    <row r="4164" spans="31:31" x14ac:dyDescent="0.25">
      <c r="AE4164" s="108" t="b">
        <f t="shared" si="376"/>
        <v>0</v>
      </c>
    </row>
    <row r="4165" spans="31:31" x14ac:dyDescent="0.25">
      <c r="AE4165" s="108" t="b">
        <f t="shared" si="376"/>
        <v>0</v>
      </c>
    </row>
    <row r="4166" spans="31:31" x14ac:dyDescent="0.25">
      <c r="AE4166" s="108" t="b">
        <f t="shared" si="376"/>
        <v>0</v>
      </c>
    </row>
    <row r="4167" spans="31:31" x14ac:dyDescent="0.25">
      <c r="AE4167" s="108" t="b">
        <f t="shared" si="376"/>
        <v>0</v>
      </c>
    </row>
    <row r="4168" spans="31:31" x14ac:dyDescent="0.25">
      <c r="AE4168" s="108" t="b">
        <f t="shared" si="376"/>
        <v>0</v>
      </c>
    </row>
    <row r="4169" spans="31:31" x14ac:dyDescent="0.25">
      <c r="AE4169" s="108" t="b">
        <f t="shared" si="376"/>
        <v>0</v>
      </c>
    </row>
    <row r="4170" spans="31:31" x14ac:dyDescent="0.25">
      <c r="AE4170" s="108" t="b">
        <f t="shared" si="376"/>
        <v>0</v>
      </c>
    </row>
    <row r="4171" spans="31:31" x14ac:dyDescent="0.25">
      <c r="AE4171" s="108" t="b">
        <f t="shared" ref="AE4171:AE4234" si="377">IF(COUNTBLANK(E4091)=0,B4083)</f>
        <v>0</v>
      </c>
    </row>
    <row r="4172" spans="31:31" x14ac:dyDescent="0.25">
      <c r="AE4172" s="108" t="b">
        <f t="shared" si="377"/>
        <v>0</v>
      </c>
    </row>
    <row r="4173" spans="31:31" x14ac:dyDescent="0.25">
      <c r="AE4173" s="108" t="b">
        <f t="shared" si="377"/>
        <v>0</v>
      </c>
    </row>
    <row r="4174" spans="31:31" x14ac:dyDescent="0.25">
      <c r="AE4174" s="108" t="b">
        <f t="shared" si="377"/>
        <v>0</v>
      </c>
    </row>
    <row r="4175" spans="31:31" x14ac:dyDescent="0.25">
      <c r="AE4175" s="108" t="b">
        <f t="shared" si="377"/>
        <v>0</v>
      </c>
    </row>
    <row r="4176" spans="31:31" x14ac:dyDescent="0.25">
      <c r="AE4176" s="108" t="b">
        <f t="shared" si="377"/>
        <v>0</v>
      </c>
    </row>
    <row r="4177" spans="31:31" x14ac:dyDescent="0.25">
      <c r="AE4177" s="108" t="b">
        <f t="shared" si="377"/>
        <v>0</v>
      </c>
    </row>
    <row r="4178" spans="31:31" x14ac:dyDescent="0.25">
      <c r="AE4178" s="108" t="b">
        <f t="shared" si="377"/>
        <v>0</v>
      </c>
    </row>
    <row r="4179" spans="31:31" x14ac:dyDescent="0.25">
      <c r="AE4179" s="108" t="b">
        <f t="shared" si="377"/>
        <v>0</v>
      </c>
    </row>
    <row r="4180" spans="31:31" x14ac:dyDescent="0.25">
      <c r="AE4180" s="108" t="b">
        <f t="shared" si="377"/>
        <v>0</v>
      </c>
    </row>
    <row r="4181" spans="31:31" x14ac:dyDescent="0.25">
      <c r="AE4181" s="108" t="b">
        <f t="shared" si="377"/>
        <v>0</v>
      </c>
    </row>
    <row r="4182" spans="31:31" x14ac:dyDescent="0.25">
      <c r="AE4182" s="108" t="b">
        <f t="shared" si="377"/>
        <v>0</v>
      </c>
    </row>
    <row r="4183" spans="31:31" x14ac:dyDescent="0.25">
      <c r="AE4183" s="108" t="b">
        <f t="shared" si="377"/>
        <v>0</v>
      </c>
    </row>
    <row r="4184" spans="31:31" x14ac:dyDescent="0.25">
      <c r="AE4184" s="108" t="b">
        <f t="shared" si="377"/>
        <v>0</v>
      </c>
    </row>
    <row r="4185" spans="31:31" x14ac:dyDescent="0.25">
      <c r="AE4185" s="108" t="b">
        <f t="shared" si="377"/>
        <v>0</v>
      </c>
    </row>
    <row r="4186" spans="31:31" x14ac:dyDescent="0.25">
      <c r="AE4186" s="108" t="b">
        <f t="shared" si="377"/>
        <v>0</v>
      </c>
    </row>
    <row r="4187" spans="31:31" x14ac:dyDescent="0.25">
      <c r="AE4187" s="108" t="b">
        <f t="shared" si="377"/>
        <v>0</v>
      </c>
    </row>
    <row r="4188" spans="31:31" x14ac:dyDescent="0.25">
      <c r="AE4188" s="108" t="b">
        <f t="shared" si="377"/>
        <v>0</v>
      </c>
    </row>
    <row r="4189" spans="31:31" x14ac:dyDescent="0.25">
      <c r="AE4189" s="108" t="b">
        <f t="shared" si="377"/>
        <v>0</v>
      </c>
    </row>
    <row r="4190" spans="31:31" x14ac:dyDescent="0.25">
      <c r="AE4190" s="108" t="b">
        <f t="shared" si="377"/>
        <v>0</v>
      </c>
    </row>
    <row r="4191" spans="31:31" x14ac:dyDescent="0.25">
      <c r="AE4191" s="108" t="b">
        <f t="shared" si="377"/>
        <v>0</v>
      </c>
    </row>
    <row r="4192" spans="31:31" x14ac:dyDescent="0.25">
      <c r="AE4192" s="108" t="b">
        <f t="shared" si="377"/>
        <v>0</v>
      </c>
    </row>
    <row r="4193" spans="31:31" x14ac:dyDescent="0.25">
      <c r="AE4193" s="108" t="b">
        <f t="shared" si="377"/>
        <v>0</v>
      </c>
    </row>
    <row r="4194" spans="31:31" x14ac:dyDescent="0.25">
      <c r="AE4194" s="108" t="b">
        <f t="shared" si="377"/>
        <v>0</v>
      </c>
    </row>
    <row r="4195" spans="31:31" x14ac:dyDescent="0.25">
      <c r="AE4195" s="108" t="b">
        <f t="shared" si="377"/>
        <v>0</v>
      </c>
    </row>
    <row r="4196" spans="31:31" x14ac:dyDescent="0.25">
      <c r="AE4196" s="108" t="b">
        <f t="shared" si="377"/>
        <v>0</v>
      </c>
    </row>
    <row r="4197" spans="31:31" x14ac:dyDescent="0.25">
      <c r="AE4197" s="108" t="b">
        <f t="shared" si="377"/>
        <v>0</v>
      </c>
    </row>
    <row r="4198" spans="31:31" x14ac:dyDescent="0.25">
      <c r="AE4198" s="108" t="b">
        <f t="shared" si="377"/>
        <v>0</v>
      </c>
    </row>
    <row r="4199" spans="31:31" x14ac:dyDescent="0.25">
      <c r="AE4199" s="108" t="b">
        <f t="shared" si="377"/>
        <v>0</v>
      </c>
    </row>
    <row r="4200" spans="31:31" x14ac:dyDescent="0.25">
      <c r="AE4200" s="108" t="b">
        <f t="shared" si="377"/>
        <v>0</v>
      </c>
    </row>
    <row r="4201" spans="31:31" x14ac:dyDescent="0.25">
      <c r="AE4201" s="108" t="b">
        <f t="shared" si="377"/>
        <v>0</v>
      </c>
    </row>
    <row r="4202" spans="31:31" x14ac:dyDescent="0.25">
      <c r="AE4202" s="108" t="b">
        <f t="shared" si="377"/>
        <v>0</v>
      </c>
    </row>
    <row r="4203" spans="31:31" x14ac:dyDescent="0.25">
      <c r="AE4203" s="108" t="b">
        <f t="shared" si="377"/>
        <v>0</v>
      </c>
    </row>
    <row r="4204" spans="31:31" x14ac:dyDescent="0.25">
      <c r="AE4204" s="108" t="b">
        <f t="shared" si="377"/>
        <v>0</v>
      </c>
    </row>
    <row r="4205" spans="31:31" x14ac:dyDescent="0.25">
      <c r="AE4205" s="108" t="b">
        <f t="shared" si="377"/>
        <v>0</v>
      </c>
    </row>
    <row r="4206" spans="31:31" x14ac:dyDescent="0.25">
      <c r="AE4206" s="108" t="b">
        <f t="shared" si="377"/>
        <v>0</v>
      </c>
    </row>
    <row r="4207" spans="31:31" x14ac:dyDescent="0.25">
      <c r="AE4207" s="108" t="b">
        <f t="shared" si="377"/>
        <v>0</v>
      </c>
    </row>
    <row r="4208" spans="31:31" x14ac:dyDescent="0.25">
      <c r="AE4208" s="108" t="b">
        <f t="shared" si="377"/>
        <v>0</v>
      </c>
    </row>
    <row r="4209" spans="31:31" x14ac:dyDescent="0.25">
      <c r="AE4209" s="108" t="b">
        <f t="shared" si="377"/>
        <v>0</v>
      </c>
    </row>
    <row r="4210" spans="31:31" x14ac:dyDescent="0.25">
      <c r="AE4210" s="108" t="b">
        <f t="shared" si="377"/>
        <v>0</v>
      </c>
    </row>
    <row r="4211" spans="31:31" x14ac:dyDescent="0.25">
      <c r="AE4211" s="108" t="b">
        <f t="shared" si="377"/>
        <v>0</v>
      </c>
    </row>
    <row r="4212" spans="31:31" x14ac:dyDescent="0.25">
      <c r="AE4212" s="108" t="b">
        <f t="shared" si="377"/>
        <v>0</v>
      </c>
    </row>
    <row r="4213" spans="31:31" x14ac:dyDescent="0.25">
      <c r="AE4213" s="108" t="b">
        <f t="shared" si="377"/>
        <v>0</v>
      </c>
    </row>
    <row r="4214" spans="31:31" x14ac:dyDescent="0.25">
      <c r="AE4214" s="108" t="b">
        <f t="shared" si="377"/>
        <v>0</v>
      </c>
    </row>
    <row r="4215" spans="31:31" x14ac:dyDescent="0.25">
      <c r="AE4215" s="108" t="b">
        <f t="shared" si="377"/>
        <v>0</v>
      </c>
    </row>
    <row r="4216" spans="31:31" x14ac:dyDescent="0.25">
      <c r="AE4216" s="108" t="b">
        <f t="shared" si="377"/>
        <v>0</v>
      </c>
    </row>
    <row r="4217" spans="31:31" x14ac:dyDescent="0.25">
      <c r="AE4217" s="108" t="b">
        <f t="shared" si="377"/>
        <v>0</v>
      </c>
    </row>
    <row r="4218" spans="31:31" x14ac:dyDescent="0.25">
      <c r="AE4218" s="108" t="b">
        <f t="shared" si="377"/>
        <v>0</v>
      </c>
    </row>
    <row r="4219" spans="31:31" x14ac:dyDescent="0.25">
      <c r="AE4219" s="108" t="b">
        <f t="shared" si="377"/>
        <v>0</v>
      </c>
    </row>
    <row r="4220" spans="31:31" x14ac:dyDescent="0.25">
      <c r="AE4220" s="108" t="b">
        <f t="shared" si="377"/>
        <v>0</v>
      </c>
    </row>
    <row r="4221" spans="31:31" x14ac:dyDescent="0.25">
      <c r="AE4221" s="108" t="b">
        <f t="shared" si="377"/>
        <v>0</v>
      </c>
    </row>
    <row r="4222" spans="31:31" x14ac:dyDescent="0.25">
      <c r="AE4222" s="108" t="b">
        <f t="shared" si="377"/>
        <v>0</v>
      </c>
    </row>
    <row r="4223" spans="31:31" x14ac:dyDescent="0.25">
      <c r="AE4223" s="108" t="b">
        <f t="shared" si="377"/>
        <v>0</v>
      </c>
    </row>
    <row r="4224" spans="31:31" x14ac:dyDescent="0.25">
      <c r="AE4224" s="108" t="b">
        <f t="shared" si="377"/>
        <v>0</v>
      </c>
    </row>
    <row r="4225" spans="31:31" x14ac:dyDescent="0.25">
      <c r="AE4225" s="108" t="b">
        <f t="shared" si="377"/>
        <v>0</v>
      </c>
    </row>
    <row r="4226" spans="31:31" x14ac:dyDescent="0.25">
      <c r="AE4226" s="108" t="b">
        <f t="shared" si="377"/>
        <v>0</v>
      </c>
    </row>
    <row r="4227" spans="31:31" x14ac:dyDescent="0.25">
      <c r="AE4227" s="108" t="b">
        <f t="shared" si="377"/>
        <v>0</v>
      </c>
    </row>
    <row r="4228" spans="31:31" x14ac:dyDescent="0.25">
      <c r="AE4228" s="108" t="b">
        <f t="shared" si="377"/>
        <v>0</v>
      </c>
    </row>
    <row r="4229" spans="31:31" x14ac:dyDescent="0.25">
      <c r="AE4229" s="108" t="b">
        <f t="shared" si="377"/>
        <v>0</v>
      </c>
    </row>
    <row r="4230" spans="31:31" x14ac:dyDescent="0.25">
      <c r="AE4230" s="108" t="b">
        <f t="shared" si="377"/>
        <v>0</v>
      </c>
    </row>
    <row r="4231" spans="31:31" x14ac:dyDescent="0.25">
      <c r="AE4231" s="108" t="b">
        <f t="shared" si="377"/>
        <v>0</v>
      </c>
    </row>
    <row r="4232" spans="31:31" x14ac:dyDescent="0.25">
      <c r="AE4232" s="108" t="b">
        <f t="shared" si="377"/>
        <v>0</v>
      </c>
    </row>
    <row r="4233" spans="31:31" x14ac:dyDescent="0.25">
      <c r="AE4233" s="108" t="b">
        <f t="shared" si="377"/>
        <v>0</v>
      </c>
    </row>
    <row r="4234" spans="31:31" x14ac:dyDescent="0.25">
      <c r="AE4234" s="108" t="b">
        <f t="shared" si="377"/>
        <v>0</v>
      </c>
    </row>
    <row r="4235" spans="31:31" x14ac:dyDescent="0.25">
      <c r="AE4235" s="108" t="b">
        <f t="shared" ref="AE4235:AE4298" si="378">IF(COUNTBLANK(E4155)=0,B4147)</f>
        <v>0</v>
      </c>
    </row>
    <row r="4236" spans="31:31" x14ac:dyDescent="0.25">
      <c r="AE4236" s="108" t="b">
        <f t="shared" si="378"/>
        <v>0</v>
      </c>
    </row>
    <row r="4237" spans="31:31" x14ac:dyDescent="0.25">
      <c r="AE4237" s="108" t="b">
        <f t="shared" si="378"/>
        <v>0</v>
      </c>
    </row>
    <row r="4238" spans="31:31" x14ac:dyDescent="0.25">
      <c r="AE4238" s="108" t="b">
        <f t="shared" si="378"/>
        <v>0</v>
      </c>
    </row>
    <row r="4239" spans="31:31" x14ac:dyDescent="0.25">
      <c r="AE4239" s="108" t="b">
        <f t="shared" si="378"/>
        <v>0</v>
      </c>
    </row>
    <row r="4240" spans="31:31" x14ac:dyDescent="0.25">
      <c r="AE4240" s="108" t="b">
        <f t="shared" si="378"/>
        <v>0</v>
      </c>
    </row>
    <row r="4241" spans="31:31" x14ac:dyDescent="0.25">
      <c r="AE4241" s="108" t="b">
        <f t="shared" si="378"/>
        <v>0</v>
      </c>
    </row>
    <row r="4242" spans="31:31" x14ac:dyDescent="0.25">
      <c r="AE4242" s="108" t="b">
        <f t="shared" si="378"/>
        <v>0</v>
      </c>
    </row>
    <row r="4243" spans="31:31" x14ac:dyDescent="0.25">
      <c r="AE4243" s="108" t="b">
        <f t="shared" si="378"/>
        <v>0</v>
      </c>
    </row>
    <row r="4244" spans="31:31" x14ac:dyDescent="0.25">
      <c r="AE4244" s="108" t="b">
        <f t="shared" si="378"/>
        <v>0</v>
      </c>
    </row>
    <row r="4245" spans="31:31" x14ac:dyDescent="0.25">
      <c r="AE4245" s="108" t="b">
        <f t="shared" si="378"/>
        <v>0</v>
      </c>
    </row>
    <row r="4246" spans="31:31" x14ac:dyDescent="0.25">
      <c r="AE4246" s="108" t="b">
        <f t="shared" si="378"/>
        <v>0</v>
      </c>
    </row>
    <row r="4247" spans="31:31" x14ac:dyDescent="0.25">
      <c r="AE4247" s="108" t="b">
        <f t="shared" si="378"/>
        <v>0</v>
      </c>
    </row>
    <row r="4248" spans="31:31" x14ac:dyDescent="0.25">
      <c r="AE4248" s="108" t="b">
        <f t="shared" si="378"/>
        <v>0</v>
      </c>
    </row>
    <row r="4249" spans="31:31" x14ac:dyDescent="0.25">
      <c r="AE4249" s="108" t="b">
        <f t="shared" si="378"/>
        <v>0</v>
      </c>
    </row>
    <row r="4250" spans="31:31" x14ac:dyDescent="0.25">
      <c r="AE4250" s="108" t="b">
        <f t="shared" si="378"/>
        <v>0</v>
      </c>
    </row>
    <row r="4251" spans="31:31" x14ac:dyDescent="0.25">
      <c r="AE4251" s="108" t="b">
        <f t="shared" si="378"/>
        <v>0</v>
      </c>
    </row>
    <row r="4252" spans="31:31" x14ac:dyDescent="0.25">
      <c r="AE4252" s="108" t="b">
        <f t="shared" si="378"/>
        <v>0</v>
      </c>
    </row>
    <row r="4253" spans="31:31" x14ac:dyDescent="0.25">
      <c r="AE4253" s="108" t="b">
        <f t="shared" si="378"/>
        <v>0</v>
      </c>
    </row>
    <row r="4254" spans="31:31" x14ac:dyDescent="0.25">
      <c r="AE4254" s="108" t="b">
        <f t="shared" si="378"/>
        <v>0</v>
      </c>
    </row>
    <row r="4255" spans="31:31" x14ac:dyDescent="0.25">
      <c r="AE4255" s="108" t="b">
        <f t="shared" si="378"/>
        <v>0</v>
      </c>
    </row>
    <row r="4256" spans="31:31" x14ac:dyDescent="0.25">
      <c r="AE4256" s="108" t="b">
        <f t="shared" si="378"/>
        <v>0</v>
      </c>
    </row>
    <row r="4257" spans="31:31" x14ac:dyDescent="0.25">
      <c r="AE4257" s="108" t="b">
        <f t="shared" si="378"/>
        <v>0</v>
      </c>
    </row>
    <row r="4258" spans="31:31" x14ac:dyDescent="0.25">
      <c r="AE4258" s="108" t="b">
        <f t="shared" si="378"/>
        <v>0</v>
      </c>
    </row>
    <row r="4259" spans="31:31" x14ac:dyDescent="0.25">
      <c r="AE4259" s="108" t="b">
        <f t="shared" si="378"/>
        <v>0</v>
      </c>
    </row>
    <row r="4260" spans="31:31" x14ac:dyDescent="0.25">
      <c r="AE4260" s="108" t="b">
        <f t="shared" si="378"/>
        <v>0</v>
      </c>
    </row>
    <row r="4261" spans="31:31" x14ac:dyDescent="0.25">
      <c r="AE4261" s="108" t="b">
        <f t="shared" si="378"/>
        <v>0</v>
      </c>
    </row>
    <row r="4262" spans="31:31" x14ac:dyDescent="0.25">
      <c r="AE4262" s="108" t="b">
        <f t="shared" si="378"/>
        <v>0</v>
      </c>
    </row>
    <row r="4263" spans="31:31" x14ac:dyDescent="0.25">
      <c r="AE4263" s="108" t="b">
        <f t="shared" si="378"/>
        <v>0</v>
      </c>
    </row>
    <row r="4264" spans="31:31" x14ac:dyDescent="0.25">
      <c r="AE4264" s="108" t="b">
        <f t="shared" si="378"/>
        <v>0</v>
      </c>
    </row>
    <row r="4265" spans="31:31" x14ac:dyDescent="0.25">
      <c r="AE4265" s="108" t="b">
        <f t="shared" si="378"/>
        <v>0</v>
      </c>
    </row>
    <row r="4266" spans="31:31" x14ac:dyDescent="0.25">
      <c r="AE4266" s="108" t="b">
        <f t="shared" si="378"/>
        <v>0</v>
      </c>
    </row>
    <row r="4267" spans="31:31" x14ac:dyDescent="0.25">
      <c r="AE4267" s="108" t="b">
        <f t="shared" si="378"/>
        <v>0</v>
      </c>
    </row>
    <row r="4268" spans="31:31" x14ac:dyDescent="0.25">
      <c r="AE4268" s="108" t="b">
        <f t="shared" si="378"/>
        <v>0</v>
      </c>
    </row>
    <row r="4269" spans="31:31" x14ac:dyDescent="0.25">
      <c r="AE4269" s="108" t="b">
        <f t="shared" si="378"/>
        <v>0</v>
      </c>
    </row>
    <row r="4270" spans="31:31" x14ac:dyDescent="0.25">
      <c r="AE4270" s="108" t="b">
        <f t="shared" si="378"/>
        <v>0</v>
      </c>
    </row>
    <row r="4271" spans="31:31" x14ac:dyDescent="0.25">
      <c r="AE4271" s="108" t="b">
        <f t="shared" si="378"/>
        <v>0</v>
      </c>
    </row>
    <row r="4272" spans="31:31" x14ac:dyDescent="0.25">
      <c r="AE4272" s="108" t="b">
        <f t="shared" si="378"/>
        <v>0</v>
      </c>
    </row>
    <row r="4273" spans="31:31" x14ac:dyDescent="0.25">
      <c r="AE4273" s="108" t="b">
        <f t="shared" si="378"/>
        <v>0</v>
      </c>
    </row>
    <row r="4274" spans="31:31" x14ac:dyDescent="0.25">
      <c r="AE4274" s="108" t="b">
        <f t="shared" si="378"/>
        <v>0</v>
      </c>
    </row>
    <row r="4275" spans="31:31" x14ac:dyDescent="0.25">
      <c r="AE4275" s="108" t="b">
        <f t="shared" si="378"/>
        <v>0</v>
      </c>
    </row>
    <row r="4276" spans="31:31" x14ac:dyDescent="0.25">
      <c r="AE4276" s="108" t="b">
        <f t="shared" si="378"/>
        <v>0</v>
      </c>
    </row>
    <row r="4277" spans="31:31" x14ac:dyDescent="0.25">
      <c r="AE4277" s="108" t="b">
        <f t="shared" si="378"/>
        <v>0</v>
      </c>
    </row>
    <row r="4278" spans="31:31" x14ac:dyDescent="0.25">
      <c r="AE4278" s="108" t="b">
        <f t="shared" si="378"/>
        <v>0</v>
      </c>
    </row>
    <row r="4279" spans="31:31" x14ac:dyDescent="0.25">
      <c r="AE4279" s="108" t="b">
        <f t="shared" si="378"/>
        <v>0</v>
      </c>
    </row>
    <row r="4280" spans="31:31" x14ac:dyDescent="0.25">
      <c r="AE4280" s="108" t="b">
        <f t="shared" si="378"/>
        <v>0</v>
      </c>
    </row>
    <row r="4281" spans="31:31" x14ac:dyDescent="0.25">
      <c r="AE4281" s="108" t="b">
        <f t="shared" si="378"/>
        <v>0</v>
      </c>
    </row>
    <row r="4282" spans="31:31" x14ac:dyDescent="0.25">
      <c r="AE4282" s="108" t="b">
        <f t="shared" si="378"/>
        <v>0</v>
      </c>
    </row>
    <row r="4283" spans="31:31" x14ac:dyDescent="0.25">
      <c r="AE4283" s="108" t="b">
        <f t="shared" si="378"/>
        <v>0</v>
      </c>
    </row>
    <row r="4284" spans="31:31" x14ac:dyDescent="0.25">
      <c r="AE4284" s="108" t="b">
        <f t="shared" si="378"/>
        <v>0</v>
      </c>
    </row>
    <row r="4285" spans="31:31" x14ac:dyDescent="0.25">
      <c r="AE4285" s="108" t="b">
        <f t="shared" si="378"/>
        <v>0</v>
      </c>
    </row>
    <row r="4286" spans="31:31" x14ac:dyDescent="0.25">
      <c r="AE4286" s="108" t="b">
        <f t="shared" si="378"/>
        <v>0</v>
      </c>
    </row>
    <row r="4287" spans="31:31" x14ac:dyDescent="0.25">
      <c r="AE4287" s="108" t="b">
        <f t="shared" si="378"/>
        <v>0</v>
      </c>
    </row>
    <row r="4288" spans="31:31" x14ac:dyDescent="0.25">
      <c r="AE4288" s="108" t="b">
        <f t="shared" si="378"/>
        <v>0</v>
      </c>
    </row>
    <row r="4289" spans="31:31" x14ac:dyDescent="0.25">
      <c r="AE4289" s="108" t="b">
        <f t="shared" si="378"/>
        <v>0</v>
      </c>
    </row>
    <row r="4290" spans="31:31" x14ac:dyDescent="0.25">
      <c r="AE4290" s="108" t="b">
        <f t="shared" si="378"/>
        <v>0</v>
      </c>
    </row>
    <row r="4291" spans="31:31" x14ac:dyDescent="0.25">
      <c r="AE4291" s="108" t="b">
        <f t="shared" si="378"/>
        <v>0</v>
      </c>
    </row>
    <row r="4292" spans="31:31" x14ac:dyDescent="0.25">
      <c r="AE4292" s="108" t="b">
        <f t="shared" si="378"/>
        <v>0</v>
      </c>
    </row>
    <row r="4293" spans="31:31" x14ac:dyDescent="0.25">
      <c r="AE4293" s="108" t="b">
        <f t="shared" si="378"/>
        <v>0</v>
      </c>
    </row>
    <row r="4294" spans="31:31" x14ac:dyDescent="0.25">
      <c r="AE4294" s="108" t="b">
        <f t="shared" si="378"/>
        <v>0</v>
      </c>
    </row>
    <row r="4295" spans="31:31" x14ac:dyDescent="0.25">
      <c r="AE4295" s="108" t="b">
        <f t="shared" si="378"/>
        <v>0</v>
      </c>
    </row>
    <row r="4296" spans="31:31" x14ac:dyDescent="0.25">
      <c r="AE4296" s="108" t="b">
        <f t="shared" si="378"/>
        <v>0</v>
      </c>
    </row>
    <row r="4297" spans="31:31" x14ac:dyDescent="0.25">
      <c r="AE4297" s="108" t="b">
        <f t="shared" si="378"/>
        <v>0</v>
      </c>
    </row>
    <row r="4298" spans="31:31" x14ac:dyDescent="0.25">
      <c r="AE4298" s="108" t="b">
        <f t="shared" si="378"/>
        <v>0</v>
      </c>
    </row>
    <row r="4299" spans="31:31" x14ac:dyDescent="0.25">
      <c r="AE4299" s="108" t="b">
        <f t="shared" ref="AE4299:AE4362" si="379">IF(COUNTBLANK(E4219)=0,B4211)</f>
        <v>0</v>
      </c>
    </row>
    <row r="4300" spans="31:31" x14ac:dyDescent="0.25">
      <c r="AE4300" s="108" t="b">
        <f t="shared" si="379"/>
        <v>0</v>
      </c>
    </row>
    <row r="4301" spans="31:31" x14ac:dyDescent="0.25">
      <c r="AE4301" s="108" t="b">
        <f t="shared" si="379"/>
        <v>0</v>
      </c>
    </row>
    <row r="4302" spans="31:31" x14ac:dyDescent="0.25">
      <c r="AE4302" s="108" t="b">
        <f t="shared" si="379"/>
        <v>0</v>
      </c>
    </row>
    <row r="4303" spans="31:31" x14ac:dyDescent="0.25">
      <c r="AE4303" s="108" t="b">
        <f t="shared" si="379"/>
        <v>0</v>
      </c>
    </row>
    <row r="4304" spans="31:31" x14ac:dyDescent="0.25">
      <c r="AE4304" s="108" t="b">
        <f t="shared" si="379"/>
        <v>0</v>
      </c>
    </row>
    <row r="4305" spans="31:31" x14ac:dyDescent="0.25">
      <c r="AE4305" s="108" t="b">
        <f t="shared" si="379"/>
        <v>0</v>
      </c>
    </row>
    <row r="4306" spans="31:31" x14ac:dyDescent="0.25">
      <c r="AE4306" s="108" t="b">
        <f t="shared" si="379"/>
        <v>0</v>
      </c>
    </row>
    <row r="4307" spans="31:31" x14ac:dyDescent="0.25">
      <c r="AE4307" s="108" t="b">
        <f t="shared" si="379"/>
        <v>0</v>
      </c>
    </row>
    <row r="4308" spans="31:31" x14ac:dyDescent="0.25">
      <c r="AE4308" s="108" t="b">
        <f t="shared" si="379"/>
        <v>0</v>
      </c>
    </row>
    <row r="4309" spans="31:31" x14ac:dyDescent="0.25">
      <c r="AE4309" s="108" t="b">
        <f t="shared" si="379"/>
        <v>0</v>
      </c>
    </row>
    <row r="4310" spans="31:31" x14ac:dyDescent="0.25">
      <c r="AE4310" s="108" t="b">
        <f t="shared" si="379"/>
        <v>0</v>
      </c>
    </row>
    <row r="4311" spans="31:31" x14ac:dyDescent="0.25">
      <c r="AE4311" s="108" t="b">
        <f t="shared" si="379"/>
        <v>0</v>
      </c>
    </row>
    <row r="4312" spans="31:31" x14ac:dyDescent="0.25">
      <c r="AE4312" s="108" t="b">
        <f t="shared" si="379"/>
        <v>0</v>
      </c>
    </row>
    <row r="4313" spans="31:31" x14ac:dyDescent="0.25">
      <c r="AE4313" s="108" t="b">
        <f t="shared" si="379"/>
        <v>0</v>
      </c>
    </row>
    <row r="4314" spans="31:31" x14ac:dyDescent="0.25">
      <c r="AE4314" s="108" t="b">
        <f t="shared" si="379"/>
        <v>0</v>
      </c>
    </row>
    <row r="4315" spans="31:31" x14ac:dyDescent="0.25">
      <c r="AE4315" s="108" t="b">
        <f t="shared" si="379"/>
        <v>0</v>
      </c>
    </row>
    <row r="4316" spans="31:31" x14ac:dyDescent="0.25">
      <c r="AE4316" s="108" t="b">
        <f t="shared" si="379"/>
        <v>0</v>
      </c>
    </row>
    <row r="4317" spans="31:31" x14ac:dyDescent="0.25">
      <c r="AE4317" s="108" t="b">
        <f t="shared" si="379"/>
        <v>0</v>
      </c>
    </row>
    <row r="4318" spans="31:31" x14ac:dyDescent="0.25">
      <c r="AE4318" s="108" t="b">
        <f t="shared" si="379"/>
        <v>0</v>
      </c>
    </row>
    <row r="4319" spans="31:31" x14ac:dyDescent="0.25">
      <c r="AE4319" s="108" t="b">
        <f t="shared" si="379"/>
        <v>0</v>
      </c>
    </row>
    <row r="4320" spans="31:31" x14ac:dyDescent="0.25">
      <c r="AE4320" s="108" t="b">
        <f t="shared" si="379"/>
        <v>0</v>
      </c>
    </row>
    <row r="4321" spans="31:31" x14ac:dyDescent="0.25">
      <c r="AE4321" s="108" t="b">
        <f t="shared" si="379"/>
        <v>0</v>
      </c>
    </row>
    <row r="4322" spans="31:31" x14ac:dyDescent="0.25">
      <c r="AE4322" s="108" t="b">
        <f t="shared" si="379"/>
        <v>0</v>
      </c>
    </row>
    <row r="4323" spans="31:31" x14ac:dyDescent="0.25">
      <c r="AE4323" s="108" t="b">
        <f t="shared" si="379"/>
        <v>0</v>
      </c>
    </row>
    <row r="4324" spans="31:31" x14ac:dyDescent="0.25">
      <c r="AE4324" s="108" t="b">
        <f t="shared" si="379"/>
        <v>0</v>
      </c>
    </row>
    <row r="4325" spans="31:31" x14ac:dyDescent="0.25">
      <c r="AE4325" s="108" t="b">
        <f t="shared" si="379"/>
        <v>0</v>
      </c>
    </row>
    <row r="4326" spans="31:31" x14ac:dyDescent="0.25">
      <c r="AE4326" s="108" t="b">
        <f t="shared" si="379"/>
        <v>0</v>
      </c>
    </row>
    <row r="4327" spans="31:31" x14ac:dyDescent="0.25">
      <c r="AE4327" s="108" t="b">
        <f t="shared" si="379"/>
        <v>0</v>
      </c>
    </row>
    <row r="4328" spans="31:31" x14ac:dyDescent="0.25">
      <c r="AE4328" s="108" t="b">
        <f t="shared" si="379"/>
        <v>0</v>
      </c>
    </row>
    <row r="4329" spans="31:31" x14ac:dyDescent="0.25">
      <c r="AE4329" s="108" t="b">
        <f t="shared" si="379"/>
        <v>0</v>
      </c>
    </row>
    <row r="4330" spans="31:31" x14ac:dyDescent="0.25">
      <c r="AE4330" s="108" t="b">
        <f t="shared" si="379"/>
        <v>0</v>
      </c>
    </row>
    <row r="4331" spans="31:31" x14ac:dyDescent="0.25">
      <c r="AE4331" s="108" t="b">
        <f t="shared" si="379"/>
        <v>0</v>
      </c>
    </row>
    <row r="4332" spans="31:31" x14ac:dyDescent="0.25">
      <c r="AE4332" s="108" t="b">
        <f t="shared" si="379"/>
        <v>0</v>
      </c>
    </row>
    <row r="4333" spans="31:31" x14ac:dyDescent="0.25">
      <c r="AE4333" s="108" t="b">
        <f t="shared" si="379"/>
        <v>0</v>
      </c>
    </row>
    <row r="4334" spans="31:31" x14ac:dyDescent="0.25">
      <c r="AE4334" s="108" t="b">
        <f t="shared" si="379"/>
        <v>0</v>
      </c>
    </row>
    <row r="4335" spans="31:31" x14ac:dyDescent="0.25">
      <c r="AE4335" s="108" t="b">
        <f t="shared" si="379"/>
        <v>0</v>
      </c>
    </row>
    <row r="4336" spans="31:31" x14ac:dyDescent="0.25">
      <c r="AE4336" s="108" t="b">
        <f t="shared" si="379"/>
        <v>0</v>
      </c>
    </row>
    <row r="4337" spans="31:31" x14ac:dyDescent="0.25">
      <c r="AE4337" s="108" t="b">
        <f t="shared" si="379"/>
        <v>0</v>
      </c>
    </row>
    <row r="4338" spans="31:31" x14ac:dyDescent="0.25">
      <c r="AE4338" s="108" t="b">
        <f t="shared" si="379"/>
        <v>0</v>
      </c>
    </row>
    <row r="4339" spans="31:31" x14ac:dyDescent="0.25">
      <c r="AE4339" s="108" t="b">
        <f t="shared" si="379"/>
        <v>0</v>
      </c>
    </row>
    <row r="4340" spans="31:31" x14ac:dyDescent="0.25">
      <c r="AE4340" s="108" t="b">
        <f t="shared" si="379"/>
        <v>0</v>
      </c>
    </row>
    <row r="4341" spans="31:31" x14ac:dyDescent="0.25">
      <c r="AE4341" s="108" t="b">
        <f t="shared" si="379"/>
        <v>0</v>
      </c>
    </row>
    <row r="4342" spans="31:31" x14ac:dyDescent="0.25">
      <c r="AE4342" s="108" t="b">
        <f t="shared" si="379"/>
        <v>0</v>
      </c>
    </row>
    <row r="4343" spans="31:31" x14ac:dyDescent="0.25">
      <c r="AE4343" s="108" t="b">
        <f t="shared" si="379"/>
        <v>0</v>
      </c>
    </row>
    <row r="4344" spans="31:31" x14ac:dyDescent="0.25">
      <c r="AE4344" s="108" t="b">
        <f t="shared" si="379"/>
        <v>0</v>
      </c>
    </row>
    <row r="4345" spans="31:31" x14ac:dyDescent="0.25">
      <c r="AE4345" s="108" t="b">
        <f t="shared" si="379"/>
        <v>0</v>
      </c>
    </row>
    <row r="4346" spans="31:31" x14ac:dyDescent="0.25">
      <c r="AE4346" s="108" t="b">
        <f t="shared" si="379"/>
        <v>0</v>
      </c>
    </row>
    <row r="4347" spans="31:31" x14ac:dyDescent="0.25">
      <c r="AE4347" s="108" t="b">
        <f t="shared" si="379"/>
        <v>0</v>
      </c>
    </row>
    <row r="4348" spans="31:31" x14ac:dyDescent="0.25">
      <c r="AE4348" s="108" t="b">
        <f t="shared" si="379"/>
        <v>0</v>
      </c>
    </row>
    <row r="4349" spans="31:31" x14ac:dyDescent="0.25">
      <c r="AE4349" s="108" t="b">
        <f t="shared" si="379"/>
        <v>0</v>
      </c>
    </row>
    <row r="4350" spans="31:31" x14ac:dyDescent="0.25">
      <c r="AE4350" s="108" t="b">
        <f t="shared" si="379"/>
        <v>0</v>
      </c>
    </row>
    <row r="4351" spans="31:31" x14ac:dyDescent="0.25">
      <c r="AE4351" s="108" t="b">
        <f t="shared" si="379"/>
        <v>0</v>
      </c>
    </row>
    <row r="4352" spans="31:31" x14ac:dyDescent="0.25">
      <c r="AE4352" s="108" t="b">
        <f t="shared" si="379"/>
        <v>0</v>
      </c>
    </row>
    <row r="4353" spans="31:31" x14ac:dyDescent="0.25">
      <c r="AE4353" s="108" t="b">
        <f t="shared" si="379"/>
        <v>0</v>
      </c>
    </row>
    <row r="4354" spans="31:31" x14ac:dyDescent="0.25">
      <c r="AE4354" s="108" t="b">
        <f t="shared" si="379"/>
        <v>0</v>
      </c>
    </row>
    <row r="4355" spans="31:31" x14ac:dyDescent="0.25">
      <c r="AE4355" s="108" t="b">
        <f t="shared" si="379"/>
        <v>0</v>
      </c>
    </row>
    <row r="4356" spans="31:31" x14ac:dyDescent="0.25">
      <c r="AE4356" s="108" t="b">
        <f t="shared" si="379"/>
        <v>0</v>
      </c>
    </row>
    <row r="4357" spans="31:31" x14ac:dyDescent="0.25">
      <c r="AE4357" s="108" t="b">
        <f t="shared" si="379"/>
        <v>0</v>
      </c>
    </row>
    <row r="4358" spans="31:31" x14ac:dyDescent="0.25">
      <c r="AE4358" s="108" t="b">
        <f t="shared" si="379"/>
        <v>0</v>
      </c>
    </row>
    <row r="4359" spans="31:31" x14ac:dyDescent="0.25">
      <c r="AE4359" s="108" t="b">
        <f t="shared" si="379"/>
        <v>0</v>
      </c>
    </row>
    <row r="4360" spans="31:31" x14ac:dyDescent="0.25">
      <c r="AE4360" s="108" t="b">
        <f t="shared" si="379"/>
        <v>0</v>
      </c>
    </row>
    <row r="4361" spans="31:31" x14ac:dyDescent="0.25">
      <c r="AE4361" s="108" t="b">
        <f t="shared" si="379"/>
        <v>0</v>
      </c>
    </row>
    <row r="4362" spans="31:31" x14ac:dyDescent="0.25">
      <c r="AE4362" s="108" t="b">
        <f t="shared" si="379"/>
        <v>0</v>
      </c>
    </row>
    <row r="4363" spans="31:31" x14ac:dyDescent="0.25">
      <c r="AE4363" s="108" t="b">
        <f t="shared" ref="AE4363:AE4426" si="380">IF(COUNTBLANK(E4283)=0,B4275)</f>
        <v>0</v>
      </c>
    </row>
    <row r="4364" spans="31:31" x14ac:dyDescent="0.25">
      <c r="AE4364" s="108" t="b">
        <f t="shared" si="380"/>
        <v>0</v>
      </c>
    </row>
    <row r="4365" spans="31:31" x14ac:dyDescent="0.25">
      <c r="AE4365" s="108" t="b">
        <f t="shared" si="380"/>
        <v>0</v>
      </c>
    </row>
    <row r="4366" spans="31:31" x14ac:dyDescent="0.25">
      <c r="AE4366" s="108" t="b">
        <f t="shared" si="380"/>
        <v>0</v>
      </c>
    </row>
    <row r="4367" spans="31:31" x14ac:dyDescent="0.25">
      <c r="AE4367" s="108" t="b">
        <f t="shared" si="380"/>
        <v>0</v>
      </c>
    </row>
    <row r="4368" spans="31:31" x14ac:dyDescent="0.25">
      <c r="AE4368" s="108" t="b">
        <f t="shared" si="380"/>
        <v>0</v>
      </c>
    </row>
    <row r="4369" spans="31:31" x14ac:dyDescent="0.25">
      <c r="AE4369" s="108" t="b">
        <f t="shared" si="380"/>
        <v>0</v>
      </c>
    </row>
    <row r="4370" spans="31:31" x14ac:dyDescent="0.25">
      <c r="AE4370" s="108" t="b">
        <f t="shared" si="380"/>
        <v>0</v>
      </c>
    </row>
    <row r="4371" spans="31:31" x14ac:dyDescent="0.25">
      <c r="AE4371" s="108" t="b">
        <f t="shared" si="380"/>
        <v>0</v>
      </c>
    </row>
    <row r="4372" spans="31:31" x14ac:dyDescent="0.25">
      <c r="AE4372" s="108" t="b">
        <f t="shared" si="380"/>
        <v>0</v>
      </c>
    </row>
    <row r="4373" spans="31:31" x14ac:dyDescent="0.25">
      <c r="AE4373" s="108" t="b">
        <f t="shared" si="380"/>
        <v>0</v>
      </c>
    </row>
    <row r="4374" spans="31:31" x14ac:dyDescent="0.25">
      <c r="AE4374" s="108" t="b">
        <f t="shared" si="380"/>
        <v>0</v>
      </c>
    </row>
    <row r="4375" spans="31:31" x14ac:dyDescent="0.25">
      <c r="AE4375" s="108" t="b">
        <f t="shared" si="380"/>
        <v>0</v>
      </c>
    </row>
    <row r="4376" spans="31:31" x14ac:dyDescent="0.25">
      <c r="AE4376" s="108" t="b">
        <f t="shared" si="380"/>
        <v>0</v>
      </c>
    </row>
    <row r="4377" spans="31:31" x14ac:dyDescent="0.25">
      <c r="AE4377" s="108" t="b">
        <f t="shared" si="380"/>
        <v>0</v>
      </c>
    </row>
    <row r="4378" spans="31:31" x14ac:dyDescent="0.25">
      <c r="AE4378" s="108" t="b">
        <f t="shared" si="380"/>
        <v>0</v>
      </c>
    </row>
    <row r="4379" spans="31:31" x14ac:dyDescent="0.25">
      <c r="AE4379" s="108" t="b">
        <f t="shared" si="380"/>
        <v>0</v>
      </c>
    </row>
    <row r="4380" spans="31:31" x14ac:dyDescent="0.25">
      <c r="AE4380" s="108" t="b">
        <f t="shared" si="380"/>
        <v>0</v>
      </c>
    </row>
    <row r="4381" spans="31:31" x14ac:dyDescent="0.25">
      <c r="AE4381" s="108" t="b">
        <f t="shared" si="380"/>
        <v>0</v>
      </c>
    </row>
    <row r="4382" spans="31:31" x14ac:dyDescent="0.25">
      <c r="AE4382" s="108" t="b">
        <f t="shared" si="380"/>
        <v>0</v>
      </c>
    </row>
    <row r="4383" spans="31:31" x14ac:dyDescent="0.25">
      <c r="AE4383" s="108" t="b">
        <f t="shared" si="380"/>
        <v>0</v>
      </c>
    </row>
    <row r="4384" spans="31:31" x14ac:dyDescent="0.25">
      <c r="AE4384" s="108" t="b">
        <f t="shared" si="380"/>
        <v>0</v>
      </c>
    </row>
    <row r="4385" spans="31:31" x14ac:dyDescent="0.25">
      <c r="AE4385" s="108" t="b">
        <f t="shared" si="380"/>
        <v>0</v>
      </c>
    </row>
    <row r="4386" spans="31:31" x14ac:dyDescent="0.25">
      <c r="AE4386" s="108" t="b">
        <f t="shared" si="380"/>
        <v>0</v>
      </c>
    </row>
    <row r="4387" spans="31:31" x14ac:dyDescent="0.25">
      <c r="AE4387" s="108" t="b">
        <f t="shared" si="380"/>
        <v>0</v>
      </c>
    </row>
    <row r="4388" spans="31:31" x14ac:dyDescent="0.25">
      <c r="AE4388" s="108" t="b">
        <f t="shared" si="380"/>
        <v>0</v>
      </c>
    </row>
    <row r="4389" spans="31:31" x14ac:dyDescent="0.25">
      <c r="AE4389" s="108" t="b">
        <f t="shared" si="380"/>
        <v>0</v>
      </c>
    </row>
    <row r="4390" spans="31:31" x14ac:dyDescent="0.25">
      <c r="AE4390" s="108" t="b">
        <f t="shared" si="380"/>
        <v>0</v>
      </c>
    </row>
    <row r="4391" spans="31:31" x14ac:dyDescent="0.25">
      <c r="AE4391" s="108" t="b">
        <f t="shared" si="380"/>
        <v>0</v>
      </c>
    </row>
    <row r="4392" spans="31:31" x14ac:dyDescent="0.25">
      <c r="AE4392" s="108" t="b">
        <f t="shared" si="380"/>
        <v>0</v>
      </c>
    </row>
    <row r="4393" spans="31:31" x14ac:dyDescent="0.25">
      <c r="AE4393" s="108" t="b">
        <f t="shared" si="380"/>
        <v>0</v>
      </c>
    </row>
    <row r="4394" spans="31:31" x14ac:dyDescent="0.25">
      <c r="AE4394" s="108" t="b">
        <f t="shared" si="380"/>
        <v>0</v>
      </c>
    </row>
    <row r="4395" spans="31:31" x14ac:dyDescent="0.25">
      <c r="AE4395" s="108" t="b">
        <f t="shared" si="380"/>
        <v>0</v>
      </c>
    </row>
    <row r="4396" spans="31:31" x14ac:dyDescent="0.25">
      <c r="AE4396" s="108" t="b">
        <f t="shared" si="380"/>
        <v>0</v>
      </c>
    </row>
    <row r="4397" spans="31:31" x14ac:dyDescent="0.25">
      <c r="AE4397" s="108" t="b">
        <f t="shared" si="380"/>
        <v>0</v>
      </c>
    </row>
    <row r="4398" spans="31:31" x14ac:dyDescent="0.25">
      <c r="AE4398" s="108" t="b">
        <f t="shared" si="380"/>
        <v>0</v>
      </c>
    </row>
    <row r="4399" spans="31:31" x14ac:dyDescent="0.25">
      <c r="AE4399" s="108" t="b">
        <f t="shared" si="380"/>
        <v>0</v>
      </c>
    </row>
    <row r="4400" spans="31:31" x14ac:dyDescent="0.25">
      <c r="AE4400" s="108" t="b">
        <f t="shared" si="380"/>
        <v>0</v>
      </c>
    </row>
    <row r="4401" spans="31:31" x14ac:dyDescent="0.25">
      <c r="AE4401" s="108" t="b">
        <f t="shared" si="380"/>
        <v>0</v>
      </c>
    </row>
    <row r="4402" spans="31:31" x14ac:dyDescent="0.25">
      <c r="AE4402" s="108" t="b">
        <f t="shared" si="380"/>
        <v>0</v>
      </c>
    </row>
    <row r="4403" spans="31:31" x14ac:dyDescent="0.25">
      <c r="AE4403" s="108" t="b">
        <f t="shared" si="380"/>
        <v>0</v>
      </c>
    </row>
    <row r="4404" spans="31:31" x14ac:dyDescent="0.25">
      <c r="AE4404" s="108" t="b">
        <f t="shared" si="380"/>
        <v>0</v>
      </c>
    </row>
    <row r="4405" spans="31:31" x14ac:dyDescent="0.25">
      <c r="AE4405" s="108" t="b">
        <f t="shared" si="380"/>
        <v>0</v>
      </c>
    </row>
    <row r="4406" spans="31:31" x14ac:dyDescent="0.25">
      <c r="AE4406" s="108" t="b">
        <f t="shared" si="380"/>
        <v>0</v>
      </c>
    </row>
    <row r="4407" spans="31:31" x14ac:dyDescent="0.25">
      <c r="AE4407" s="108" t="b">
        <f t="shared" si="380"/>
        <v>0</v>
      </c>
    </row>
    <row r="4408" spans="31:31" x14ac:dyDescent="0.25">
      <c r="AE4408" s="108" t="b">
        <f t="shared" si="380"/>
        <v>0</v>
      </c>
    </row>
    <row r="4409" spans="31:31" x14ac:dyDescent="0.25">
      <c r="AE4409" s="108" t="b">
        <f t="shared" si="380"/>
        <v>0</v>
      </c>
    </row>
    <row r="4410" spans="31:31" x14ac:dyDescent="0.25">
      <c r="AE4410" s="108" t="b">
        <f t="shared" si="380"/>
        <v>0</v>
      </c>
    </row>
    <row r="4411" spans="31:31" x14ac:dyDescent="0.25">
      <c r="AE4411" s="108" t="b">
        <f t="shared" si="380"/>
        <v>0</v>
      </c>
    </row>
    <row r="4412" spans="31:31" x14ac:dyDescent="0.25">
      <c r="AE4412" s="108" t="b">
        <f t="shared" si="380"/>
        <v>0</v>
      </c>
    </row>
    <row r="4413" spans="31:31" x14ac:dyDescent="0.25">
      <c r="AE4413" s="108" t="b">
        <f t="shared" si="380"/>
        <v>0</v>
      </c>
    </row>
    <row r="4414" spans="31:31" x14ac:dyDescent="0.25">
      <c r="AE4414" s="108" t="b">
        <f t="shared" si="380"/>
        <v>0</v>
      </c>
    </row>
    <row r="4415" spans="31:31" x14ac:dyDescent="0.25">
      <c r="AE4415" s="108" t="b">
        <f t="shared" si="380"/>
        <v>0</v>
      </c>
    </row>
    <row r="4416" spans="31:31" x14ac:dyDescent="0.25">
      <c r="AE4416" s="108" t="b">
        <f t="shared" si="380"/>
        <v>0</v>
      </c>
    </row>
    <row r="4417" spans="31:31" x14ac:dyDescent="0.25">
      <c r="AE4417" s="108" t="b">
        <f t="shared" si="380"/>
        <v>0</v>
      </c>
    </row>
    <row r="4418" spans="31:31" x14ac:dyDescent="0.25">
      <c r="AE4418" s="108" t="b">
        <f t="shared" si="380"/>
        <v>0</v>
      </c>
    </row>
    <row r="4419" spans="31:31" x14ac:dyDescent="0.25">
      <c r="AE4419" s="108" t="b">
        <f t="shared" si="380"/>
        <v>0</v>
      </c>
    </row>
    <row r="4420" spans="31:31" x14ac:dyDescent="0.25">
      <c r="AE4420" s="108" t="b">
        <f t="shared" si="380"/>
        <v>0</v>
      </c>
    </row>
    <row r="4421" spans="31:31" x14ac:dyDescent="0.25">
      <c r="AE4421" s="108" t="b">
        <f t="shared" si="380"/>
        <v>0</v>
      </c>
    </row>
    <row r="4422" spans="31:31" x14ac:dyDescent="0.25">
      <c r="AE4422" s="108" t="b">
        <f t="shared" si="380"/>
        <v>0</v>
      </c>
    </row>
    <row r="4423" spans="31:31" x14ac:dyDescent="0.25">
      <c r="AE4423" s="108" t="b">
        <f t="shared" si="380"/>
        <v>0</v>
      </c>
    </row>
    <row r="4424" spans="31:31" x14ac:dyDescent="0.25">
      <c r="AE4424" s="108" t="b">
        <f t="shared" si="380"/>
        <v>0</v>
      </c>
    </row>
    <row r="4425" spans="31:31" x14ac:dyDescent="0.25">
      <c r="AE4425" s="108" t="b">
        <f t="shared" si="380"/>
        <v>0</v>
      </c>
    </row>
    <row r="4426" spans="31:31" x14ac:dyDescent="0.25">
      <c r="AE4426" s="108" t="b">
        <f t="shared" si="380"/>
        <v>0</v>
      </c>
    </row>
    <row r="4427" spans="31:31" x14ac:dyDescent="0.25">
      <c r="AE4427" s="108" t="b">
        <f t="shared" ref="AE4427:AE4490" si="381">IF(COUNTBLANK(E4347)=0,B4339)</f>
        <v>0</v>
      </c>
    </row>
    <row r="4428" spans="31:31" x14ac:dyDescent="0.25">
      <c r="AE4428" s="108" t="b">
        <f t="shared" si="381"/>
        <v>0</v>
      </c>
    </row>
    <row r="4429" spans="31:31" x14ac:dyDescent="0.25">
      <c r="AE4429" s="108" t="b">
        <f t="shared" si="381"/>
        <v>0</v>
      </c>
    </row>
    <row r="4430" spans="31:31" x14ac:dyDescent="0.25">
      <c r="AE4430" s="108" t="b">
        <f t="shared" si="381"/>
        <v>0</v>
      </c>
    </row>
    <row r="4431" spans="31:31" x14ac:dyDescent="0.25">
      <c r="AE4431" s="108" t="b">
        <f t="shared" si="381"/>
        <v>0</v>
      </c>
    </row>
    <row r="4432" spans="31:31" x14ac:dyDescent="0.25">
      <c r="AE4432" s="108" t="b">
        <f t="shared" si="381"/>
        <v>0</v>
      </c>
    </row>
    <row r="4433" spans="31:31" x14ac:dyDescent="0.25">
      <c r="AE4433" s="108" t="b">
        <f t="shared" si="381"/>
        <v>0</v>
      </c>
    </row>
    <row r="4434" spans="31:31" x14ac:dyDescent="0.25">
      <c r="AE4434" s="108" t="b">
        <f t="shared" si="381"/>
        <v>0</v>
      </c>
    </row>
    <row r="4435" spans="31:31" x14ac:dyDescent="0.25">
      <c r="AE4435" s="108" t="b">
        <f t="shared" si="381"/>
        <v>0</v>
      </c>
    </row>
    <row r="4436" spans="31:31" x14ac:dyDescent="0.25">
      <c r="AE4436" s="108" t="b">
        <f t="shared" si="381"/>
        <v>0</v>
      </c>
    </row>
    <row r="4437" spans="31:31" x14ac:dyDescent="0.25">
      <c r="AE4437" s="108" t="b">
        <f t="shared" si="381"/>
        <v>0</v>
      </c>
    </row>
    <row r="4438" spans="31:31" x14ac:dyDescent="0.25">
      <c r="AE4438" s="108" t="b">
        <f t="shared" si="381"/>
        <v>0</v>
      </c>
    </row>
    <row r="4439" spans="31:31" x14ac:dyDescent="0.25">
      <c r="AE4439" s="108" t="b">
        <f t="shared" si="381"/>
        <v>0</v>
      </c>
    </row>
    <row r="4440" spans="31:31" x14ac:dyDescent="0.25">
      <c r="AE4440" s="108" t="b">
        <f t="shared" si="381"/>
        <v>0</v>
      </c>
    </row>
    <row r="4441" spans="31:31" x14ac:dyDescent="0.25">
      <c r="AE4441" s="108" t="b">
        <f t="shared" si="381"/>
        <v>0</v>
      </c>
    </row>
    <row r="4442" spans="31:31" x14ac:dyDescent="0.25">
      <c r="AE4442" s="108" t="b">
        <f t="shared" si="381"/>
        <v>0</v>
      </c>
    </row>
    <row r="4443" spans="31:31" x14ac:dyDescent="0.25">
      <c r="AE4443" s="108" t="b">
        <f t="shared" si="381"/>
        <v>0</v>
      </c>
    </row>
    <row r="4444" spans="31:31" x14ac:dyDescent="0.25">
      <c r="AE4444" s="108" t="b">
        <f t="shared" si="381"/>
        <v>0</v>
      </c>
    </row>
    <row r="4445" spans="31:31" x14ac:dyDescent="0.25">
      <c r="AE4445" s="108" t="b">
        <f t="shared" si="381"/>
        <v>0</v>
      </c>
    </row>
    <row r="4446" spans="31:31" x14ac:dyDescent="0.25">
      <c r="AE4446" s="108" t="b">
        <f t="shared" si="381"/>
        <v>0</v>
      </c>
    </row>
    <row r="4447" spans="31:31" x14ac:dyDescent="0.25">
      <c r="AE4447" s="108" t="b">
        <f t="shared" si="381"/>
        <v>0</v>
      </c>
    </row>
    <row r="4448" spans="31:31" x14ac:dyDescent="0.25">
      <c r="AE4448" s="108" t="b">
        <f t="shared" si="381"/>
        <v>0</v>
      </c>
    </row>
    <row r="4449" spans="31:31" x14ac:dyDescent="0.25">
      <c r="AE4449" s="108" t="b">
        <f t="shared" si="381"/>
        <v>0</v>
      </c>
    </row>
    <row r="4450" spans="31:31" x14ac:dyDescent="0.25">
      <c r="AE4450" s="108" t="b">
        <f t="shared" si="381"/>
        <v>0</v>
      </c>
    </row>
    <row r="4451" spans="31:31" x14ac:dyDescent="0.25">
      <c r="AE4451" s="108" t="b">
        <f t="shared" si="381"/>
        <v>0</v>
      </c>
    </row>
    <row r="4452" spans="31:31" x14ac:dyDescent="0.25">
      <c r="AE4452" s="108" t="b">
        <f t="shared" si="381"/>
        <v>0</v>
      </c>
    </row>
    <row r="4453" spans="31:31" x14ac:dyDescent="0.25">
      <c r="AE4453" s="108" t="b">
        <f t="shared" si="381"/>
        <v>0</v>
      </c>
    </row>
    <row r="4454" spans="31:31" x14ac:dyDescent="0.25">
      <c r="AE4454" s="108" t="b">
        <f t="shared" si="381"/>
        <v>0</v>
      </c>
    </row>
    <row r="4455" spans="31:31" x14ac:dyDescent="0.25">
      <c r="AE4455" s="108" t="b">
        <f t="shared" si="381"/>
        <v>0</v>
      </c>
    </row>
    <row r="4456" spans="31:31" x14ac:dyDescent="0.25">
      <c r="AE4456" s="108" t="b">
        <f t="shared" si="381"/>
        <v>0</v>
      </c>
    </row>
    <row r="4457" spans="31:31" x14ac:dyDescent="0.25">
      <c r="AE4457" s="108" t="b">
        <f t="shared" si="381"/>
        <v>0</v>
      </c>
    </row>
    <row r="4458" spans="31:31" x14ac:dyDescent="0.25">
      <c r="AE4458" s="108" t="b">
        <f t="shared" si="381"/>
        <v>0</v>
      </c>
    </row>
    <row r="4459" spans="31:31" x14ac:dyDescent="0.25">
      <c r="AE4459" s="108" t="b">
        <f t="shared" si="381"/>
        <v>0</v>
      </c>
    </row>
    <row r="4460" spans="31:31" x14ac:dyDescent="0.25">
      <c r="AE4460" s="108" t="b">
        <f t="shared" si="381"/>
        <v>0</v>
      </c>
    </row>
    <row r="4461" spans="31:31" x14ac:dyDescent="0.25">
      <c r="AE4461" s="108" t="b">
        <f t="shared" si="381"/>
        <v>0</v>
      </c>
    </row>
    <row r="4462" spans="31:31" x14ac:dyDescent="0.25">
      <c r="AE4462" s="108" t="b">
        <f t="shared" si="381"/>
        <v>0</v>
      </c>
    </row>
    <row r="4463" spans="31:31" x14ac:dyDescent="0.25">
      <c r="AE4463" s="108" t="b">
        <f t="shared" si="381"/>
        <v>0</v>
      </c>
    </row>
    <row r="4464" spans="31:31" x14ac:dyDescent="0.25">
      <c r="AE4464" s="108" t="b">
        <f t="shared" si="381"/>
        <v>0</v>
      </c>
    </row>
    <row r="4465" spans="31:31" x14ac:dyDescent="0.25">
      <c r="AE4465" s="108" t="b">
        <f t="shared" si="381"/>
        <v>0</v>
      </c>
    </row>
    <row r="4466" spans="31:31" x14ac:dyDescent="0.25">
      <c r="AE4466" s="108" t="b">
        <f t="shared" si="381"/>
        <v>0</v>
      </c>
    </row>
    <row r="4467" spans="31:31" x14ac:dyDescent="0.25">
      <c r="AE4467" s="108" t="b">
        <f t="shared" si="381"/>
        <v>0</v>
      </c>
    </row>
    <row r="4468" spans="31:31" x14ac:dyDescent="0.25">
      <c r="AE4468" s="108" t="b">
        <f t="shared" si="381"/>
        <v>0</v>
      </c>
    </row>
    <row r="4469" spans="31:31" x14ac:dyDescent="0.25">
      <c r="AE4469" s="108" t="b">
        <f t="shared" si="381"/>
        <v>0</v>
      </c>
    </row>
    <row r="4470" spans="31:31" x14ac:dyDescent="0.25">
      <c r="AE4470" s="108" t="b">
        <f t="shared" si="381"/>
        <v>0</v>
      </c>
    </row>
    <row r="4471" spans="31:31" x14ac:dyDescent="0.25">
      <c r="AE4471" s="108" t="b">
        <f t="shared" si="381"/>
        <v>0</v>
      </c>
    </row>
    <row r="4472" spans="31:31" x14ac:dyDescent="0.25">
      <c r="AE4472" s="108" t="b">
        <f t="shared" si="381"/>
        <v>0</v>
      </c>
    </row>
    <row r="4473" spans="31:31" x14ac:dyDescent="0.25">
      <c r="AE4473" s="108" t="b">
        <f t="shared" si="381"/>
        <v>0</v>
      </c>
    </row>
    <row r="4474" spans="31:31" x14ac:dyDescent="0.25">
      <c r="AE4474" s="108" t="b">
        <f t="shared" si="381"/>
        <v>0</v>
      </c>
    </row>
    <row r="4475" spans="31:31" x14ac:dyDescent="0.25">
      <c r="AE4475" s="108" t="b">
        <f t="shared" si="381"/>
        <v>0</v>
      </c>
    </row>
    <row r="4476" spans="31:31" x14ac:dyDescent="0.25">
      <c r="AE4476" s="108" t="b">
        <f t="shared" si="381"/>
        <v>0</v>
      </c>
    </row>
    <row r="4477" spans="31:31" x14ac:dyDescent="0.25">
      <c r="AE4477" s="108" t="b">
        <f t="shared" si="381"/>
        <v>0</v>
      </c>
    </row>
    <row r="4478" spans="31:31" x14ac:dyDescent="0.25">
      <c r="AE4478" s="108" t="b">
        <f t="shared" si="381"/>
        <v>0</v>
      </c>
    </row>
    <row r="4479" spans="31:31" x14ac:dyDescent="0.25">
      <c r="AE4479" s="108" t="b">
        <f t="shared" si="381"/>
        <v>0</v>
      </c>
    </row>
    <row r="4480" spans="31:31" x14ac:dyDescent="0.25">
      <c r="AE4480" s="108" t="b">
        <f t="shared" si="381"/>
        <v>0</v>
      </c>
    </row>
    <row r="4481" spans="31:31" x14ac:dyDescent="0.25">
      <c r="AE4481" s="108" t="b">
        <f t="shared" si="381"/>
        <v>0</v>
      </c>
    </row>
    <row r="4482" spans="31:31" x14ac:dyDescent="0.25">
      <c r="AE4482" s="108" t="b">
        <f t="shared" si="381"/>
        <v>0</v>
      </c>
    </row>
    <row r="4483" spans="31:31" x14ac:dyDescent="0.25">
      <c r="AE4483" s="108" t="b">
        <f t="shared" si="381"/>
        <v>0</v>
      </c>
    </row>
    <row r="4484" spans="31:31" x14ac:dyDescent="0.25">
      <c r="AE4484" s="108" t="b">
        <f t="shared" si="381"/>
        <v>0</v>
      </c>
    </row>
    <row r="4485" spans="31:31" x14ac:dyDescent="0.25">
      <c r="AE4485" s="108" t="b">
        <f t="shared" si="381"/>
        <v>0</v>
      </c>
    </row>
    <row r="4486" spans="31:31" x14ac:dyDescent="0.25">
      <c r="AE4486" s="108" t="b">
        <f t="shared" si="381"/>
        <v>0</v>
      </c>
    </row>
    <row r="4487" spans="31:31" x14ac:dyDescent="0.25">
      <c r="AE4487" s="108" t="b">
        <f t="shared" si="381"/>
        <v>0</v>
      </c>
    </row>
    <row r="4488" spans="31:31" x14ac:dyDescent="0.25">
      <c r="AE4488" s="108" t="b">
        <f t="shared" si="381"/>
        <v>0</v>
      </c>
    </row>
    <row r="4489" spans="31:31" x14ac:dyDescent="0.25">
      <c r="AE4489" s="108" t="b">
        <f t="shared" si="381"/>
        <v>0</v>
      </c>
    </row>
    <row r="4490" spans="31:31" x14ac:dyDescent="0.25">
      <c r="AE4490" s="108" t="b">
        <f t="shared" si="381"/>
        <v>0</v>
      </c>
    </row>
    <row r="4491" spans="31:31" x14ac:dyDescent="0.25">
      <c r="AE4491" s="108" t="b">
        <f t="shared" ref="AE4491:AE4554" si="382">IF(COUNTBLANK(E4411)=0,B4403)</f>
        <v>0</v>
      </c>
    </row>
    <row r="4492" spans="31:31" x14ac:dyDescent="0.25">
      <c r="AE4492" s="108" t="b">
        <f t="shared" si="382"/>
        <v>0</v>
      </c>
    </row>
    <row r="4493" spans="31:31" x14ac:dyDescent="0.25">
      <c r="AE4493" s="108" t="b">
        <f t="shared" si="382"/>
        <v>0</v>
      </c>
    </row>
    <row r="4494" spans="31:31" x14ac:dyDescent="0.25">
      <c r="AE4494" s="108" t="b">
        <f t="shared" si="382"/>
        <v>0</v>
      </c>
    </row>
    <row r="4495" spans="31:31" x14ac:dyDescent="0.25">
      <c r="AE4495" s="108" t="b">
        <f t="shared" si="382"/>
        <v>0</v>
      </c>
    </row>
    <row r="4496" spans="31:31" x14ac:dyDescent="0.25">
      <c r="AE4496" s="108" t="b">
        <f t="shared" si="382"/>
        <v>0</v>
      </c>
    </row>
    <row r="4497" spans="31:31" x14ac:dyDescent="0.25">
      <c r="AE4497" s="108" t="b">
        <f t="shared" si="382"/>
        <v>0</v>
      </c>
    </row>
    <row r="4498" spans="31:31" x14ac:dyDescent="0.25">
      <c r="AE4498" s="108" t="b">
        <f t="shared" si="382"/>
        <v>0</v>
      </c>
    </row>
    <row r="4499" spans="31:31" x14ac:dyDescent="0.25">
      <c r="AE4499" s="108" t="b">
        <f t="shared" si="382"/>
        <v>0</v>
      </c>
    </row>
    <row r="4500" spans="31:31" x14ac:dyDescent="0.25">
      <c r="AE4500" s="108" t="b">
        <f t="shared" si="382"/>
        <v>0</v>
      </c>
    </row>
    <row r="4501" spans="31:31" x14ac:dyDescent="0.25">
      <c r="AE4501" s="108" t="b">
        <f t="shared" si="382"/>
        <v>0</v>
      </c>
    </row>
    <row r="4502" spans="31:31" x14ac:dyDescent="0.25">
      <c r="AE4502" s="108" t="b">
        <f t="shared" si="382"/>
        <v>0</v>
      </c>
    </row>
    <row r="4503" spans="31:31" x14ac:dyDescent="0.25">
      <c r="AE4503" s="108" t="b">
        <f t="shared" si="382"/>
        <v>0</v>
      </c>
    </row>
    <row r="4504" spans="31:31" x14ac:dyDescent="0.25">
      <c r="AE4504" s="108" t="b">
        <f t="shared" si="382"/>
        <v>0</v>
      </c>
    </row>
    <row r="4505" spans="31:31" x14ac:dyDescent="0.25">
      <c r="AE4505" s="108" t="b">
        <f t="shared" si="382"/>
        <v>0</v>
      </c>
    </row>
    <row r="4506" spans="31:31" x14ac:dyDescent="0.25">
      <c r="AE4506" s="108" t="b">
        <f t="shared" si="382"/>
        <v>0</v>
      </c>
    </row>
    <row r="4507" spans="31:31" x14ac:dyDescent="0.25">
      <c r="AE4507" s="108" t="b">
        <f t="shared" si="382"/>
        <v>0</v>
      </c>
    </row>
    <row r="4508" spans="31:31" x14ac:dyDescent="0.25">
      <c r="AE4508" s="108" t="b">
        <f t="shared" si="382"/>
        <v>0</v>
      </c>
    </row>
    <row r="4509" spans="31:31" x14ac:dyDescent="0.25">
      <c r="AE4509" s="108" t="b">
        <f t="shared" si="382"/>
        <v>0</v>
      </c>
    </row>
    <row r="4510" spans="31:31" x14ac:dyDescent="0.25">
      <c r="AE4510" s="108" t="b">
        <f t="shared" si="382"/>
        <v>0</v>
      </c>
    </row>
    <row r="4511" spans="31:31" x14ac:dyDescent="0.25">
      <c r="AE4511" s="108" t="b">
        <f t="shared" si="382"/>
        <v>0</v>
      </c>
    </row>
    <row r="4512" spans="31:31" x14ac:dyDescent="0.25">
      <c r="AE4512" s="108" t="b">
        <f t="shared" si="382"/>
        <v>0</v>
      </c>
    </row>
    <row r="4513" spans="31:31" x14ac:dyDescent="0.25">
      <c r="AE4513" s="108" t="b">
        <f t="shared" si="382"/>
        <v>0</v>
      </c>
    </row>
    <row r="4514" spans="31:31" x14ac:dyDescent="0.25">
      <c r="AE4514" s="108" t="b">
        <f t="shared" si="382"/>
        <v>0</v>
      </c>
    </row>
    <row r="4515" spans="31:31" x14ac:dyDescent="0.25">
      <c r="AE4515" s="108" t="b">
        <f t="shared" si="382"/>
        <v>0</v>
      </c>
    </row>
    <row r="4516" spans="31:31" x14ac:dyDescent="0.25">
      <c r="AE4516" s="108" t="b">
        <f t="shared" si="382"/>
        <v>0</v>
      </c>
    </row>
    <row r="4517" spans="31:31" x14ac:dyDescent="0.25">
      <c r="AE4517" s="108" t="b">
        <f t="shared" si="382"/>
        <v>0</v>
      </c>
    </row>
    <row r="4518" spans="31:31" x14ac:dyDescent="0.25">
      <c r="AE4518" s="108" t="b">
        <f t="shared" si="382"/>
        <v>0</v>
      </c>
    </row>
    <row r="4519" spans="31:31" x14ac:dyDescent="0.25">
      <c r="AE4519" s="108" t="b">
        <f t="shared" si="382"/>
        <v>0</v>
      </c>
    </row>
    <row r="4520" spans="31:31" x14ac:dyDescent="0.25">
      <c r="AE4520" s="108" t="b">
        <f t="shared" si="382"/>
        <v>0</v>
      </c>
    </row>
    <row r="4521" spans="31:31" x14ac:dyDescent="0.25">
      <c r="AE4521" s="108" t="b">
        <f t="shared" si="382"/>
        <v>0</v>
      </c>
    </row>
    <row r="4522" spans="31:31" x14ac:dyDescent="0.25">
      <c r="AE4522" s="108" t="b">
        <f t="shared" si="382"/>
        <v>0</v>
      </c>
    </row>
    <row r="4523" spans="31:31" x14ac:dyDescent="0.25">
      <c r="AE4523" s="108" t="b">
        <f t="shared" si="382"/>
        <v>0</v>
      </c>
    </row>
    <row r="4524" spans="31:31" x14ac:dyDescent="0.25">
      <c r="AE4524" s="108" t="b">
        <f t="shared" si="382"/>
        <v>0</v>
      </c>
    </row>
    <row r="4525" spans="31:31" x14ac:dyDescent="0.25">
      <c r="AE4525" s="108" t="b">
        <f t="shared" si="382"/>
        <v>0</v>
      </c>
    </row>
    <row r="4526" spans="31:31" x14ac:dyDescent="0.25">
      <c r="AE4526" s="108" t="b">
        <f t="shared" si="382"/>
        <v>0</v>
      </c>
    </row>
    <row r="4527" spans="31:31" x14ac:dyDescent="0.25">
      <c r="AE4527" s="108" t="b">
        <f t="shared" si="382"/>
        <v>0</v>
      </c>
    </row>
    <row r="4528" spans="31:31" x14ac:dyDescent="0.25">
      <c r="AE4528" s="108" t="b">
        <f t="shared" si="382"/>
        <v>0</v>
      </c>
    </row>
    <row r="4529" spans="31:31" x14ac:dyDescent="0.25">
      <c r="AE4529" s="108" t="b">
        <f t="shared" si="382"/>
        <v>0</v>
      </c>
    </row>
    <row r="4530" spans="31:31" x14ac:dyDescent="0.25">
      <c r="AE4530" s="108" t="b">
        <f t="shared" si="382"/>
        <v>0</v>
      </c>
    </row>
    <row r="4531" spans="31:31" x14ac:dyDescent="0.25">
      <c r="AE4531" s="108" t="b">
        <f t="shared" si="382"/>
        <v>0</v>
      </c>
    </row>
    <row r="4532" spans="31:31" x14ac:dyDescent="0.25">
      <c r="AE4532" s="108" t="b">
        <f t="shared" si="382"/>
        <v>0</v>
      </c>
    </row>
    <row r="4533" spans="31:31" x14ac:dyDescent="0.25">
      <c r="AE4533" s="108" t="b">
        <f t="shared" si="382"/>
        <v>0</v>
      </c>
    </row>
    <row r="4534" spans="31:31" x14ac:dyDescent="0.25">
      <c r="AE4534" s="108" t="b">
        <f t="shared" si="382"/>
        <v>0</v>
      </c>
    </row>
    <row r="4535" spans="31:31" x14ac:dyDescent="0.25">
      <c r="AE4535" s="108" t="b">
        <f t="shared" si="382"/>
        <v>0</v>
      </c>
    </row>
    <row r="4536" spans="31:31" x14ac:dyDescent="0.25">
      <c r="AE4536" s="108" t="b">
        <f t="shared" si="382"/>
        <v>0</v>
      </c>
    </row>
    <row r="4537" spans="31:31" x14ac:dyDescent="0.25">
      <c r="AE4537" s="108" t="b">
        <f t="shared" si="382"/>
        <v>0</v>
      </c>
    </row>
    <row r="4538" spans="31:31" x14ac:dyDescent="0.25">
      <c r="AE4538" s="108" t="b">
        <f t="shared" si="382"/>
        <v>0</v>
      </c>
    </row>
    <row r="4539" spans="31:31" x14ac:dyDescent="0.25">
      <c r="AE4539" s="108" t="b">
        <f t="shared" si="382"/>
        <v>0</v>
      </c>
    </row>
    <row r="4540" spans="31:31" x14ac:dyDescent="0.25">
      <c r="AE4540" s="108" t="b">
        <f t="shared" si="382"/>
        <v>0</v>
      </c>
    </row>
    <row r="4541" spans="31:31" x14ac:dyDescent="0.25">
      <c r="AE4541" s="108" t="b">
        <f t="shared" si="382"/>
        <v>0</v>
      </c>
    </row>
    <row r="4542" spans="31:31" x14ac:dyDescent="0.25">
      <c r="AE4542" s="108" t="b">
        <f t="shared" si="382"/>
        <v>0</v>
      </c>
    </row>
    <row r="4543" spans="31:31" x14ac:dyDescent="0.25">
      <c r="AE4543" s="108" t="b">
        <f t="shared" si="382"/>
        <v>0</v>
      </c>
    </row>
    <row r="4544" spans="31:31" x14ac:dyDescent="0.25">
      <c r="AE4544" s="108" t="b">
        <f t="shared" si="382"/>
        <v>0</v>
      </c>
    </row>
    <row r="4545" spans="31:31" x14ac:dyDescent="0.25">
      <c r="AE4545" s="108" t="b">
        <f t="shared" si="382"/>
        <v>0</v>
      </c>
    </row>
    <row r="4546" spans="31:31" x14ac:dyDescent="0.25">
      <c r="AE4546" s="108" t="b">
        <f t="shared" si="382"/>
        <v>0</v>
      </c>
    </row>
    <row r="4547" spans="31:31" x14ac:dyDescent="0.25">
      <c r="AE4547" s="108" t="b">
        <f t="shared" si="382"/>
        <v>0</v>
      </c>
    </row>
    <row r="4548" spans="31:31" x14ac:dyDescent="0.25">
      <c r="AE4548" s="108" t="b">
        <f t="shared" si="382"/>
        <v>0</v>
      </c>
    </row>
    <row r="4549" spans="31:31" x14ac:dyDescent="0.25">
      <c r="AE4549" s="108" t="b">
        <f t="shared" si="382"/>
        <v>0</v>
      </c>
    </row>
    <row r="4550" spans="31:31" x14ac:dyDescent="0.25">
      <c r="AE4550" s="108" t="b">
        <f t="shared" si="382"/>
        <v>0</v>
      </c>
    </row>
    <row r="4551" spans="31:31" x14ac:dyDescent="0.25">
      <c r="AE4551" s="108" t="b">
        <f t="shared" si="382"/>
        <v>0</v>
      </c>
    </row>
    <row r="4552" spans="31:31" x14ac:dyDescent="0.25">
      <c r="AE4552" s="108" t="b">
        <f t="shared" si="382"/>
        <v>0</v>
      </c>
    </row>
    <row r="4553" spans="31:31" x14ac:dyDescent="0.25">
      <c r="AE4553" s="108" t="b">
        <f t="shared" si="382"/>
        <v>0</v>
      </c>
    </row>
    <row r="4554" spans="31:31" x14ac:dyDescent="0.25">
      <c r="AE4554" s="108" t="b">
        <f t="shared" si="382"/>
        <v>0</v>
      </c>
    </row>
    <row r="4555" spans="31:31" x14ac:dyDescent="0.25">
      <c r="AE4555" s="108" t="b">
        <f t="shared" ref="AE4555:AE4618" si="383">IF(COUNTBLANK(E4475)=0,B4467)</f>
        <v>0</v>
      </c>
    </row>
    <row r="4556" spans="31:31" x14ac:dyDescent="0.25">
      <c r="AE4556" s="108" t="b">
        <f t="shared" si="383"/>
        <v>0</v>
      </c>
    </row>
    <row r="4557" spans="31:31" x14ac:dyDescent="0.25">
      <c r="AE4557" s="108" t="b">
        <f t="shared" si="383"/>
        <v>0</v>
      </c>
    </row>
    <row r="4558" spans="31:31" x14ac:dyDescent="0.25">
      <c r="AE4558" s="108" t="b">
        <f t="shared" si="383"/>
        <v>0</v>
      </c>
    </row>
    <row r="4559" spans="31:31" x14ac:dyDescent="0.25">
      <c r="AE4559" s="108" t="b">
        <f t="shared" si="383"/>
        <v>0</v>
      </c>
    </row>
    <row r="4560" spans="31:31" x14ac:dyDescent="0.25">
      <c r="AE4560" s="108" t="b">
        <f t="shared" si="383"/>
        <v>0</v>
      </c>
    </row>
    <row r="4561" spans="31:31" x14ac:dyDescent="0.25">
      <c r="AE4561" s="108" t="b">
        <f t="shared" si="383"/>
        <v>0</v>
      </c>
    </row>
    <row r="4562" spans="31:31" x14ac:dyDescent="0.25">
      <c r="AE4562" s="108" t="b">
        <f t="shared" si="383"/>
        <v>0</v>
      </c>
    </row>
    <row r="4563" spans="31:31" x14ac:dyDescent="0.25">
      <c r="AE4563" s="108" t="b">
        <f t="shared" si="383"/>
        <v>0</v>
      </c>
    </row>
    <row r="4564" spans="31:31" x14ac:dyDescent="0.25">
      <c r="AE4564" s="108" t="b">
        <f t="shared" si="383"/>
        <v>0</v>
      </c>
    </row>
    <row r="4565" spans="31:31" x14ac:dyDescent="0.25">
      <c r="AE4565" s="108" t="b">
        <f t="shared" si="383"/>
        <v>0</v>
      </c>
    </row>
    <row r="4566" spans="31:31" x14ac:dyDescent="0.25">
      <c r="AE4566" s="108" t="b">
        <f t="shared" si="383"/>
        <v>0</v>
      </c>
    </row>
    <row r="4567" spans="31:31" x14ac:dyDescent="0.25">
      <c r="AE4567" s="108" t="b">
        <f t="shared" si="383"/>
        <v>0</v>
      </c>
    </row>
    <row r="4568" spans="31:31" x14ac:dyDescent="0.25">
      <c r="AE4568" s="108" t="b">
        <f t="shared" si="383"/>
        <v>0</v>
      </c>
    </row>
    <row r="4569" spans="31:31" x14ac:dyDescent="0.25">
      <c r="AE4569" s="108" t="b">
        <f t="shared" si="383"/>
        <v>0</v>
      </c>
    </row>
    <row r="4570" spans="31:31" x14ac:dyDescent="0.25">
      <c r="AE4570" s="108" t="b">
        <f t="shared" si="383"/>
        <v>0</v>
      </c>
    </row>
    <row r="4571" spans="31:31" x14ac:dyDescent="0.25">
      <c r="AE4571" s="108" t="b">
        <f t="shared" si="383"/>
        <v>0</v>
      </c>
    </row>
    <row r="4572" spans="31:31" x14ac:dyDescent="0.25">
      <c r="AE4572" s="108" t="b">
        <f t="shared" si="383"/>
        <v>0</v>
      </c>
    </row>
    <row r="4573" spans="31:31" x14ac:dyDescent="0.25">
      <c r="AE4573" s="108" t="b">
        <f t="shared" si="383"/>
        <v>0</v>
      </c>
    </row>
    <row r="4574" spans="31:31" x14ac:dyDescent="0.25">
      <c r="AE4574" s="108" t="b">
        <f t="shared" si="383"/>
        <v>0</v>
      </c>
    </row>
    <row r="4575" spans="31:31" x14ac:dyDescent="0.25">
      <c r="AE4575" s="108" t="b">
        <f t="shared" si="383"/>
        <v>0</v>
      </c>
    </row>
    <row r="4576" spans="31:31" x14ac:dyDescent="0.25">
      <c r="AE4576" s="108" t="b">
        <f t="shared" si="383"/>
        <v>0</v>
      </c>
    </row>
    <row r="4577" spans="31:31" x14ac:dyDescent="0.25">
      <c r="AE4577" s="108" t="b">
        <f t="shared" si="383"/>
        <v>0</v>
      </c>
    </row>
    <row r="4578" spans="31:31" x14ac:dyDescent="0.25">
      <c r="AE4578" s="108" t="b">
        <f t="shared" si="383"/>
        <v>0</v>
      </c>
    </row>
    <row r="4579" spans="31:31" x14ac:dyDescent="0.25">
      <c r="AE4579" s="108" t="b">
        <f t="shared" si="383"/>
        <v>0</v>
      </c>
    </row>
    <row r="4580" spans="31:31" x14ac:dyDescent="0.25">
      <c r="AE4580" s="108" t="b">
        <f t="shared" si="383"/>
        <v>0</v>
      </c>
    </row>
    <row r="4581" spans="31:31" x14ac:dyDescent="0.25">
      <c r="AE4581" s="108" t="b">
        <f t="shared" si="383"/>
        <v>0</v>
      </c>
    </row>
    <row r="4582" spans="31:31" x14ac:dyDescent="0.25">
      <c r="AE4582" s="108" t="b">
        <f t="shared" si="383"/>
        <v>0</v>
      </c>
    </row>
    <row r="4583" spans="31:31" x14ac:dyDescent="0.25">
      <c r="AE4583" s="108" t="b">
        <f t="shared" si="383"/>
        <v>0</v>
      </c>
    </row>
    <row r="4584" spans="31:31" x14ac:dyDescent="0.25">
      <c r="AE4584" s="108" t="b">
        <f t="shared" si="383"/>
        <v>0</v>
      </c>
    </row>
    <row r="4585" spans="31:31" x14ac:dyDescent="0.25">
      <c r="AE4585" s="108" t="b">
        <f t="shared" si="383"/>
        <v>0</v>
      </c>
    </row>
    <row r="4586" spans="31:31" x14ac:dyDescent="0.25">
      <c r="AE4586" s="108" t="b">
        <f t="shared" si="383"/>
        <v>0</v>
      </c>
    </row>
    <row r="4587" spans="31:31" x14ac:dyDescent="0.25">
      <c r="AE4587" s="108" t="b">
        <f t="shared" si="383"/>
        <v>0</v>
      </c>
    </row>
    <row r="4588" spans="31:31" x14ac:dyDescent="0.25">
      <c r="AE4588" s="108" t="b">
        <f t="shared" si="383"/>
        <v>0</v>
      </c>
    </row>
    <row r="4589" spans="31:31" x14ac:dyDescent="0.25">
      <c r="AE4589" s="108" t="b">
        <f t="shared" si="383"/>
        <v>0</v>
      </c>
    </row>
    <row r="4590" spans="31:31" x14ac:dyDescent="0.25">
      <c r="AE4590" s="108" t="b">
        <f t="shared" si="383"/>
        <v>0</v>
      </c>
    </row>
    <row r="4591" spans="31:31" x14ac:dyDescent="0.25">
      <c r="AE4591" s="108" t="b">
        <f t="shared" si="383"/>
        <v>0</v>
      </c>
    </row>
    <row r="4592" spans="31:31" x14ac:dyDescent="0.25">
      <c r="AE4592" s="108" t="b">
        <f t="shared" si="383"/>
        <v>0</v>
      </c>
    </row>
    <row r="4593" spans="31:31" x14ac:dyDescent="0.25">
      <c r="AE4593" s="108" t="b">
        <f t="shared" si="383"/>
        <v>0</v>
      </c>
    </row>
    <row r="4594" spans="31:31" x14ac:dyDescent="0.25">
      <c r="AE4594" s="108" t="b">
        <f t="shared" si="383"/>
        <v>0</v>
      </c>
    </row>
    <row r="4595" spans="31:31" x14ac:dyDescent="0.25">
      <c r="AE4595" s="108" t="b">
        <f t="shared" si="383"/>
        <v>0</v>
      </c>
    </row>
    <row r="4596" spans="31:31" x14ac:dyDescent="0.25">
      <c r="AE4596" s="108" t="b">
        <f t="shared" si="383"/>
        <v>0</v>
      </c>
    </row>
    <row r="4597" spans="31:31" x14ac:dyDescent="0.25">
      <c r="AE4597" s="108" t="b">
        <f t="shared" si="383"/>
        <v>0</v>
      </c>
    </row>
    <row r="4598" spans="31:31" x14ac:dyDescent="0.25">
      <c r="AE4598" s="108" t="b">
        <f t="shared" si="383"/>
        <v>0</v>
      </c>
    </row>
    <row r="4599" spans="31:31" x14ac:dyDescent="0.25">
      <c r="AE4599" s="108" t="b">
        <f t="shared" si="383"/>
        <v>0</v>
      </c>
    </row>
    <row r="4600" spans="31:31" x14ac:dyDescent="0.25">
      <c r="AE4600" s="108" t="b">
        <f t="shared" si="383"/>
        <v>0</v>
      </c>
    </row>
    <row r="4601" spans="31:31" x14ac:dyDescent="0.25">
      <c r="AE4601" s="108" t="b">
        <f t="shared" si="383"/>
        <v>0</v>
      </c>
    </row>
    <row r="4602" spans="31:31" x14ac:dyDescent="0.25">
      <c r="AE4602" s="108" t="b">
        <f t="shared" si="383"/>
        <v>0</v>
      </c>
    </row>
    <row r="4603" spans="31:31" x14ac:dyDescent="0.25">
      <c r="AE4603" s="108" t="b">
        <f t="shared" si="383"/>
        <v>0</v>
      </c>
    </row>
    <row r="4604" spans="31:31" x14ac:dyDescent="0.25">
      <c r="AE4604" s="108" t="b">
        <f t="shared" si="383"/>
        <v>0</v>
      </c>
    </row>
    <row r="4605" spans="31:31" x14ac:dyDescent="0.25">
      <c r="AE4605" s="108" t="b">
        <f t="shared" si="383"/>
        <v>0</v>
      </c>
    </row>
    <row r="4606" spans="31:31" x14ac:dyDescent="0.25">
      <c r="AE4606" s="108" t="b">
        <f t="shared" si="383"/>
        <v>0</v>
      </c>
    </row>
    <row r="4607" spans="31:31" x14ac:dyDescent="0.25">
      <c r="AE4607" s="108" t="b">
        <f t="shared" si="383"/>
        <v>0</v>
      </c>
    </row>
    <row r="4608" spans="31:31" x14ac:dyDescent="0.25">
      <c r="AE4608" s="108" t="b">
        <f t="shared" si="383"/>
        <v>0</v>
      </c>
    </row>
    <row r="4609" spans="31:31" x14ac:dyDescent="0.25">
      <c r="AE4609" s="108" t="b">
        <f t="shared" si="383"/>
        <v>0</v>
      </c>
    </row>
    <row r="4610" spans="31:31" x14ac:dyDescent="0.25">
      <c r="AE4610" s="108" t="b">
        <f t="shared" si="383"/>
        <v>0</v>
      </c>
    </row>
    <row r="4611" spans="31:31" x14ac:dyDescent="0.25">
      <c r="AE4611" s="108" t="b">
        <f t="shared" si="383"/>
        <v>0</v>
      </c>
    </row>
    <row r="4612" spans="31:31" x14ac:dyDescent="0.25">
      <c r="AE4612" s="108" t="b">
        <f t="shared" si="383"/>
        <v>0</v>
      </c>
    </row>
    <row r="4613" spans="31:31" x14ac:dyDescent="0.25">
      <c r="AE4613" s="108" t="b">
        <f t="shared" si="383"/>
        <v>0</v>
      </c>
    </row>
    <row r="4614" spans="31:31" x14ac:dyDescent="0.25">
      <c r="AE4614" s="108" t="b">
        <f t="shared" si="383"/>
        <v>0</v>
      </c>
    </row>
    <row r="4615" spans="31:31" x14ac:dyDescent="0.25">
      <c r="AE4615" s="108" t="b">
        <f t="shared" si="383"/>
        <v>0</v>
      </c>
    </row>
    <row r="4616" spans="31:31" x14ac:dyDescent="0.25">
      <c r="AE4616" s="108" t="b">
        <f t="shared" si="383"/>
        <v>0</v>
      </c>
    </row>
    <row r="4617" spans="31:31" x14ac:dyDescent="0.25">
      <c r="AE4617" s="108" t="b">
        <f t="shared" si="383"/>
        <v>0</v>
      </c>
    </row>
    <row r="4618" spans="31:31" x14ac:dyDescent="0.25">
      <c r="AE4618" s="108" t="b">
        <f t="shared" si="383"/>
        <v>0</v>
      </c>
    </row>
    <row r="4619" spans="31:31" x14ac:dyDescent="0.25">
      <c r="AE4619" s="108" t="b">
        <f t="shared" ref="AE4619:AE4682" si="384">IF(COUNTBLANK(E4539)=0,B4531)</f>
        <v>0</v>
      </c>
    </row>
    <row r="4620" spans="31:31" x14ac:dyDescent="0.25">
      <c r="AE4620" s="108" t="b">
        <f t="shared" si="384"/>
        <v>0</v>
      </c>
    </row>
    <row r="4621" spans="31:31" x14ac:dyDescent="0.25">
      <c r="AE4621" s="108" t="b">
        <f t="shared" si="384"/>
        <v>0</v>
      </c>
    </row>
    <row r="4622" spans="31:31" x14ac:dyDescent="0.25">
      <c r="AE4622" s="108" t="b">
        <f t="shared" si="384"/>
        <v>0</v>
      </c>
    </row>
    <row r="4623" spans="31:31" x14ac:dyDescent="0.25">
      <c r="AE4623" s="108" t="b">
        <f t="shared" si="384"/>
        <v>0</v>
      </c>
    </row>
    <row r="4624" spans="31:31" x14ac:dyDescent="0.25">
      <c r="AE4624" s="108" t="b">
        <f t="shared" si="384"/>
        <v>0</v>
      </c>
    </row>
    <row r="4625" spans="31:31" x14ac:dyDescent="0.25">
      <c r="AE4625" s="108" t="b">
        <f t="shared" si="384"/>
        <v>0</v>
      </c>
    </row>
    <row r="4626" spans="31:31" x14ac:dyDescent="0.25">
      <c r="AE4626" s="108" t="b">
        <f t="shared" si="384"/>
        <v>0</v>
      </c>
    </row>
    <row r="4627" spans="31:31" x14ac:dyDescent="0.25">
      <c r="AE4627" s="108" t="b">
        <f t="shared" si="384"/>
        <v>0</v>
      </c>
    </row>
    <row r="4628" spans="31:31" x14ac:dyDescent="0.25">
      <c r="AE4628" s="108" t="b">
        <f t="shared" si="384"/>
        <v>0</v>
      </c>
    </row>
    <row r="4629" spans="31:31" x14ac:dyDescent="0.25">
      <c r="AE4629" s="108" t="b">
        <f t="shared" si="384"/>
        <v>0</v>
      </c>
    </row>
    <row r="4630" spans="31:31" x14ac:dyDescent="0.25">
      <c r="AE4630" s="108" t="b">
        <f t="shared" si="384"/>
        <v>0</v>
      </c>
    </row>
    <row r="4631" spans="31:31" x14ac:dyDescent="0.25">
      <c r="AE4631" s="108" t="b">
        <f t="shared" si="384"/>
        <v>0</v>
      </c>
    </row>
    <row r="4632" spans="31:31" x14ac:dyDescent="0.25">
      <c r="AE4632" s="108" t="b">
        <f t="shared" si="384"/>
        <v>0</v>
      </c>
    </row>
    <row r="4633" spans="31:31" x14ac:dyDescent="0.25">
      <c r="AE4633" s="108" t="b">
        <f t="shared" si="384"/>
        <v>0</v>
      </c>
    </row>
    <row r="4634" spans="31:31" x14ac:dyDescent="0.25">
      <c r="AE4634" s="108" t="b">
        <f t="shared" si="384"/>
        <v>0</v>
      </c>
    </row>
    <row r="4635" spans="31:31" x14ac:dyDescent="0.25">
      <c r="AE4635" s="108" t="b">
        <f t="shared" si="384"/>
        <v>0</v>
      </c>
    </row>
    <row r="4636" spans="31:31" x14ac:dyDescent="0.25">
      <c r="AE4636" s="108" t="b">
        <f t="shared" si="384"/>
        <v>0</v>
      </c>
    </row>
    <row r="4637" spans="31:31" x14ac:dyDescent="0.25">
      <c r="AE4637" s="108" t="b">
        <f t="shared" si="384"/>
        <v>0</v>
      </c>
    </row>
    <row r="4638" spans="31:31" x14ac:dyDescent="0.25">
      <c r="AE4638" s="108" t="b">
        <f t="shared" si="384"/>
        <v>0</v>
      </c>
    </row>
    <row r="4639" spans="31:31" x14ac:dyDescent="0.25">
      <c r="AE4639" s="108" t="b">
        <f t="shared" si="384"/>
        <v>0</v>
      </c>
    </row>
    <row r="4640" spans="31:31" x14ac:dyDescent="0.25">
      <c r="AE4640" s="108" t="b">
        <f t="shared" si="384"/>
        <v>0</v>
      </c>
    </row>
    <row r="4641" spans="31:31" x14ac:dyDescent="0.25">
      <c r="AE4641" s="108" t="b">
        <f t="shared" si="384"/>
        <v>0</v>
      </c>
    </row>
    <row r="4642" spans="31:31" x14ac:dyDescent="0.25">
      <c r="AE4642" s="108" t="b">
        <f t="shared" si="384"/>
        <v>0</v>
      </c>
    </row>
    <row r="4643" spans="31:31" x14ac:dyDescent="0.25">
      <c r="AE4643" s="108" t="b">
        <f t="shared" si="384"/>
        <v>0</v>
      </c>
    </row>
    <row r="4644" spans="31:31" x14ac:dyDescent="0.25">
      <c r="AE4644" s="108" t="b">
        <f t="shared" si="384"/>
        <v>0</v>
      </c>
    </row>
    <row r="4645" spans="31:31" x14ac:dyDescent="0.25">
      <c r="AE4645" s="108" t="b">
        <f t="shared" si="384"/>
        <v>0</v>
      </c>
    </row>
    <row r="4646" spans="31:31" x14ac:dyDescent="0.25">
      <c r="AE4646" s="108" t="b">
        <f t="shared" si="384"/>
        <v>0</v>
      </c>
    </row>
    <row r="4647" spans="31:31" x14ac:dyDescent="0.25">
      <c r="AE4647" s="108" t="b">
        <f t="shared" si="384"/>
        <v>0</v>
      </c>
    </row>
    <row r="4648" spans="31:31" x14ac:dyDescent="0.25">
      <c r="AE4648" s="108" t="b">
        <f t="shared" si="384"/>
        <v>0</v>
      </c>
    </row>
    <row r="4649" spans="31:31" x14ac:dyDescent="0.25">
      <c r="AE4649" s="108" t="b">
        <f t="shared" si="384"/>
        <v>0</v>
      </c>
    </row>
    <row r="4650" spans="31:31" x14ac:dyDescent="0.25">
      <c r="AE4650" s="108" t="b">
        <f t="shared" si="384"/>
        <v>0</v>
      </c>
    </row>
    <row r="4651" spans="31:31" x14ac:dyDescent="0.25">
      <c r="AE4651" s="108" t="b">
        <f t="shared" si="384"/>
        <v>0</v>
      </c>
    </row>
    <row r="4652" spans="31:31" x14ac:dyDescent="0.25">
      <c r="AE4652" s="108" t="b">
        <f t="shared" si="384"/>
        <v>0</v>
      </c>
    </row>
    <row r="4653" spans="31:31" x14ac:dyDescent="0.25">
      <c r="AE4653" s="108" t="b">
        <f t="shared" si="384"/>
        <v>0</v>
      </c>
    </row>
    <row r="4654" spans="31:31" x14ac:dyDescent="0.25">
      <c r="AE4654" s="108" t="b">
        <f t="shared" si="384"/>
        <v>0</v>
      </c>
    </row>
    <row r="4655" spans="31:31" x14ac:dyDescent="0.25">
      <c r="AE4655" s="108" t="b">
        <f t="shared" si="384"/>
        <v>0</v>
      </c>
    </row>
    <row r="4656" spans="31:31" x14ac:dyDescent="0.25">
      <c r="AE4656" s="108" t="b">
        <f t="shared" si="384"/>
        <v>0</v>
      </c>
    </row>
    <row r="4657" spans="31:31" x14ac:dyDescent="0.25">
      <c r="AE4657" s="108" t="b">
        <f t="shared" si="384"/>
        <v>0</v>
      </c>
    </row>
    <row r="4658" spans="31:31" x14ac:dyDescent="0.25">
      <c r="AE4658" s="108" t="b">
        <f t="shared" si="384"/>
        <v>0</v>
      </c>
    </row>
    <row r="4659" spans="31:31" x14ac:dyDescent="0.25">
      <c r="AE4659" s="108" t="b">
        <f t="shared" si="384"/>
        <v>0</v>
      </c>
    </row>
    <row r="4660" spans="31:31" x14ac:dyDescent="0.25">
      <c r="AE4660" s="108" t="b">
        <f t="shared" si="384"/>
        <v>0</v>
      </c>
    </row>
    <row r="4661" spans="31:31" x14ac:dyDescent="0.25">
      <c r="AE4661" s="108" t="b">
        <f t="shared" si="384"/>
        <v>0</v>
      </c>
    </row>
    <row r="4662" spans="31:31" x14ac:dyDescent="0.25">
      <c r="AE4662" s="108" t="b">
        <f t="shared" si="384"/>
        <v>0</v>
      </c>
    </row>
    <row r="4663" spans="31:31" x14ac:dyDescent="0.25">
      <c r="AE4663" s="108" t="b">
        <f t="shared" si="384"/>
        <v>0</v>
      </c>
    </row>
    <row r="4664" spans="31:31" x14ac:dyDescent="0.25">
      <c r="AE4664" s="108" t="b">
        <f t="shared" si="384"/>
        <v>0</v>
      </c>
    </row>
    <row r="4665" spans="31:31" x14ac:dyDescent="0.25">
      <c r="AE4665" s="108" t="b">
        <f t="shared" si="384"/>
        <v>0</v>
      </c>
    </row>
    <row r="4666" spans="31:31" x14ac:dyDescent="0.25">
      <c r="AE4666" s="108" t="b">
        <f t="shared" si="384"/>
        <v>0</v>
      </c>
    </row>
    <row r="4667" spans="31:31" x14ac:dyDescent="0.25">
      <c r="AE4667" s="108" t="b">
        <f t="shared" si="384"/>
        <v>0</v>
      </c>
    </row>
    <row r="4668" spans="31:31" x14ac:dyDescent="0.25">
      <c r="AE4668" s="108" t="b">
        <f t="shared" si="384"/>
        <v>0</v>
      </c>
    </row>
    <row r="4669" spans="31:31" x14ac:dyDescent="0.25">
      <c r="AE4669" s="108" t="b">
        <f t="shared" si="384"/>
        <v>0</v>
      </c>
    </row>
    <row r="4670" spans="31:31" x14ac:dyDescent="0.25">
      <c r="AE4670" s="108" t="b">
        <f t="shared" si="384"/>
        <v>0</v>
      </c>
    </row>
    <row r="4671" spans="31:31" x14ac:dyDescent="0.25">
      <c r="AE4671" s="108" t="b">
        <f t="shared" si="384"/>
        <v>0</v>
      </c>
    </row>
    <row r="4672" spans="31:31" x14ac:dyDescent="0.25">
      <c r="AE4672" s="108" t="b">
        <f t="shared" si="384"/>
        <v>0</v>
      </c>
    </row>
    <row r="4673" spans="31:31" x14ac:dyDescent="0.25">
      <c r="AE4673" s="108" t="b">
        <f t="shared" si="384"/>
        <v>0</v>
      </c>
    </row>
    <row r="4674" spans="31:31" x14ac:dyDescent="0.25">
      <c r="AE4674" s="108" t="b">
        <f t="shared" si="384"/>
        <v>0</v>
      </c>
    </row>
    <row r="4675" spans="31:31" x14ac:dyDescent="0.25">
      <c r="AE4675" s="108" t="b">
        <f t="shared" si="384"/>
        <v>0</v>
      </c>
    </row>
    <row r="4676" spans="31:31" x14ac:dyDescent="0.25">
      <c r="AE4676" s="108" t="b">
        <f t="shared" si="384"/>
        <v>0</v>
      </c>
    </row>
    <row r="4677" spans="31:31" x14ac:dyDescent="0.25">
      <c r="AE4677" s="108" t="b">
        <f t="shared" si="384"/>
        <v>0</v>
      </c>
    </row>
    <row r="4678" spans="31:31" x14ac:dyDescent="0.25">
      <c r="AE4678" s="108" t="b">
        <f t="shared" si="384"/>
        <v>0</v>
      </c>
    </row>
    <row r="4679" spans="31:31" x14ac:dyDescent="0.25">
      <c r="AE4679" s="108" t="b">
        <f t="shared" si="384"/>
        <v>0</v>
      </c>
    </row>
    <row r="4680" spans="31:31" x14ac:dyDescent="0.25">
      <c r="AE4680" s="108" t="b">
        <f t="shared" si="384"/>
        <v>0</v>
      </c>
    </row>
    <row r="4681" spans="31:31" x14ac:dyDescent="0.25">
      <c r="AE4681" s="108" t="b">
        <f t="shared" si="384"/>
        <v>0</v>
      </c>
    </row>
    <row r="4682" spans="31:31" x14ac:dyDescent="0.25">
      <c r="AE4682" s="108" t="b">
        <f t="shared" si="384"/>
        <v>0</v>
      </c>
    </row>
    <row r="4683" spans="31:31" x14ac:dyDescent="0.25">
      <c r="AE4683" s="108" t="b">
        <f t="shared" ref="AE4683:AE4746" si="385">IF(COUNTBLANK(E4603)=0,B4595)</f>
        <v>0</v>
      </c>
    </row>
    <row r="4684" spans="31:31" x14ac:dyDescent="0.25">
      <c r="AE4684" s="108" t="b">
        <f t="shared" si="385"/>
        <v>0</v>
      </c>
    </row>
    <row r="4685" spans="31:31" x14ac:dyDescent="0.25">
      <c r="AE4685" s="108" t="b">
        <f t="shared" si="385"/>
        <v>0</v>
      </c>
    </row>
    <row r="4686" spans="31:31" x14ac:dyDescent="0.25">
      <c r="AE4686" s="108" t="b">
        <f t="shared" si="385"/>
        <v>0</v>
      </c>
    </row>
    <row r="4687" spans="31:31" x14ac:dyDescent="0.25">
      <c r="AE4687" s="108" t="b">
        <f t="shared" si="385"/>
        <v>0</v>
      </c>
    </row>
    <row r="4688" spans="31:31" x14ac:dyDescent="0.25">
      <c r="AE4688" s="108" t="b">
        <f t="shared" si="385"/>
        <v>0</v>
      </c>
    </row>
    <row r="4689" spans="31:31" x14ac:dyDescent="0.25">
      <c r="AE4689" s="108" t="b">
        <f t="shared" si="385"/>
        <v>0</v>
      </c>
    </row>
    <row r="4690" spans="31:31" x14ac:dyDescent="0.25">
      <c r="AE4690" s="108" t="b">
        <f t="shared" si="385"/>
        <v>0</v>
      </c>
    </row>
    <row r="4691" spans="31:31" x14ac:dyDescent="0.25">
      <c r="AE4691" s="108" t="b">
        <f t="shared" si="385"/>
        <v>0</v>
      </c>
    </row>
    <row r="4692" spans="31:31" x14ac:dyDescent="0.25">
      <c r="AE4692" s="108" t="b">
        <f t="shared" si="385"/>
        <v>0</v>
      </c>
    </row>
    <row r="4693" spans="31:31" x14ac:dyDescent="0.25">
      <c r="AE4693" s="108" t="b">
        <f t="shared" si="385"/>
        <v>0</v>
      </c>
    </row>
    <row r="4694" spans="31:31" x14ac:dyDescent="0.25">
      <c r="AE4694" s="108" t="b">
        <f t="shared" si="385"/>
        <v>0</v>
      </c>
    </row>
    <row r="4695" spans="31:31" x14ac:dyDescent="0.25">
      <c r="AE4695" s="108" t="b">
        <f t="shared" si="385"/>
        <v>0</v>
      </c>
    </row>
    <row r="4696" spans="31:31" x14ac:dyDescent="0.25">
      <c r="AE4696" s="108" t="b">
        <f t="shared" si="385"/>
        <v>0</v>
      </c>
    </row>
    <row r="4697" spans="31:31" x14ac:dyDescent="0.25">
      <c r="AE4697" s="108" t="b">
        <f t="shared" si="385"/>
        <v>0</v>
      </c>
    </row>
    <row r="4698" spans="31:31" x14ac:dyDescent="0.25">
      <c r="AE4698" s="108" t="b">
        <f t="shared" si="385"/>
        <v>0</v>
      </c>
    </row>
    <row r="4699" spans="31:31" x14ac:dyDescent="0.25">
      <c r="AE4699" s="108" t="b">
        <f t="shared" si="385"/>
        <v>0</v>
      </c>
    </row>
    <row r="4700" spans="31:31" x14ac:dyDescent="0.25">
      <c r="AE4700" s="108" t="b">
        <f t="shared" si="385"/>
        <v>0</v>
      </c>
    </row>
    <row r="4701" spans="31:31" x14ac:dyDescent="0.25">
      <c r="AE4701" s="108" t="b">
        <f t="shared" si="385"/>
        <v>0</v>
      </c>
    </row>
    <row r="4702" spans="31:31" x14ac:dyDescent="0.25">
      <c r="AE4702" s="108" t="b">
        <f t="shared" si="385"/>
        <v>0</v>
      </c>
    </row>
    <row r="4703" spans="31:31" x14ac:dyDescent="0.25">
      <c r="AE4703" s="108" t="b">
        <f t="shared" si="385"/>
        <v>0</v>
      </c>
    </row>
    <row r="4704" spans="31:31" x14ac:dyDescent="0.25">
      <c r="AE4704" s="108" t="b">
        <f t="shared" si="385"/>
        <v>0</v>
      </c>
    </row>
    <row r="4705" spans="31:31" x14ac:dyDescent="0.25">
      <c r="AE4705" s="108" t="b">
        <f t="shared" si="385"/>
        <v>0</v>
      </c>
    </row>
    <row r="4706" spans="31:31" x14ac:dyDescent="0.25">
      <c r="AE4706" s="108" t="b">
        <f t="shared" si="385"/>
        <v>0</v>
      </c>
    </row>
    <row r="4707" spans="31:31" x14ac:dyDescent="0.25">
      <c r="AE4707" s="108" t="b">
        <f t="shared" si="385"/>
        <v>0</v>
      </c>
    </row>
    <row r="4708" spans="31:31" x14ac:dyDescent="0.25">
      <c r="AE4708" s="108" t="b">
        <f t="shared" si="385"/>
        <v>0</v>
      </c>
    </row>
    <row r="4709" spans="31:31" x14ac:dyDescent="0.25">
      <c r="AE4709" s="108" t="b">
        <f t="shared" si="385"/>
        <v>0</v>
      </c>
    </row>
    <row r="4710" spans="31:31" x14ac:dyDescent="0.25">
      <c r="AE4710" s="108" t="b">
        <f t="shared" si="385"/>
        <v>0</v>
      </c>
    </row>
    <row r="4711" spans="31:31" x14ac:dyDescent="0.25">
      <c r="AE4711" s="108" t="b">
        <f t="shared" si="385"/>
        <v>0</v>
      </c>
    </row>
    <row r="4712" spans="31:31" x14ac:dyDescent="0.25">
      <c r="AE4712" s="108" t="b">
        <f t="shared" si="385"/>
        <v>0</v>
      </c>
    </row>
    <row r="4713" spans="31:31" x14ac:dyDescent="0.25">
      <c r="AE4713" s="108" t="b">
        <f t="shared" si="385"/>
        <v>0</v>
      </c>
    </row>
    <row r="4714" spans="31:31" x14ac:dyDescent="0.25">
      <c r="AE4714" s="108" t="b">
        <f t="shared" si="385"/>
        <v>0</v>
      </c>
    </row>
    <row r="4715" spans="31:31" x14ac:dyDescent="0.25">
      <c r="AE4715" s="108" t="b">
        <f t="shared" si="385"/>
        <v>0</v>
      </c>
    </row>
    <row r="4716" spans="31:31" x14ac:dyDescent="0.25">
      <c r="AE4716" s="108" t="b">
        <f t="shared" si="385"/>
        <v>0</v>
      </c>
    </row>
    <row r="4717" spans="31:31" x14ac:dyDescent="0.25">
      <c r="AE4717" s="108" t="b">
        <f t="shared" si="385"/>
        <v>0</v>
      </c>
    </row>
    <row r="4718" spans="31:31" x14ac:dyDescent="0.25">
      <c r="AE4718" s="108" t="b">
        <f t="shared" si="385"/>
        <v>0</v>
      </c>
    </row>
    <row r="4719" spans="31:31" x14ac:dyDescent="0.25">
      <c r="AE4719" s="108" t="b">
        <f t="shared" si="385"/>
        <v>0</v>
      </c>
    </row>
    <row r="4720" spans="31:31" x14ac:dyDescent="0.25">
      <c r="AE4720" s="108" t="b">
        <f t="shared" si="385"/>
        <v>0</v>
      </c>
    </row>
    <row r="4721" spans="31:31" x14ac:dyDescent="0.25">
      <c r="AE4721" s="108" t="b">
        <f t="shared" si="385"/>
        <v>0</v>
      </c>
    </row>
    <row r="4722" spans="31:31" x14ac:dyDescent="0.25">
      <c r="AE4722" s="108" t="b">
        <f t="shared" si="385"/>
        <v>0</v>
      </c>
    </row>
    <row r="4723" spans="31:31" x14ac:dyDescent="0.25">
      <c r="AE4723" s="108" t="b">
        <f t="shared" si="385"/>
        <v>0</v>
      </c>
    </row>
    <row r="4724" spans="31:31" x14ac:dyDescent="0.25">
      <c r="AE4724" s="108" t="b">
        <f t="shared" si="385"/>
        <v>0</v>
      </c>
    </row>
    <row r="4725" spans="31:31" x14ac:dyDescent="0.25">
      <c r="AE4725" s="108" t="b">
        <f t="shared" si="385"/>
        <v>0</v>
      </c>
    </row>
    <row r="4726" spans="31:31" x14ac:dyDescent="0.25">
      <c r="AE4726" s="108" t="b">
        <f t="shared" si="385"/>
        <v>0</v>
      </c>
    </row>
    <row r="4727" spans="31:31" x14ac:dyDescent="0.25">
      <c r="AE4727" s="108" t="b">
        <f t="shared" si="385"/>
        <v>0</v>
      </c>
    </row>
    <row r="4728" spans="31:31" x14ac:dyDescent="0.25">
      <c r="AE4728" s="108" t="b">
        <f t="shared" si="385"/>
        <v>0</v>
      </c>
    </row>
    <row r="4729" spans="31:31" x14ac:dyDescent="0.25">
      <c r="AE4729" s="108" t="b">
        <f t="shared" si="385"/>
        <v>0</v>
      </c>
    </row>
    <row r="4730" spans="31:31" x14ac:dyDescent="0.25">
      <c r="AE4730" s="108" t="b">
        <f t="shared" si="385"/>
        <v>0</v>
      </c>
    </row>
    <row r="4731" spans="31:31" x14ac:dyDescent="0.25">
      <c r="AE4731" s="108" t="b">
        <f t="shared" si="385"/>
        <v>0</v>
      </c>
    </row>
    <row r="4732" spans="31:31" x14ac:dyDescent="0.25">
      <c r="AE4732" s="108" t="b">
        <f t="shared" si="385"/>
        <v>0</v>
      </c>
    </row>
    <row r="4733" spans="31:31" x14ac:dyDescent="0.25">
      <c r="AE4733" s="108" t="b">
        <f t="shared" si="385"/>
        <v>0</v>
      </c>
    </row>
    <row r="4734" spans="31:31" x14ac:dyDescent="0.25">
      <c r="AE4734" s="108" t="b">
        <f t="shared" si="385"/>
        <v>0</v>
      </c>
    </row>
    <row r="4735" spans="31:31" x14ac:dyDescent="0.25">
      <c r="AE4735" s="108" t="b">
        <f t="shared" si="385"/>
        <v>0</v>
      </c>
    </row>
    <row r="4736" spans="31:31" x14ac:dyDescent="0.25">
      <c r="AE4736" s="108" t="b">
        <f t="shared" si="385"/>
        <v>0</v>
      </c>
    </row>
    <row r="4737" spans="31:31" x14ac:dyDescent="0.25">
      <c r="AE4737" s="108" t="b">
        <f t="shared" si="385"/>
        <v>0</v>
      </c>
    </row>
    <row r="4738" spans="31:31" x14ac:dyDescent="0.25">
      <c r="AE4738" s="108" t="b">
        <f t="shared" si="385"/>
        <v>0</v>
      </c>
    </row>
    <row r="4739" spans="31:31" x14ac:dyDescent="0.25">
      <c r="AE4739" s="108" t="b">
        <f t="shared" si="385"/>
        <v>0</v>
      </c>
    </row>
    <row r="4740" spans="31:31" x14ac:dyDescent="0.25">
      <c r="AE4740" s="108" t="b">
        <f t="shared" si="385"/>
        <v>0</v>
      </c>
    </row>
    <row r="4741" spans="31:31" x14ac:dyDescent="0.25">
      <c r="AE4741" s="108" t="b">
        <f t="shared" si="385"/>
        <v>0</v>
      </c>
    </row>
    <row r="4742" spans="31:31" x14ac:dyDescent="0.25">
      <c r="AE4742" s="108" t="b">
        <f t="shared" si="385"/>
        <v>0</v>
      </c>
    </row>
    <row r="4743" spans="31:31" x14ac:dyDescent="0.25">
      <c r="AE4743" s="108" t="b">
        <f t="shared" si="385"/>
        <v>0</v>
      </c>
    </row>
    <row r="4744" spans="31:31" x14ac:dyDescent="0.25">
      <c r="AE4744" s="108" t="b">
        <f t="shared" si="385"/>
        <v>0</v>
      </c>
    </row>
    <row r="4745" spans="31:31" x14ac:dyDescent="0.25">
      <c r="AE4745" s="108" t="b">
        <f t="shared" si="385"/>
        <v>0</v>
      </c>
    </row>
    <row r="4746" spans="31:31" x14ac:dyDescent="0.25">
      <c r="AE4746" s="108" t="b">
        <f t="shared" si="385"/>
        <v>0</v>
      </c>
    </row>
    <row r="4747" spans="31:31" x14ac:dyDescent="0.25">
      <c r="AE4747" s="108" t="b">
        <f t="shared" ref="AE4747:AE4810" si="386">IF(COUNTBLANK(E4667)=0,B4659)</f>
        <v>0</v>
      </c>
    </row>
    <row r="4748" spans="31:31" x14ac:dyDescent="0.25">
      <c r="AE4748" s="108" t="b">
        <f t="shared" si="386"/>
        <v>0</v>
      </c>
    </row>
    <row r="4749" spans="31:31" x14ac:dyDescent="0.25">
      <c r="AE4749" s="108" t="b">
        <f t="shared" si="386"/>
        <v>0</v>
      </c>
    </row>
    <row r="4750" spans="31:31" x14ac:dyDescent="0.25">
      <c r="AE4750" s="108" t="b">
        <f t="shared" si="386"/>
        <v>0</v>
      </c>
    </row>
    <row r="4751" spans="31:31" x14ac:dyDescent="0.25">
      <c r="AE4751" s="108" t="b">
        <f t="shared" si="386"/>
        <v>0</v>
      </c>
    </row>
    <row r="4752" spans="31:31" x14ac:dyDescent="0.25">
      <c r="AE4752" s="108" t="b">
        <f t="shared" si="386"/>
        <v>0</v>
      </c>
    </row>
    <row r="4753" spans="31:31" x14ac:dyDescent="0.25">
      <c r="AE4753" s="108" t="b">
        <f t="shared" si="386"/>
        <v>0</v>
      </c>
    </row>
    <row r="4754" spans="31:31" x14ac:dyDescent="0.25">
      <c r="AE4754" s="108" t="b">
        <f t="shared" si="386"/>
        <v>0</v>
      </c>
    </row>
    <row r="4755" spans="31:31" x14ac:dyDescent="0.25">
      <c r="AE4755" s="108" t="b">
        <f t="shared" si="386"/>
        <v>0</v>
      </c>
    </row>
    <row r="4756" spans="31:31" x14ac:dyDescent="0.25">
      <c r="AE4756" s="108" t="b">
        <f t="shared" si="386"/>
        <v>0</v>
      </c>
    </row>
    <row r="4757" spans="31:31" x14ac:dyDescent="0.25">
      <c r="AE4757" s="108" t="b">
        <f t="shared" si="386"/>
        <v>0</v>
      </c>
    </row>
    <row r="4758" spans="31:31" x14ac:dyDescent="0.25">
      <c r="AE4758" s="108" t="b">
        <f t="shared" si="386"/>
        <v>0</v>
      </c>
    </row>
    <row r="4759" spans="31:31" x14ac:dyDescent="0.25">
      <c r="AE4759" s="108" t="b">
        <f t="shared" si="386"/>
        <v>0</v>
      </c>
    </row>
    <row r="4760" spans="31:31" x14ac:dyDescent="0.25">
      <c r="AE4760" s="108" t="b">
        <f t="shared" si="386"/>
        <v>0</v>
      </c>
    </row>
    <row r="4761" spans="31:31" x14ac:dyDescent="0.25">
      <c r="AE4761" s="108" t="b">
        <f t="shared" si="386"/>
        <v>0</v>
      </c>
    </row>
    <row r="4762" spans="31:31" x14ac:dyDescent="0.25">
      <c r="AE4762" s="108" t="b">
        <f t="shared" si="386"/>
        <v>0</v>
      </c>
    </row>
    <row r="4763" spans="31:31" x14ac:dyDescent="0.25">
      <c r="AE4763" s="108" t="b">
        <f t="shared" si="386"/>
        <v>0</v>
      </c>
    </row>
    <row r="4764" spans="31:31" x14ac:dyDescent="0.25">
      <c r="AE4764" s="108" t="b">
        <f t="shared" si="386"/>
        <v>0</v>
      </c>
    </row>
    <row r="4765" spans="31:31" x14ac:dyDescent="0.25">
      <c r="AE4765" s="108" t="b">
        <f t="shared" si="386"/>
        <v>0</v>
      </c>
    </row>
    <row r="4766" spans="31:31" x14ac:dyDescent="0.25">
      <c r="AE4766" s="108" t="b">
        <f t="shared" si="386"/>
        <v>0</v>
      </c>
    </row>
    <row r="4767" spans="31:31" x14ac:dyDescent="0.25">
      <c r="AE4767" s="108" t="b">
        <f t="shared" si="386"/>
        <v>0</v>
      </c>
    </row>
    <row r="4768" spans="31:31" x14ac:dyDescent="0.25">
      <c r="AE4768" s="108" t="b">
        <f t="shared" si="386"/>
        <v>0</v>
      </c>
    </row>
    <row r="4769" spans="31:31" x14ac:dyDescent="0.25">
      <c r="AE4769" s="108" t="b">
        <f t="shared" si="386"/>
        <v>0</v>
      </c>
    </row>
    <row r="4770" spans="31:31" x14ac:dyDescent="0.25">
      <c r="AE4770" s="108" t="b">
        <f t="shared" si="386"/>
        <v>0</v>
      </c>
    </row>
    <row r="4771" spans="31:31" x14ac:dyDescent="0.25">
      <c r="AE4771" s="108" t="b">
        <f t="shared" si="386"/>
        <v>0</v>
      </c>
    </row>
    <row r="4772" spans="31:31" x14ac:dyDescent="0.25">
      <c r="AE4772" s="108" t="b">
        <f t="shared" si="386"/>
        <v>0</v>
      </c>
    </row>
    <row r="4773" spans="31:31" x14ac:dyDescent="0.25">
      <c r="AE4773" s="108" t="b">
        <f t="shared" si="386"/>
        <v>0</v>
      </c>
    </row>
    <row r="4774" spans="31:31" x14ac:dyDescent="0.25">
      <c r="AE4774" s="108" t="b">
        <f t="shared" si="386"/>
        <v>0</v>
      </c>
    </row>
    <row r="4775" spans="31:31" x14ac:dyDescent="0.25">
      <c r="AE4775" s="108" t="b">
        <f t="shared" si="386"/>
        <v>0</v>
      </c>
    </row>
    <row r="4776" spans="31:31" x14ac:dyDescent="0.25">
      <c r="AE4776" s="108" t="b">
        <f t="shared" si="386"/>
        <v>0</v>
      </c>
    </row>
    <row r="4777" spans="31:31" x14ac:dyDescent="0.25">
      <c r="AE4777" s="108" t="b">
        <f t="shared" si="386"/>
        <v>0</v>
      </c>
    </row>
    <row r="4778" spans="31:31" x14ac:dyDescent="0.25">
      <c r="AE4778" s="108" t="b">
        <f t="shared" si="386"/>
        <v>0</v>
      </c>
    </row>
    <row r="4779" spans="31:31" x14ac:dyDescent="0.25">
      <c r="AE4779" s="108" t="b">
        <f t="shared" si="386"/>
        <v>0</v>
      </c>
    </row>
    <row r="4780" spans="31:31" x14ac:dyDescent="0.25">
      <c r="AE4780" s="108" t="b">
        <f t="shared" si="386"/>
        <v>0</v>
      </c>
    </row>
    <row r="4781" spans="31:31" x14ac:dyDescent="0.25">
      <c r="AE4781" s="108" t="b">
        <f t="shared" si="386"/>
        <v>0</v>
      </c>
    </row>
    <row r="4782" spans="31:31" x14ac:dyDescent="0.25">
      <c r="AE4782" s="108" t="b">
        <f t="shared" si="386"/>
        <v>0</v>
      </c>
    </row>
    <row r="4783" spans="31:31" x14ac:dyDescent="0.25">
      <c r="AE4783" s="108" t="b">
        <f t="shared" si="386"/>
        <v>0</v>
      </c>
    </row>
    <row r="4784" spans="31:31" x14ac:dyDescent="0.25">
      <c r="AE4784" s="108" t="b">
        <f t="shared" si="386"/>
        <v>0</v>
      </c>
    </row>
    <row r="4785" spans="31:31" x14ac:dyDescent="0.25">
      <c r="AE4785" s="108" t="b">
        <f t="shared" si="386"/>
        <v>0</v>
      </c>
    </row>
    <row r="4786" spans="31:31" x14ac:dyDescent="0.25">
      <c r="AE4786" s="108" t="b">
        <f t="shared" si="386"/>
        <v>0</v>
      </c>
    </row>
    <row r="4787" spans="31:31" x14ac:dyDescent="0.25">
      <c r="AE4787" s="108" t="b">
        <f t="shared" si="386"/>
        <v>0</v>
      </c>
    </row>
    <row r="4788" spans="31:31" x14ac:dyDescent="0.25">
      <c r="AE4788" s="108" t="b">
        <f t="shared" si="386"/>
        <v>0</v>
      </c>
    </row>
    <row r="4789" spans="31:31" x14ac:dyDescent="0.25">
      <c r="AE4789" s="108" t="b">
        <f t="shared" si="386"/>
        <v>0</v>
      </c>
    </row>
    <row r="4790" spans="31:31" x14ac:dyDescent="0.25">
      <c r="AE4790" s="108" t="b">
        <f t="shared" si="386"/>
        <v>0</v>
      </c>
    </row>
    <row r="4791" spans="31:31" x14ac:dyDescent="0.25">
      <c r="AE4791" s="108" t="b">
        <f t="shared" si="386"/>
        <v>0</v>
      </c>
    </row>
    <row r="4792" spans="31:31" x14ac:dyDescent="0.25">
      <c r="AE4792" s="108" t="b">
        <f t="shared" si="386"/>
        <v>0</v>
      </c>
    </row>
    <row r="4793" spans="31:31" x14ac:dyDescent="0.25">
      <c r="AE4793" s="108" t="b">
        <f t="shared" si="386"/>
        <v>0</v>
      </c>
    </row>
    <row r="4794" spans="31:31" x14ac:dyDescent="0.25">
      <c r="AE4794" s="108" t="b">
        <f t="shared" si="386"/>
        <v>0</v>
      </c>
    </row>
    <row r="4795" spans="31:31" x14ac:dyDescent="0.25">
      <c r="AE4795" s="108" t="b">
        <f t="shared" si="386"/>
        <v>0</v>
      </c>
    </row>
    <row r="4796" spans="31:31" x14ac:dyDescent="0.25">
      <c r="AE4796" s="108" t="b">
        <f t="shared" si="386"/>
        <v>0</v>
      </c>
    </row>
    <row r="4797" spans="31:31" x14ac:dyDescent="0.25">
      <c r="AE4797" s="108" t="b">
        <f t="shared" si="386"/>
        <v>0</v>
      </c>
    </row>
    <row r="4798" spans="31:31" x14ac:dyDescent="0.25">
      <c r="AE4798" s="108" t="b">
        <f t="shared" si="386"/>
        <v>0</v>
      </c>
    </row>
    <row r="4799" spans="31:31" x14ac:dyDescent="0.25">
      <c r="AE4799" s="108" t="b">
        <f t="shared" si="386"/>
        <v>0</v>
      </c>
    </row>
    <row r="4800" spans="31:31" x14ac:dyDescent="0.25">
      <c r="AE4800" s="108" t="b">
        <f t="shared" si="386"/>
        <v>0</v>
      </c>
    </row>
    <row r="4801" spans="31:31" x14ac:dyDescent="0.25">
      <c r="AE4801" s="108" t="b">
        <f t="shared" si="386"/>
        <v>0</v>
      </c>
    </row>
    <row r="4802" spans="31:31" x14ac:dyDescent="0.25">
      <c r="AE4802" s="108" t="b">
        <f t="shared" si="386"/>
        <v>0</v>
      </c>
    </row>
    <row r="4803" spans="31:31" x14ac:dyDescent="0.25">
      <c r="AE4803" s="108" t="b">
        <f t="shared" si="386"/>
        <v>0</v>
      </c>
    </row>
    <row r="4804" spans="31:31" x14ac:dyDescent="0.25">
      <c r="AE4804" s="108" t="b">
        <f t="shared" si="386"/>
        <v>0</v>
      </c>
    </row>
    <row r="4805" spans="31:31" x14ac:dyDescent="0.25">
      <c r="AE4805" s="108" t="b">
        <f t="shared" si="386"/>
        <v>0</v>
      </c>
    </row>
    <row r="4806" spans="31:31" x14ac:dyDescent="0.25">
      <c r="AE4806" s="108" t="b">
        <f t="shared" si="386"/>
        <v>0</v>
      </c>
    </row>
    <row r="4807" spans="31:31" x14ac:dyDescent="0.25">
      <c r="AE4807" s="108" t="b">
        <f t="shared" si="386"/>
        <v>0</v>
      </c>
    </row>
    <row r="4808" spans="31:31" x14ac:dyDescent="0.25">
      <c r="AE4808" s="108" t="b">
        <f t="shared" si="386"/>
        <v>0</v>
      </c>
    </row>
    <row r="4809" spans="31:31" x14ac:dyDescent="0.25">
      <c r="AE4809" s="108" t="b">
        <f t="shared" si="386"/>
        <v>0</v>
      </c>
    </row>
    <row r="4810" spans="31:31" x14ac:dyDescent="0.25">
      <c r="AE4810" s="108" t="b">
        <f t="shared" si="386"/>
        <v>0</v>
      </c>
    </row>
    <row r="4811" spans="31:31" x14ac:dyDescent="0.25">
      <c r="AE4811" s="108" t="b">
        <f t="shared" ref="AE4811:AE4874" si="387">IF(COUNTBLANK(E4731)=0,B4723)</f>
        <v>0</v>
      </c>
    </row>
    <row r="4812" spans="31:31" x14ac:dyDescent="0.25">
      <c r="AE4812" s="108" t="b">
        <f t="shared" si="387"/>
        <v>0</v>
      </c>
    </row>
    <row r="4813" spans="31:31" x14ac:dyDescent="0.25">
      <c r="AE4813" s="108" t="b">
        <f t="shared" si="387"/>
        <v>0</v>
      </c>
    </row>
    <row r="4814" spans="31:31" x14ac:dyDescent="0.25">
      <c r="AE4814" s="108" t="b">
        <f t="shared" si="387"/>
        <v>0</v>
      </c>
    </row>
    <row r="4815" spans="31:31" x14ac:dyDescent="0.25">
      <c r="AE4815" s="108" t="b">
        <f t="shared" si="387"/>
        <v>0</v>
      </c>
    </row>
    <row r="4816" spans="31:31" x14ac:dyDescent="0.25">
      <c r="AE4816" s="108" t="b">
        <f t="shared" si="387"/>
        <v>0</v>
      </c>
    </row>
    <row r="4817" spans="31:31" x14ac:dyDescent="0.25">
      <c r="AE4817" s="108" t="b">
        <f t="shared" si="387"/>
        <v>0</v>
      </c>
    </row>
    <row r="4818" spans="31:31" x14ac:dyDescent="0.25">
      <c r="AE4818" s="108" t="b">
        <f t="shared" si="387"/>
        <v>0</v>
      </c>
    </row>
    <row r="4819" spans="31:31" x14ac:dyDescent="0.25">
      <c r="AE4819" s="108" t="b">
        <f t="shared" si="387"/>
        <v>0</v>
      </c>
    </row>
    <row r="4820" spans="31:31" x14ac:dyDescent="0.25">
      <c r="AE4820" s="108" t="b">
        <f t="shared" si="387"/>
        <v>0</v>
      </c>
    </row>
    <row r="4821" spans="31:31" x14ac:dyDescent="0.25">
      <c r="AE4821" s="108" t="b">
        <f t="shared" si="387"/>
        <v>0</v>
      </c>
    </row>
    <row r="4822" spans="31:31" x14ac:dyDescent="0.25">
      <c r="AE4822" s="108" t="b">
        <f t="shared" si="387"/>
        <v>0</v>
      </c>
    </row>
    <row r="4823" spans="31:31" x14ac:dyDescent="0.25">
      <c r="AE4823" s="108" t="b">
        <f t="shared" si="387"/>
        <v>0</v>
      </c>
    </row>
    <row r="4824" spans="31:31" x14ac:dyDescent="0.25">
      <c r="AE4824" s="108" t="b">
        <f t="shared" si="387"/>
        <v>0</v>
      </c>
    </row>
    <row r="4825" spans="31:31" x14ac:dyDescent="0.25">
      <c r="AE4825" s="108" t="b">
        <f t="shared" si="387"/>
        <v>0</v>
      </c>
    </row>
    <row r="4826" spans="31:31" x14ac:dyDescent="0.25">
      <c r="AE4826" s="108" t="b">
        <f t="shared" si="387"/>
        <v>0</v>
      </c>
    </row>
    <row r="4827" spans="31:31" x14ac:dyDescent="0.25">
      <c r="AE4827" s="108" t="b">
        <f t="shared" si="387"/>
        <v>0</v>
      </c>
    </row>
    <row r="4828" spans="31:31" x14ac:dyDescent="0.25">
      <c r="AE4828" s="108" t="b">
        <f t="shared" si="387"/>
        <v>0</v>
      </c>
    </row>
    <row r="4829" spans="31:31" x14ac:dyDescent="0.25">
      <c r="AE4829" s="108" t="b">
        <f t="shared" si="387"/>
        <v>0</v>
      </c>
    </row>
    <row r="4830" spans="31:31" x14ac:dyDescent="0.25">
      <c r="AE4830" s="108" t="b">
        <f t="shared" si="387"/>
        <v>0</v>
      </c>
    </row>
    <row r="4831" spans="31:31" x14ac:dyDescent="0.25">
      <c r="AE4831" s="108" t="b">
        <f t="shared" si="387"/>
        <v>0</v>
      </c>
    </row>
    <row r="4832" spans="31:31" x14ac:dyDescent="0.25">
      <c r="AE4832" s="108" t="b">
        <f t="shared" si="387"/>
        <v>0</v>
      </c>
    </row>
    <row r="4833" spans="31:31" x14ac:dyDescent="0.25">
      <c r="AE4833" s="108" t="b">
        <f t="shared" si="387"/>
        <v>0</v>
      </c>
    </row>
    <row r="4834" spans="31:31" x14ac:dyDescent="0.25">
      <c r="AE4834" s="108" t="b">
        <f t="shared" si="387"/>
        <v>0</v>
      </c>
    </row>
    <row r="4835" spans="31:31" x14ac:dyDescent="0.25">
      <c r="AE4835" s="108" t="b">
        <f t="shared" si="387"/>
        <v>0</v>
      </c>
    </row>
    <row r="4836" spans="31:31" x14ac:dyDescent="0.25">
      <c r="AE4836" s="108" t="b">
        <f t="shared" si="387"/>
        <v>0</v>
      </c>
    </row>
    <row r="4837" spans="31:31" x14ac:dyDescent="0.25">
      <c r="AE4837" s="108" t="b">
        <f t="shared" si="387"/>
        <v>0</v>
      </c>
    </row>
    <row r="4838" spans="31:31" x14ac:dyDescent="0.25">
      <c r="AE4838" s="108" t="b">
        <f t="shared" si="387"/>
        <v>0</v>
      </c>
    </row>
    <row r="4839" spans="31:31" x14ac:dyDescent="0.25">
      <c r="AE4839" s="108" t="b">
        <f t="shared" si="387"/>
        <v>0</v>
      </c>
    </row>
    <row r="4840" spans="31:31" x14ac:dyDescent="0.25">
      <c r="AE4840" s="108" t="b">
        <f t="shared" si="387"/>
        <v>0</v>
      </c>
    </row>
    <row r="4841" spans="31:31" x14ac:dyDescent="0.25">
      <c r="AE4841" s="108" t="b">
        <f t="shared" si="387"/>
        <v>0</v>
      </c>
    </row>
    <row r="4842" spans="31:31" x14ac:dyDescent="0.25">
      <c r="AE4842" s="108" t="b">
        <f t="shared" si="387"/>
        <v>0</v>
      </c>
    </row>
    <row r="4843" spans="31:31" x14ac:dyDescent="0.25">
      <c r="AE4843" s="108" t="b">
        <f t="shared" si="387"/>
        <v>0</v>
      </c>
    </row>
    <row r="4844" spans="31:31" x14ac:dyDescent="0.25">
      <c r="AE4844" s="108" t="b">
        <f t="shared" si="387"/>
        <v>0</v>
      </c>
    </row>
    <row r="4845" spans="31:31" x14ac:dyDescent="0.25">
      <c r="AE4845" s="108" t="b">
        <f t="shared" si="387"/>
        <v>0</v>
      </c>
    </row>
    <row r="4846" spans="31:31" x14ac:dyDescent="0.25">
      <c r="AE4846" s="108" t="b">
        <f t="shared" si="387"/>
        <v>0</v>
      </c>
    </row>
    <row r="4847" spans="31:31" x14ac:dyDescent="0.25">
      <c r="AE4847" s="108" t="b">
        <f t="shared" si="387"/>
        <v>0</v>
      </c>
    </row>
    <row r="4848" spans="31:31" x14ac:dyDescent="0.25">
      <c r="AE4848" s="108" t="b">
        <f t="shared" si="387"/>
        <v>0</v>
      </c>
    </row>
    <row r="4849" spans="31:31" x14ac:dyDescent="0.25">
      <c r="AE4849" s="108" t="b">
        <f t="shared" si="387"/>
        <v>0</v>
      </c>
    </row>
    <row r="4850" spans="31:31" x14ac:dyDescent="0.25">
      <c r="AE4850" s="108" t="b">
        <f t="shared" si="387"/>
        <v>0</v>
      </c>
    </row>
    <row r="4851" spans="31:31" x14ac:dyDescent="0.25">
      <c r="AE4851" s="108" t="b">
        <f t="shared" si="387"/>
        <v>0</v>
      </c>
    </row>
    <row r="4852" spans="31:31" x14ac:dyDescent="0.25">
      <c r="AE4852" s="108" t="b">
        <f t="shared" si="387"/>
        <v>0</v>
      </c>
    </row>
    <row r="4853" spans="31:31" x14ac:dyDescent="0.25">
      <c r="AE4853" s="108" t="b">
        <f t="shared" si="387"/>
        <v>0</v>
      </c>
    </row>
    <row r="4854" spans="31:31" x14ac:dyDescent="0.25">
      <c r="AE4854" s="108" t="b">
        <f t="shared" si="387"/>
        <v>0</v>
      </c>
    </row>
    <row r="4855" spans="31:31" x14ac:dyDescent="0.25">
      <c r="AE4855" s="108" t="b">
        <f t="shared" si="387"/>
        <v>0</v>
      </c>
    </row>
    <row r="4856" spans="31:31" x14ac:dyDescent="0.25">
      <c r="AE4856" s="108" t="b">
        <f t="shared" si="387"/>
        <v>0</v>
      </c>
    </row>
    <row r="4857" spans="31:31" x14ac:dyDescent="0.25">
      <c r="AE4857" s="108" t="b">
        <f t="shared" si="387"/>
        <v>0</v>
      </c>
    </row>
    <row r="4858" spans="31:31" x14ac:dyDescent="0.25">
      <c r="AE4858" s="108" t="b">
        <f t="shared" si="387"/>
        <v>0</v>
      </c>
    </row>
    <row r="4859" spans="31:31" x14ac:dyDescent="0.25">
      <c r="AE4859" s="108" t="b">
        <f t="shared" si="387"/>
        <v>0</v>
      </c>
    </row>
    <row r="4860" spans="31:31" x14ac:dyDescent="0.25">
      <c r="AE4860" s="108" t="b">
        <f t="shared" si="387"/>
        <v>0</v>
      </c>
    </row>
    <row r="4861" spans="31:31" x14ac:dyDescent="0.25">
      <c r="AE4861" s="108" t="b">
        <f t="shared" si="387"/>
        <v>0</v>
      </c>
    </row>
    <row r="4862" spans="31:31" x14ac:dyDescent="0.25">
      <c r="AE4862" s="108" t="b">
        <f t="shared" si="387"/>
        <v>0</v>
      </c>
    </row>
    <row r="4863" spans="31:31" x14ac:dyDescent="0.25">
      <c r="AE4863" s="108" t="b">
        <f t="shared" si="387"/>
        <v>0</v>
      </c>
    </row>
    <row r="4864" spans="31:31" x14ac:dyDescent="0.25">
      <c r="AE4864" s="108" t="b">
        <f t="shared" si="387"/>
        <v>0</v>
      </c>
    </row>
    <row r="4865" spans="31:31" x14ac:dyDescent="0.25">
      <c r="AE4865" s="108" t="b">
        <f t="shared" si="387"/>
        <v>0</v>
      </c>
    </row>
    <row r="4866" spans="31:31" x14ac:dyDescent="0.25">
      <c r="AE4866" s="108" t="b">
        <f t="shared" si="387"/>
        <v>0</v>
      </c>
    </row>
    <row r="4867" spans="31:31" x14ac:dyDescent="0.25">
      <c r="AE4867" s="108" t="b">
        <f t="shared" si="387"/>
        <v>0</v>
      </c>
    </row>
    <row r="4868" spans="31:31" x14ac:dyDescent="0.25">
      <c r="AE4868" s="108" t="b">
        <f t="shared" si="387"/>
        <v>0</v>
      </c>
    </row>
    <row r="4869" spans="31:31" x14ac:dyDescent="0.25">
      <c r="AE4869" s="108" t="b">
        <f t="shared" si="387"/>
        <v>0</v>
      </c>
    </row>
    <row r="4870" spans="31:31" x14ac:dyDescent="0.25">
      <c r="AE4870" s="108" t="b">
        <f t="shared" si="387"/>
        <v>0</v>
      </c>
    </row>
    <row r="4871" spans="31:31" x14ac:dyDescent="0.25">
      <c r="AE4871" s="108" t="b">
        <f t="shared" si="387"/>
        <v>0</v>
      </c>
    </row>
    <row r="4872" spans="31:31" x14ac:dyDescent="0.25">
      <c r="AE4872" s="108" t="b">
        <f t="shared" si="387"/>
        <v>0</v>
      </c>
    </row>
    <row r="4873" spans="31:31" x14ac:dyDescent="0.25">
      <c r="AE4873" s="108" t="b">
        <f t="shared" si="387"/>
        <v>0</v>
      </c>
    </row>
    <row r="4874" spans="31:31" x14ac:dyDescent="0.25">
      <c r="AE4874" s="108" t="b">
        <f t="shared" si="387"/>
        <v>0</v>
      </c>
    </row>
    <row r="4875" spans="31:31" x14ac:dyDescent="0.25">
      <c r="AE4875" s="108" t="b">
        <f t="shared" ref="AE4875:AE4938" si="388">IF(COUNTBLANK(E4795)=0,B4787)</f>
        <v>0</v>
      </c>
    </row>
    <row r="4876" spans="31:31" x14ac:dyDescent="0.25">
      <c r="AE4876" s="108" t="b">
        <f t="shared" si="388"/>
        <v>0</v>
      </c>
    </row>
    <row r="4877" spans="31:31" x14ac:dyDescent="0.25">
      <c r="AE4877" s="108" t="b">
        <f t="shared" si="388"/>
        <v>0</v>
      </c>
    </row>
    <row r="4878" spans="31:31" x14ac:dyDescent="0.25">
      <c r="AE4878" s="108" t="b">
        <f t="shared" si="388"/>
        <v>0</v>
      </c>
    </row>
    <row r="4879" spans="31:31" x14ac:dyDescent="0.25">
      <c r="AE4879" s="108" t="b">
        <f t="shared" si="388"/>
        <v>0</v>
      </c>
    </row>
    <row r="4880" spans="31:31" x14ac:dyDescent="0.25">
      <c r="AE4880" s="108" t="b">
        <f t="shared" si="388"/>
        <v>0</v>
      </c>
    </row>
    <row r="4881" spans="31:31" x14ac:dyDescent="0.25">
      <c r="AE4881" s="108" t="b">
        <f t="shared" si="388"/>
        <v>0</v>
      </c>
    </row>
    <row r="4882" spans="31:31" x14ac:dyDescent="0.25">
      <c r="AE4882" s="108" t="b">
        <f t="shared" si="388"/>
        <v>0</v>
      </c>
    </row>
    <row r="4883" spans="31:31" x14ac:dyDescent="0.25">
      <c r="AE4883" s="108" t="b">
        <f t="shared" si="388"/>
        <v>0</v>
      </c>
    </row>
    <row r="4884" spans="31:31" x14ac:dyDescent="0.25">
      <c r="AE4884" s="108" t="b">
        <f t="shared" si="388"/>
        <v>0</v>
      </c>
    </row>
    <row r="4885" spans="31:31" x14ac:dyDescent="0.25">
      <c r="AE4885" s="108" t="b">
        <f t="shared" si="388"/>
        <v>0</v>
      </c>
    </row>
    <row r="4886" spans="31:31" x14ac:dyDescent="0.25">
      <c r="AE4886" s="108" t="b">
        <f t="shared" si="388"/>
        <v>0</v>
      </c>
    </row>
    <row r="4887" spans="31:31" x14ac:dyDescent="0.25">
      <c r="AE4887" s="108" t="b">
        <f t="shared" si="388"/>
        <v>0</v>
      </c>
    </row>
    <row r="4888" spans="31:31" x14ac:dyDescent="0.25">
      <c r="AE4888" s="108" t="b">
        <f t="shared" si="388"/>
        <v>0</v>
      </c>
    </row>
    <row r="4889" spans="31:31" x14ac:dyDescent="0.25">
      <c r="AE4889" s="108" t="b">
        <f t="shared" si="388"/>
        <v>0</v>
      </c>
    </row>
    <row r="4890" spans="31:31" x14ac:dyDescent="0.25">
      <c r="AE4890" s="108" t="b">
        <f t="shared" si="388"/>
        <v>0</v>
      </c>
    </row>
    <row r="4891" spans="31:31" x14ac:dyDescent="0.25">
      <c r="AE4891" s="108" t="b">
        <f t="shared" si="388"/>
        <v>0</v>
      </c>
    </row>
    <row r="4892" spans="31:31" x14ac:dyDescent="0.25">
      <c r="AE4892" s="108" t="b">
        <f t="shared" si="388"/>
        <v>0</v>
      </c>
    </row>
    <row r="4893" spans="31:31" x14ac:dyDescent="0.25">
      <c r="AE4893" s="108" t="b">
        <f t="shared" si="388"/>
        <v>0</v>
      </c>
    </row>
    <row r="4894" spans="31:31" x14ac:dyDescent="0.25">
      <c r="AE4894" s="108" t="b">
        <f t="shared" si="388"/>
        <v>0</v>
      </c>
    </row>
    <row r="4895" spans="31:31" x14ac:dyDescent="0.25">
      <c r="AE4895" s="108" t="b">
        <f t="shared" si="388"/>
        <v>0</v>
      </c>
    </row>
    <row r="4896" spans="31:31" x14ac:dyDescent="0.25">
      <c r="AE4896" s="108" t="b">
        <f t="shared" si="388"/>
        <v>0</v>
      </c>
    </row>
    <row r="4897" spans="31:31" x14ac:dyDescent="0.25">
      <c r="AE4897" s="108" t="b">
        <f t="shared" si="388"/>
        <v>0</v>
      </c>
    </row>
    <row r="4898" spans="31:31" x14ac:dyDescent="0.25">
      <c r="AE4898" s="108" t="b">
        <f t="shared" si="388"/>
        <v>0</v>
      </c>
    </row>
    <row r="4899" spans="31:31" x14ac:dyDescent="0.25">
      <c r="AE4899" s="108" t="b">
        <f t="shared" si="388"/>
        <v>0</v>
      </c>
    </row>
    <row r="4900" spans="31:31" x14ac:dyDescent="0.25">
      <c r="AE4900" s="108" t="b">
        <f t="shared" si="388"/>
        <v>0</v>
      </c>
    </row>
    <row r="4901" spans="31:31" x14ac:dyDescent="0.25">
      <c r="AE4901" s="108" t="b">
        <f t="shared" si="388"/>
        <v>0</v>
      </c>
    </row>
    <row r="4902" spans="31:31" x14ac:dyDescent="0.25">
      <c r="AE4902" s="108" t="b">
        <f t="shared" si="388"/>
        <v>0</v>
      </c>
    </row>
    <row r="4903" spans="31:31" x14ac:dyDescent="0.25">
      <c r="AE4903" s="108" t="b">
        <f t="shared" si="388"/>
        <v>0</v>
      </c>
    </row>
    <row r="4904" spans="31:31" x14ac:dyDescent="0.25">
      <c r="AE4904" s="108" t="b">
        <f t="shared" si="388"/>
        <v>0</v>
      </c>
    </row>
    <row r="4905" spans="31:31" x14ac:dyDescent="0.25">
      <c r="AE4905" s="108" t="b">
        <f t="shared" si="388"/>
        <v>0</v>
      </c>
    </row>
    <row r="4906" spans="31:31" x14ac:dyDescent="0.25">
      <c r="AE4906" s="108" t="b">
        <f t="shared" si="388"/>
        <v>0</v>
      </c>
    </row>
    <row r="4907" spans="31:31" x14ac:dyDescent="0.25">
      <c r="AE4907" s="108" t="b">
        <f t="shared" si="388"/>
        <v>0</v>
      </c>
    </row>
    <row r="4908" spans="31:31" x14ac:dyDescent="0.25">
      <c r="AE4908" s="108" t="b">
        <f t="shared" si="388"/>
        <v>0</v>
      </c>
    </row>
    <row r="4909" spans="31:31" x14ac:dyDescent="0.25">
      <c r="AE4909" s="108" t="b">
        <f t="shared" si="388"/>
        <v>0</v>
      </c>
    </row>
    <row r="4910" spans="31:31" x14ac:dyDescent="0.25">
      <c r="AE4910" s="108" t="b">
        <f t="shared" si="388"/>
        <v>0</v>
      </c>
    </row>
    <row r="4911" spans="31:31" x14ac:dyDescent="0.25">
      <c r="AE4911" s="108" t="b">
        <f t="shared" si="388"/>
        <v>0</v>
      </c>
    </row>
    <row r="4912" spans="31:31" x14ac:dyDescent="0.25">
      <c r="AE4912" s="108" t="b">
        <f t="shared" si="388"/>
        <v>0</v>
      </c>
    </row>
    <row r="4913" spans="31:31" x14ac:dyDescent="0.25">
      <c r="AE4913" s="108" t="b">
        <f t="shared" si="388"/>
        <v>0</v>
      </c>
    </row>
    <row r="4914" spans="31:31" x14ac:dyDescent="0.25">
      <c r="AE4914" s="108" t="b">
        <f t="shared" si="388"/>
        <v>0</v>
      </c>
    </row>
    <row r="4915" spans="31:31" x14ac:dyDescent="0.25">
      <c r="AE4915" s="108" t="b">
        <f t="shared" si="388"/>
        <v>0</v>
      </c>
    </row>
    <row r="4916" spans="31:31" x14ac:dyDescent="0.25">
      <c r="AE4916" s="108" t="b">
        <f t="shared" si="388"/>
        <v>0</v>
      </c>
    </row>
    <row r="4917" spans="31:31" x14ac:dyDescent="0.25">
      <c r="AE4917" s="108" t="b">
        <f t="shared" si="388"/>
        <v>0</v>
      </c>
    </row>
    <row r="4918" spans="31:31" x14ac:dyDescent="0.25">
      <c r="AE4918" s="108" t="b">
        <f t="shared" si="388"/>
        <v>0</v>
      </c>
    </row>
    <row r="4919" spans="31:31" x14ac:dyDescent="0.25">
      <c r="AE4919" s="108" t="b">
        <f t="shared" si="388"/>
        <v>0</v>
      </c>
    </row>
    <row r="4920" spans="31:31" x14ac:dyDescent="0.25">
      <c r="AE4920" s="108" t="b">
        <f t="shared" si="388"/>
        <v>0</v>
      </c>
    </row>
    <row r="4921" spans="31:31" x14ac:dyDescent="0.25">
      <c r="AE4921" s="108" t="b">
        <f t="shared" si="388"/>
        <v>0</v>
      </c>
    </row>
    <row r="4922" spans="31:31" x14ac:dyDescent="0.25">
      <c r="AE4922" s="108" t="b">
        <f t="shared" si="388"/>
        <v>0</v>
      </c>
    </row>
    <row r="4923" spans="31:31" x14ac:dyDescent="0.25">
      <c r="AE4923" s="108" t="b">
        <f t="shared" si="388"/>
        <v>0</v>
      </c>
    </row>
    <row r="4924" spans="31:31" x14ac:dyDescent="0.25">
      <c r="AE4924" s="108" t="b">
        <f t="shared" si="388"/>
        <v>0</v>
      </c>
    </row>
    <row r="4925" spans="31:31" x14ac:dyDescent="0.25">
      <c r="AE4925" s="108" t="b">
        <f t="shared" si="388"/>
        <v>0</v>
      </c>
    </row>
    <row r="4926" spans="31:31" x14ac:dyDescent="0.25">
      <c r="AE4926" s="108" t="b">
        <f t="shared" si="388"/>
        <v>0</v>
      </c>
    </row>
    <row r="4927" spans="31:31" x14ac:dyDescent="0.25">
      <c r="AE4927" s="108" t="b">
        <f t="shared" si="388"/>
        <v>0</v>
      </c>
    </row>
    <row r="4928" spans="31:31" x14ac:dyDescent="0.25">
      <c r="AE4928" s="108" t="b">
        <f t="shared" si="388"/>
        <v>0</v>
      </c>
    </row>
    <row r="4929" spans="31:31" x14ac:dyDescent="0.25">
      <c r="AE4929" s="108" t="b">
        <f t="shared" si="388"/>
        <v>0</v>
      </c>
    </row>
    <row r="4930" spans="31:31" x14ac:dyDescent="0.25">
      <c r="AE4930" s="108" t="b">
        <f t="shared" si="388"/>
        <v>0</v>
      </c>
    </row>
    <row r="4931" spans="31:31" x14ac:dyDescent="0.25">
      <c r="AE4931" s="108" t="b">
        <f t="shared" si="388"/>
        <v>0</v>
      </c>
    </row>
    <row r="4932" spans="31:31" x14ac:dyDescent="0.25">
      <c r="AE4932" s="108" t="b">
        <f t="shared" si="388"/>
        <v>0</v>
      </c>
    </row>
    <row r="4933" spans="31:31" x14ac:dyDescent="0.25">
      <c r="AE4933" s="108" t="b">
        <f t="shared" si="388"/>
        <v>0</v>
      </c>
    </row>
    <row r="4934" spans="31:31" x14ac:dyDescent="0.25">
      <c r="AE4934" s="108" t="b">
        <f t="shared" si="388"/>
        <v>0</v>
      </c>
    </row>
    <row r="4935" spans="31:31" x14ac:dyDescent="0.25">
      <c r="AE4935" s="108" t="b">
        <f t="shared" si="388"/>
        <v>0</v>
      </c>
    </row>
    <row r="4936" spans="31:31" x14ac:dyDescent="0.25">
      <c r="AE4936" s="108" t="b">
        <f t="shared" si="388"/>
        <v>0</v>
      </c>
    </row>
    <row r="4937" spans="31:31" x14ac:dyDescent="0.25">
      <c r="AE4937" s="108" t="b">
        <f t="shared" si="388"/>
        <v>0</v>
      </c>
    </row>
    <row r="4938" spans="31:31" x14ac:dyDescent="0.25">
      <c r="AE4938" s="108" t="b">
        <f t="shared" si="388"/>
        <v>0</v>
      </c>
    </row>
    <row r="4939" spans="31:31" x14ac:dyDescent="0.25">
      <c r="AE4939" s="108" t="b">
        <f t="shared" ref="AE4939:AE5002" si="389">IF(COUNTBLANK(E4859)=0,B4851)</f>
        <v>0</v>
      </c>
    </row>
    <row r="4940" spans="31:31" x14ac:dyDescent="0.25">
      <c r="AE4940" s="108" t="b">
        <f t="shared" si="389"/>
        <v>0</v>
      </c>
    </row>
    <row r="4941" spans="31:31" x14ac:dyDescent="0.25">
      <c r="AE4941" s="108" t="b">
        <f t="shared" si="389"/>
        <v>0</v>
      </c>
    </row>
    <row r="4942" spans="31:31" x14ac:dyDescent="0.25">
      <c r="AE4942" s="108" t="b">
        <f t="shared" si="389"/>
        <v>0</v>
      </c>
    </row>
    <row r="4943" spans="31:31" x14ac:dyDescent="0.25">
      <c r="AE4943" s="108" t="b">
        <f t="shared" si="389"/>
        <v>0</v>
      </c>
    </row>
    <row r="4944" spans="31:31" x14ac:dyDescent="0.25">
      <c r="AE4944" s="108" t="b">
        <f t="shared" si="389"/>
        <v>0</v>
      </c>
    </row>
    <row r="4945" spans="31:31" x14ac:dyDescent="0.25">
      <c r="AE4945" s="108" t="b">
        <f t="shared" si="389"/>
        <v>0</v>
      </c>
    </row>
    <row r="4946" spans="31:31" x14ac:dyDescent="0.25">
      <c r="AE4946" s="108" t="b">
        <f t="shared" si="389"/>
        <v>0</v>
      </c>
    </row>
    <row r="4947" spans="31:31" x14ac:dyDescent="0.25">
      <c r="AE4947" s="108" t="b">
        <f t="shared" si="389"/>
        <v>0</v>
      </c>
    </row>
    <row r="4948" spans="31:31" x14ac:dyDescent="0.25">
      <c r="AE4948" s="108" t="b">
        <f t="shared" si="389"/>
        <v>0</v>
      </c>
    </row>
    <row r="4949" spans="31:31" x14ac:dyDescent="0.25">
      <c r="AE4949" s="108" t="b">
        <f t="shared" si="389"/>
        <v>0</v>
      </c>
    </row>
    <row r="4950" spans="31:31" x14ac:dyDescent="0.25">
      <c r="AE4950" s="108" t="b">
        <f t="shared" si="389"/>
        <v>0</v>
      </c>
    </row>
    <row r="4951" spans="31:31" x14ac:dyDescent="0.25">
      <c r="AE4951" s="108" t="b">
        <f t="shared" si="389"/>
        <v>0</v>
      </c>
    </row>
    <row r="4952" spans="31:31" x14ac:dyDescent="0.25">
      <c r="AE4952" s="108" t="b">
        <f t="shared" si="389"/>
        <v>0</v>
      </c>
    </row>
    <row r="4953" spans="31:31" x14ac:dyDescent="0.25">
      <c r="AE4953" s="108" t="b">
        <f t="shared" si="389"/>
        <v>0</v>
      </c>
    </row>
    <row r="4954" spans="31:31" x14ac:dyDescent="0.25">
      <c r="AE4954" s="108" t="b">
        <f t="shared" si="389"/>
        <v>0</v>
      </c>
    </row>
    <row r="4955" spans="31:31" x14ac:dyDescent="0.25">
      <c r="AE4955" s="108" t="b">
        <f t="shared" si="389"/>
        <v>0</v>
      </c>
    </row>
    <row r="4956" spans="31:31" x14ac:dyDescent="0.25">
      <c r="AE4956" s="108" t="b">
        <f t="shared" si="389"/>
        <v>0</v>
      </c>
    </row>
    <row r="4957" spans="31:31" x14ac:dyDescent="0.25">
      <c r="AE4957" s="108" t="b">
        <f t="shared" si="389"/>
        <v>0</v>
      </c>
    </row>
    <row r="4958" spans="31:31" x14ac:dyDescent="0.25">
      <c r="AE4958" s="108" t="b">
        <f t="shared" si="389"/>
        <v>0</v>
      </c>
    </row>
    <row r="4959" spans="31:31" x14ac:dyDescent="0.25">
      <c r="AE4959" s="108" t="b">
        <f t="shared" si="389"/>
        <v>0</v>
      </c>
    </row>
    <row r="4960" spans="31:31" x14ac:dyDescent="0.25">
      <c r="AE4960" s="108" t="b">
        <f t="shared" si="389"/>
        <v>0</v>
      </c>
    </row>
    <row r="4961" spans="31:31" x14ac:dyDescent="0.25">
      <c r="AE4961" s="108" t="b">
        <f t="shared" si="389"/>
        <v>0</v>
      </c>
    </row>
    <row r="4962" spans="31:31" x14ac:dyDescent="0.25">
      <c r="AE4962" s="108" t="b">
        <f t="shared" si="389"/>
        <v>0</v>
      </c>
    </row>
    <row r="4963" spans="31:31" x14ac:dyDescent="0.25">
      <c r="AE4963" s="108" t="b">
        <f t="shared" si="389"/>
        <v>0</v>
      </c>
    </row>
    <row r="4964" spans="31:31" x14ac:dyDescent="0.25">
      <c r="AE4964" s="108" t="b">
        <f t="shared" si="389"/>
        <v>0</v>
      </c>
    </row>
    <row r="4965" spans="31:31" x14ac:dyDescent="0.25">
      <c r="AE4965" s="108" t="b">
        <f t="shared" si="389"/>
        <v>0</v>
      </c>
    </row>
    <row r="4966" spans="31:31" x14ac:dyDescent="0.25">
      <c r="AE4966" s="108" t="b">
        <f t="shared" si="389"/>
        <v>0</v>
      </c>
    </row>
    <row r="4967" spans="31:31" x14ac:dyDescent="0.25">
      <c r="AE4967" s="108" t="b">
        <f t="shared" si="389"/>
        <v>0</v>
      </c>
    </row>
    <row r="4968" spans="31:31" x14ac:dyDescent="0.25">
      <c r="AE4968" s="108" t="b">
        <f t="shared" si="389"/>
        <v>0</v>
      </c>
    </row>
    <row r="4969" spans="31:31" x14ac:dyDescent="0.25">
      <c r="AE4969" s="108" t="b">
        <f t="shared" si="389"/>
        <v>0</v>
      </c>
    </row>
    <row r="4970" spans="31:31" x14ac:dyDescent="0.25">
      <c r="AE4970" s="108" t="b">
        <f t="shared" si="389"/>
        <v>0</v>
      </c>
    </row>
    <row r="4971" spans="31:31" x14ac:dyDescent="0.25">
      <c r="AE4971" s="108" t="b">
        <f t="shared" si="389"/>
        <v>0</v>
      </c>
    </row>
    <row r="4972" spans="31:31" x14ac:dyDescent="0.25">
      <c r="AE4972" s="108" t="b">
        <f t="shared" si="389"/>
        <v>0</v>
      </c>
    </row>
    <row r="4973" spans="31:31" x14ac:dyDescent="0.25">
      <c r="AE4973" s="108" t="b">
        <f t="shared" si="389"/>
        <v>0</v>
      </c>
    </row>
    <row r="4974" spans="31:31" x14ac:dyDescent="0.25">
      <c r="AE4974" s="108" t="b">
        <f t="shared" si="389"/>
        <v>0</v>
      </c>
    </row>
    <row r="4975" spans="31:31" x14ac:dyDescent="0.25">
      <c r="AE4975" s="108" t="b">
        <f t="shared" si="389"/>
        <v>0</v>
      </c>
    </row>
    <row r="4976" spans="31:31" x14ac:dyDescent="0.25">
      <c r="AE4976" s="108" t="b">
        <f t="shared" si="389"/>
        <v>0</v>
      </c>
    </row>
    <row r="4977" spans="31:31" x14ac:dyDescent="0.25">
      <c r="AE4977" s="108" t="b">
        <f t="shared" si="389"/>
        <v>0</v>
      </c>
    </row>
    <row r="4978" spans="31:31" x14ac:dyDescent="0.25">
      <c r="AE4978" s="108" t="b">
        <f t="shared" si="389"/>
        <v>0</v>
      </c>
    </row>
    <row r="4979" spans="31:31" x14ac:dyDescent="0.25">
      <c r="AE4979" s="108" t="b">
        <f t="shared" si="389"/>
        <v>0</v>
      </c>
    </row>
    <row r="4980" spans="31:31" x14ac:dyDescent="0.25">
      <c r="AE4980" s="108" t="b">
        <f t="shared" si="389"/>
        <v>0</v>
      </c>
    </row>
    <row r="4981" spans="31:31" x14ac:dyDescent="0.25">
      <c r="AE4981" s="108" t="b">
        <f t="shared" si="389"/>
        <v>0</v>
      </c>
    </row>
    <row r="4982" spans="31:31" x14ac:dyDescent="0.25">
      <c r="AE4982" s="108" t="b">
        <f t="shared" si="389"/>
        <v>0</v>
      </c>
    </row>
    <row r="4983" spans="31:31" x14ac:dyDescent="0.25">
      <c r="AE4983" s="108" t="b">
        <f t="shared" si="389"/>
        <v>0</v>
      </c>
    </row>
    <row r="4984" spans="31:31" x14ac:dyDescent="0.25">
      <c r="AE4984" s="108" t="b">
        <f t="shared" si="389"/>
        <v>0</v>
      </c>
    </row>
    <row r="4985" spans="31:31" x14ac:dyDescent="0.25">
      <c r="AE4985" s="108" t="b">
        <f t="shared" si="389"/>
        <v>0</v>
      </c>
    </row>
    <row r="4986" spans="31:31" x14ac:dyDescent="0.25">
      <c r="AE4986" s="108" t="b">
        <f t="shared" si="389"/>
        <v>0</v>
      </c>
    </row>
    <row r="4987" spans="31:31" x14ac:dyDescent="0.25">
      <c r="AE4987" s="108" t="b">
        <f t="shared" si="389"/>
        <v>0</v>
      </c>
    </row>
    <row r="4988" spans="31:31" x14ac:dyDescent="0.25">
      <c r="AE4988" s="108" t="b">
        <f t="shared" si="389"/>
        <v>0</v>
      </c>
    </row>
    <row r="4989" spans="31:31" x14ac:dyDescent="0.25">
      <c r="AE4989" s="108" t="b">
        <f t="shared" si="389"/>
        <v>0</v>
      </c>
    </row>
    <row r="4990" spans="31:31" x14ac:dyDescent="0.25">
      <c r="AE4990" s="108" t="b">
        <f t="shared" si="389"/>
        <v>0</v>
      </c>
    </row>
    <row r="4991" spans="31:31" x14ac:dyDescent="0.25">
      <c r="AE4991" s="108" t="b">
        <f t="shared" si="389"/>
        <v>0</v>
      </c>
    </row>
    <row r="4992" spans="31:31" x14ac:dyDescent="0.25">
      <c r="AE4992" s="108" t="b">
        <f t="shared" si="389"/>
        <v>0</v>
      </c>
    </row>
    <row r="4993" spans="31:31" x14ac:dyDescent="0.25">
      <c r="AE4993" s="108" t="b">
        <f t="shared" si="389"/>
        <v>0</v>
      </c>
    </row>
    <row r="4994" spans="31:31" x14ac:dyDescent="0.25">
      <c r="AE4994" s="108" t="b">
        <f t="shared" si="389"/>
        <v>0</v>
      </c>
    </row>
    <row r="4995" spans="31:31" x14ac:dyDescent="0.25">
      <c r="AE4995" s="108" t="b">
        <f t="shared" si="389"/>
        <v>0</v>
      </c>
    </row>
    <row r="4996" spans="31:31" x14ac:dyDescent="0.25">
      <c r="AE4996" s="108" t="b">
        <f t="shared" si="389"/>
        <v>0</v>
      </c>
    </row>
    <row r="4997" spans="31:31" x14ac:dyDescent="0.25">
      <c r="AE4997" s="108" t="b">
        <f t="shared" si="389"/>
        <v>0</v>
      </c>
    </row>
    <row r="4998" spans="31:31" x14ac:dyDescent="0.25">
      <c r="AE4998" s="108" t="b">
        <f t="shared" si="389"/>
        <v>0</v>
      </c>
    </row>
    <row r="4999" spans="31:31" x14ac:dyDescent="0.25">
      <c r="AE4999" s="108" t="b">
        <f t="shared" si="389"/>
        <v>0</v>
      </c>
    </row>
    <row r="5000" spans="31:31" x14ac:dyDescent="0.25">
      <c r="AE5000" s="108" t="b">
        <f t="shared" si="389"/>
        <v>0</v>
      </c>
    </row>
    <row r="5001" spans="31:31" x14ac:dyDescent="0.25">
      <c r="AE5001" s="108" t="b">
        <f t="shared" si="389"/>
        <v>0</v>
      </c>
    </row>
    <row r="5002" spans="31:31" x14ac:dyDescent="0.25">
      <c r="AE5002" s="108" t="b">
        <f t="shared" si="389"/>
        <v>0</v>
      </c>
    </row>
    <row r="5003" spans="31:31" x14ac:dyDescent="0.25">
      <c r="AE5003" s="108" t="b">
        <f t="shared" ref="AE5003:AE5008" si="390">IF(COUNTBLANK(E4923)=0,B4915)</f>
        <v>0</v>
      </c>
    </row>
    <row r="5004" spans="31:31" x14ac:dyDescent="0.25">
      <c r="AE5004" s="108" t="b">
        <f t="shared" si="390"/>
        <v>0</v>
      </c>
    </row>
    <row r="5005" spans="31:31" x14ac:dyDescent="0.25">
      <c r="AE5005" s="108" t="b">
        <f t="shared" si="390"/>
        <v>0</v>
      </c>
    </row>
    <row r="5006" spans="31:31" x14ac:dyDescent="0.25">
      <c r="AE5006" s="108" t="b">
        <f t="shared" si="390"/>
        <v>0</v>
      </c>
    </row>
    <row r="5007" spans="31:31" x14ac:dyDescent="0.25">
      <c r="AE5007" s="108" t="b">
        <f t="shared" si="390"/>
        <v>0</v>
      </c>
    </row>
    <row r="5008" spans="31:31" x14ac:dyDescent="0.25">
      <c r="AE5008" s="108" t="b">
        <f t="shared" si="390"/>
        <v>0</v>
      </c>
    </row>
  </sheetData>
  <sheetProtection algorithmName="SHA-512" hashValue="tudF4ZpuRunrvVjhFMYBwY0nQEbMJPmVvwBh+5L9582WTK2NeAbcmL5NTtBmadqjYbBZELjen7th3KZOWsrqZQ==" saltValue="9z1QVZ9HFn1FdCKo2q3w/A==" spinCount="100000" sheet="1" objects="1" scenarios="1" selectLockedCells="1"/>
  <conditionalFormatting sqref="I5:S10 I31:S36 I44:S49 I57:S62 I70:S75 I83:S88 I96:S101 I109:S114 I122:S127 I135:S140 I148:S153 I161:S166 I174:S179 I187:S192 I200:S205 I213:S218 I226:S231 I239:S244 I252:S257 I265:S270 I278:S283 I291:S296 I304:S309 I330:S335 I343:S348 I356:S361 I369:S374 I382:S387 I395:S400 I408:S413 I421:S426 I434:S439 I447:S452 I460:S465 I473:S478 I486:S491 I499:S504 I551:S558 I772:S779 I317:S322 I18:S23 I24:R25 I11:R12 I37:R38 I50:R51 I63:R64 I76:R77 I89:R90 I102:R103 I115:R116 I128:R129 I141:R142 I154:R155 I167:R168 I180:R181 I193:R194 I206:R207 I219:R220 I232:R233 I245:R246 I258:R259 I271:R272 I284:R285 I297:R298 I310:R311 I323:R324 I336:R337 I349:R350 I362:R363 I375:R376 I388:R389 I401:R402 I414:R415 I427:R428 I440:R441 I453:R454 I466:R467 I479:R480 I492:R493 I505:R506 S512:S517 I512:R519 T18:T25 T31:T38 T44:T51 T57:T64 T70:T77 T83:T90 T356:T363 T395:T402 T512:T519 T109:T116 T122:T129 T148:T155 T161:T168 T187:T194 T200:T207 T213:T220 T226:T233 T239:T246 T317:T324 T252:T259 T265:T272 T278:T285 T291:T298 T304:T311 T330:T337 T343:T350 T369:T376 T382:T389 T408:T415 T421:T428 T434:T441 T447:T454 T460:T467 I733:T740 T486:T493 T499:T506 I525:T532 I538:T545 I564:T571 I577:T584 I590:T597 I603:T610 I616:T623 I694:T701 I629:T636 I642:T649 I655:T662 I668:T675 I681:T688 I707:T714 I720:T727 I746:T753 I759:T766 I785:T792 I798:T805 I811:T818 I824:T831 I837:T844 I850:T857 I863:T870 I876:T883 I889:T896 I902:T909 I915:T922 I928:T935 I941:T948 I954:T961 I967:T974 I980:T987 I993:T1000 I1006:T1013 I1019:T1026 I1032:T1039 I1045:T1052 I1058:T1065 I1071:T1078 I1084:T1091 I1097:T1104 I1110:T1117 I1123:T1130 I1136:T1143 I1149:T1156 I1162:T1169 I1175:T1182 I1188:T1195 I1201:T1208 I1214:T1221 I1227:T1234 I1240:T1247 I1253:T1260 I1266:T1273 I1279:T1286 I1292:T1299 I1305:T1312 I1318:T1325 I1331:T1338 I1344:T1351 I1357:T1364 I1370:T1377 I1383:T1390 I1396:T1403 I1409:T1416 I1422:T1429 I1435:T1442 I1448:T1455 I1461:T1468 I1474:T1481 I1500:T1507 I1513:T1520 I1526:T1533 I1539:T1546 I1552:T1559 I1565:T1572 I1578:T1585 I1591:T1598 I1604:T1611 I1617:T1624 I1630:T1637 I1643:T1650 I1656:T1663 I1669:T1676 I1682:T1689 I1695:T1702 I1708:T1715 I1721:T1728 I1734:T1741 I1747:T1754 I1760:T1767 I1773:T1780 I1786:T1793 I1799:T1806 I1812:T1819 I1825:T1832 I1838:T1845 I1851:T1858">
    <cfRule type="expression" dxfId="315" priority="405">
      <formula>$AC5=1</formula>
    </cfRule>
  </conditionalFormatting>
  <conditionalFormatting sqref="T5:T12 S11:S12">
    <cfRule type="expression" dxfId="314" priority="404">
      <formula>$AC5=1</formula>
    </cfRule>
  </conditionalFormatting>
  <conditionalFormatting sqref="T70:T77">
    <cfRule type="expression" dxfId="313" priority="403">
      <formula>$AC70=1</formula>
    </cfRule>
  </conditionalFormatting>
  <conditionalFormatting sqref="T83:T90">
    <cfRule type="expression" dxfId="312" priority="402">
      <formula>$AC83=1</formula>
    </cfRule>
  </conditionalFormatting>
  <conditionalFormatting sqref="T96:T103">
    <cfRule type="expression" dxfId="311" priority="401">
      <formula>$AC96=1</formula>
    </cfRule>
  </conditionalFormatting>
  <conditionalFormatting sqref="T135:T142">
    <cfRule type="expression" dxfId="310" priority="400">
      <formula>$AC135=1</formula>
    </cfRule>
  </conditionalFormatting>
  <conditionalFormatting sqref="T174:T181">
    <cfRule type="expression" dxfId="309" priority="399">
      <formula>$AC174=1</formula>
    </cfRule>
  </conditionalFormatting>
  <conditionalFormatting sqref="T187:T194">
    <cfRule type="expression" dxfId="308" priority="398">
      <formula>$AC187=1</formula>
    </cfRule>
  </conditionalFormatting>
  <conditionalFormatting sqref="T200:T207">
    <cfRule type="expression" dxfId="307" priority="397">
      <formula>$AC200=1</formula>
    </cfRule>
  </conditionalFormatting>
  <conditionalFormatting sqref="T239:T246">
    <cfRule type="expression" dxfId="306" priority="396">
      <formula>$AC239=1</formula>
    </cfRule>
  </conditionalFormatting>
  <conditionalFormatting sqref="T304:T311">
    <cfRule type="expression" dxfId="305" priority="395">
      <formula>$AC304=1</formula>
    </cfRule>
  </conditionalFormatting>
  <conditionalFormatting sqref="T317:T324">
    <cfRule type="expression" dxfId="304" priority="394">
      <formula>$AC317=1</formula>
    </cfRule>
  </conditionalFormatting>
  <conditionalFormatting sqref="T330:T337">
    <cfRule type="expression" dxfId="303" priority="393">
      <formula>$AC330=1</formula>
    </cfRule>
  </conditionalFormatting>
  <conditionalFormatting sqref="T369:T376">
    <cfRule type="expression" dxfId="302" priority="392">
      <formula>$AC369=1</formula>
    </cfRule>
  </conditionalFormatting>
  <conditionalFormatting sqref="T408:T415">
    <cfRule type="expression" dxfId="301" priority="391">
      <formula>$AC408=1</formula>
    </cfRule>
  </conditionalFormatting>
  <conditionalFormatting sqref="T421:T428">
    <cfRule type="expression" dxfId="300" priority="390">
      <formula>$AC421=1</formula>
    </cfRule>
  </conditionalFormatting>
  <conditionalFormatting sqref="T434:T441">
    <cfRule type="expression" dxfId="299" priority="389">
      <formula>$AC434=1</formula>
    </cfRule>
  </conditionalFormatting>
  <conditionalFormatting sqref="T473:T480">
    <cfRule type="expression" dxfId="298" priority="388">
      <formula>$AC473=1</formula>
    </cfRule>
  </conditionalFormatting>
  <conditionalFormatting sqref="T538:T545">
    <cfRule type="expression" dxfId="297" priority="387">
      <formula>$AC538=1</formula>
    </cfRule>
  </conditionalFormatting>
  <conditionalFormatting sqref="T551:T558">
    <cfRule type="expression" dxfId="296" priority="386">
      <formula>$AC551=1</formula>
    </cfRule>
  </conditionalFormatting>
  <conditionalFormatting sqref="T564:T571">
    <cfRule type="expression" dxfId="295" priority="385">
      <formula>$AC564=1</formula>
    </cfRule>
  </conditionalFormatting>
  <conditionalFormatting sqref="T603:T610">
    <cfRule type="expression" dxfId="294" priority="384">
      <formula>$AC603=1</formula>
    </cfRule>
  </conditionalFormatting>
  <conditionalFormatting sqref="T642:T649">
    <cfRule type="expression" dxfId="293" priority="383">
      <formula>$AC642=1</formula>
    </cfRule>
  </conditionalFormatting>
  <conditionalFormatting sqref="T655:T662">
    <cfRule type="expression" dxfId="292" priority="382">
      <formula>$AC655=1</formula>
    </cfRule>
  </conditionalFormatting>
  <conditionalFormatting sqref="T668:T675">
    <cfRule type="expression" dxfId="291" priority="381">
      <formula>$AC668=1</formula>
    </cfRule>
  </conditionalFormatting>
  <conditionalFormatting sqref="T707:T714">
    <cfRule type="expression" dxfId="290" priority="380">
      <formula>$AC707=1</formula>
    </cfRule>
  </conditionalFormatting>
  <conditionalFormatting sqref="T772:T779">
    <cfRule type="expression" dxfId="289" priority="379">
      <formula>$AC772=1</formula>
    </cfRule>
  </conditionalFormatting>
  <conditionalFormatting sqref="T1:T1484 T1495:T1048576 S11:S12">
    <cfRule type="colorScale" priority="376">
      <colorScale>
        <cfvo type="min"/>
        <cfvo type="max"/>
        <color rgb="FFF8696B"/>
        <color rgb="FFFCFCFF"/>
      </colorScale>
    </cfRule>
    <cfRule type="cellIs" dxfId="288" priority="377" operator="equal">
      <formula>"leave empty"</formula>
    </cfRule>
    <cfRule type="cellIs" dxfId="287" priority="378" operator="equal">
      <formula>"""leave emppty"""</formula>
    </cfRule>
  </conditionalFormatting>
  <conditionalFormatting sqref="T96:T103">
    <cfRule type="expression" dxfId="286" priority="375">
      <formula>$AC96=1</formula>
    </cfRule>
  </conditionalFormatting>
  <conditionalFormatting sqref="T135:T142">
    <cfRule type="expression" dxfId="285" priority="374">
      <formula>$AC135=1</formula>
    </cfRule>
  </conditionalFormatting>
  <conditionalFormatting sqref="T174:T181">
    <cfRule type="expression" dxfId="284" priority="373">
      <formula>$AC174=1</formula>
    </cfRule>
  </conditionalFormatting>
  <conditionalFormatting sqref="T226:T233">
    <cfRule type="expression" dxfId="283" priority="372">
      <formula>$AC226=1</formula>
    </cfRule>
  </conditionalFormatting>
  <conditionalFormatting sqref="T239:T246">
    <cfRule type="expression" dxfId="282" priority="371">
      <formula>$AC239=1</formula>
    </cfRule>
  </conditionalFormatting>
  <conditionalFormatting sqref="T252:T259">
    <cfRule type="expression" dxfId="281" priority="370">
      <formula>$AC252=1</formula>
    </cfRule>
  </conditionalFormatting>
  <conditionalFormatting sqref="T291:T298">
    <cfRule type="expression" dxfId="280" priority="369">
      <formula>$AC291=1</formula>
    </cfRule>
  </conditionalFormatting>
  <conditionalFormatting sqref="T252:T259">
    <cfRule type="expression" dxfId="279" priority="368">
      <formula>$AC252=1</formula>
    </cfRule>
  </conditionalFormatting>
  <conditionalFormatting sqref="T291:T298">
    <cfRule type="expression" dxfId="278" priority="367">
      <formula>$AC291=1</formula>
    </cfRule>
  </conditionalFormatting>
  <conditionalFormatting sqref="T239:T246">
    <cfRule type="expression" dxfId="277" priority="366">
      <formula>$AC239=1</formula>
    </cfRule>
  </conditionalFormatting>
  <conditionalFormatting sqref="T291:T298">
    <cfRule type="expression" dxfId="276" priority="365">
      <formula>$AC291=1</formula>
    </cfRule>
  </conditionalFormatting>
  <conditionalFormatting sqref="T304:T311">
    <cfRule type="expression" dxfId="275" priority="364">
      <formula>$AC304=1</formula>
    </cfRule>
  </conditionalFormatting>
  <conditionalFormatting sqref="T317:T324">
    <cfRule type="expression" dxfId="274" priority="363">
      <formula>$AC317=1</formula>
    </cfRule>
  </conditionalFormatting>
  <conditionalFormatting sqref="T356:T363">
    <cfRule type="expression" dxfId="273" priority="362">
      <formula>$AC356=1</formula>
    </cfRule>
  </conditionalFormatting>
  <conditionalFormatting sqref="T317:T324">
    <cfRule type="expression" dxfId="272" priority="361">
      <formula>$AC317=1</formula>
    </cfRule>
  </conditionalFormatting>
  <conditionalFormatting sqref="T356:T363">
    <cfRule type="expression" dxfId="271" priority="360">
      <formula>$AC356=1</formula>
    </cfRule>
  </conditionalFormatting>
  <conditionalFormatting sqref="T395:T402">
    <cfRule type="expression" dxfId="270" priority="359">
      <formula>$AC395=1</formula>
    </cfRule>
  </conditionalFormatting>
  <conditionalFormatting sqref="T447:T454">
    <cfRule type="expression" dxfId="269" priority="358">
      <formula>$AC447=1</formula>
    </cfRule>
  </conditionalFormatting>
  <conditionalFormatting sqref="T460:T467">
    <cfRule type="expression" dxfId="268" priority="357">
      <formula>$AC460=1</formula>
    </cfRule>
  </conditionalFormatting>
  <conditionalFormatting sqref="T473:T480">
    <cfRule type="expression" dxfId="267" priority="356">
      <formula>$AC473=1</formula>
    </cfRule>
  </conditionalFormatting>
  <conditionalFormatting sqref="T512:T519">
    <cfRule type="expression" dxfId="266" priority="355">
      <formula>$AC512=1</formula>
    </cfRule>
  </conditionalFormatting>
  <conditionalFormatting sqref="T551:T558">
    <cfRule type="expression" dxfId="265" priority="354">
      <formula>$AC551=1</formula>
    </cfRule>
  </conditionalFormatting>
  <conditionalFormatting sqref="T564:T571">
    <cfRule type="expression" dxfId="264" priority="353">
      <formula>$AC564=1</formula>
    </cfRule>
  </conditionalFormatting>
  <conditionalFormatting sqref="T577:T584">
    <cfRule type="expression" dxfId="263" priority="352">
      <formula>$AC577=1</formula>
    </cfRule>
  </conditionalFormatting>
  <conditionalFormatting sqref="T616:T623">
    <cfRule type="expression" dxfId="262" priority="351">
      <formula>$AC616=1</formula>
    </cfRule>
  </conditionalFormatting>
  <conditionalFormatting sqref="T681:T688">
    <cfRule type="expression" dxfId="261" priority="350">
      <formula>$AC681=1</formula>
    </cfRule>
  </conditionalFormatting>
  <conditionalFormatting sqref="T694:T701">
    <cfRule type="expression" dxfId="260" priority="349">
      <formula>$AC694=1</formula>
    </cfRule>
  </conditionalFormatting>
  <conditionalFormatting sqref="T707:T714">
    <cfRule type="expression" dxfId="259" priority="348">
      <formula>$AC707=1</formula>
    </cfRule>
  </conditionalFormatting>
  <conditionalFormatting sqref="T746:T753">
    <cfRule type="expression" dxfId="258" priority="347">
      <formula>$AC746=1</formula>
    </cfRule>
  </conditionalFormatting>
  <conditionalFormatting sqref="T473:T480">
    <cfRule type="expression" dxfId="257" priority="346">
      <formula>$AC473=1</formula>
    </cfRule>
  </conditionalFormatting>
  <conditionalFormatting sqref="T512:T519">
    <cfRule type="expression" dxfId="256" priority="345">
      <formula>$AC512=1</formula>
    </cfRule>
  </conditionalFormatting>
  <conditionalFormatting sqref="T551:T558">
    <cfRule type="expression" dxfId="255" priority="344">
      <formula>$AC551=1</formula>
    </cfRule>
  </conditionalFormatting>
  <conditionalFormatting sqref="T603:T610">
    <cfRule type="expression" dxfId="254" priority="343">
      <formula>$AC603=1</formula>
    </cfRule>
  </conditionalFormatting>
  <conditionalFormatting sqref="T616:T623">
    <cfRule type="expression" dxfId="253" priority="342">
      <formula>$AC616=1</formula>
    </cfRule>
  </conditionalFormatting>
  <conditionalFormatting sqref="T629:T636">
    <cfRule type="expression" dxfId="252" priority="341">
      <formula>$AC629=1</formula>
    </cfRule>
  </conditionalFormatting>
  <conditionalFormatting sqref="T668:T675">
    <cfRule type="expression" dxfId="251" priority="340">
      <formula>$AC668=1</formula>
    </cfRule>
  </conditionalFormatting>
  <conditionalFormatting sqref="T629:T636">
    <cfRule type="expression" dxfId="250" priority="339">
      <formula>$AC629=1</formula>
    </cfRule>
  </conditionalFormatting>
  <conditionalFormatting sqref="T668:T675">
    <cfRule type="expression" dxfId="249" priority="338">
      <formula>$AC668=1</formula>
    </cfRule>
  </conditionalFormatting>
  <conditionalFormatting sqref="T616:T623">
    <cfRule type="expression" dxfId="248" priority="337">
      <formula>$AC616=1</formula>
    </cfRule>
  </conditionalFormatting>
  <conditionalFormatting sqref="T668:T675">
    <cfRule type="expression" dxfId="247" priority="336">
      <formula>$AC668=1</formula>
    </cfRule>
  </conditionalFormatting>
  <conditionalFormatting sqref="T681:T688">
    <cfRule type="expression" dxfId="246" priority="335">
      <formula>$AC681=1</formula>
    </cfRule>
  </conditionalFormatting>
  <conditionalFormatting sqref="T694:T701">
    <cfRule type="expression" dxfId="245" priority="334">
      <formula>$AC694=1</formula>
    </cfRule>
  </conditionalFormatting>
  <conditionalFormatting sqref="T733:T740">
    <cfRule type="expression" dxfId="244" priority="333">
      <formula>$AC733=1</formula>
    </cfRule>
  </conditionalFormatting>
  <conditionalFormatting sqref="T694:T701">
    <cfRule type="expression" dxfId="243" priority="332">
      <formula>$AC694=1</formula>
    </cfRule>
  </conditionalFormatting>
  <conditionalFormatting sqref="T733:T740">
    <cfRule type="expression" dxfId="242" priority="331">
      <formula>$AC733=1</formula>
    </cfRule>
  </conditionalFormatting>
  <conditionalFormatting sqref="T772:T779">
    <cfRule type="expression" dxfId="241" priority="330">
      <formula>$AC772=1</formula>
    </cfRule>
  </conditionalFormatting>
  <conditionalFormatting sqref="I1487:S1494">
    <cfRule type="expression" dxfId="240" priority="329">
      <formula>$AC1487=1</formula>
    </cfRule>
  </conditionalFormatting>
  <conditionalFormatting sqref="T1487:T1494">
    <cfRule type="expression" dxfId="239" priority="328">
      <formula>$AC1487=1</formula>
    </cfRule>
  </conditionalFormatting>
  <conditionalFormatting sqref="T1485:T1494">
    <cfRule type="colorScale" priority="325">
      <colorScale>
        <cfvo type="min"/>
        <cfvo type="max"/>
        <color rgb="FFF8696B"/>
        <color rgb="FFFCFCFF"/>
      </colorScale>
    </cfRule>
    <cfRule type="cellIs" dxfId="238" priority="326" operator="equal">
      <formula>"leave empty"</formula>
    </cfRule>
    <cfRule type="cellIs" dxfId="237" priority="327" operator="equal">
      <formula>"""leave emppty"""</formula>
    </cfRule>
  </conditionalFormatting>
  <conditionalFormatting sqref="T1487:T1494">
    <cfRule type="expression" dxfId="236" priority="324">
      <formula>$AC1487=1</formula>
    </cfRule>
  </conditionalFormatting>
  <conditionalFormatting sqref="S25">
    <cfRule type="expression" dxfId="235" priority="323">
      <formula>$AC25=1</formula>
    </cfRule>
  </conditionalFormatting>
  <conditionalFormatting sqref="S25">
    <cfRule type="colorScale" priority="320">
      <colorScale>
        <cfvo type="min"/>
        <cfvo type="max"/>
        <color rgb="FFF8696B"/>
        <color rgb="FFFCFCFF"/>
      </colorScale>
    </cfRule>
    <cfRule type="cellIs" dxfId="234" priority="321" operator="equal">
      <formula>"leave empty"</formula>
    </cfRule>
    <cfRule type="cellIs" dxfId="233" priority="322" operator="equal">
      <formula>"""leave emppty"""</formula>
    </cfRule>
  </conditionalFormatting>
  <conditionalFormatting sqref="S24">
    <cfRule type="expression" dxfId="232" priority="319">
      <formula>$AC24=1</formula>
    </cfRule>
  </conditionalFormatting>
  <conditionalFormatting sqref="S24">
    <cfRule type="colorScale" priority="316">
      <colorScale>
        <cfvo type="min"/>
        <cfvo type="max"/>
        <color rgb="FFF8696B"/>
        <color rgb="FFFCFCFF"/>
      </colorScale>
    </cfRule>
    <cfRule type="cellIs" dxfId="231" priority="317" operator="equal">
      <formula>"leave empty"</formula>
    </cfRule>
    <cfRule type="cellIs" dxfId="230" priority="318" operator="equal">
      <formula>"""leave emppty"""</formula>
    </cfRule>
  </conditionalFormatting>
  <conditionalFormatting sqref="S38">
    <cfRule type="expression" dxfId="229" priority="306">
      <formula>$AC38=1</formula>
    </cfRule>
  </conditionalFormatting>
  <conditionalFormatting sqref="S38">
    <cfRule type="colorScale" priority="303">
      <colorScale>
        <cfvo type="min"/>
        <cfvo type="max"/>
        <color rgb="FFF8696B"/>
        <color rgb="FFFCFCFF"/>
      </colorScale>
    </cfRule>
    <cfRule type="cellIs" dxfId="228" priority="304" operator="equal">
      <formula>"leave empty"</formula>
    </cfRule>
    <cfRule type="cellIs" dxfId="227" priority="305" operator="equal">
      <formula>"""leave emppty"""</formula>
    </cfRule>
  </conditionalFormatting>
  <conditionalFormatting sqref="S37">
    <cfRule type="expression" dxfId="226" priority="302">
      <formula>$AC37=1</formula>
    </cfRule>
  </conditionalFormatting>
  <conditionalFormatting sqref="S37">
    <cfRule type="colorScale" priority="299">
      <colorScale>
        <cfvo type="min"/>
        <cfvo type="max"/>
        <color rgb="FFF8696B"/>
        <color rgb="FFFCFCFF"/>
      </colorScale>
    </cfRule>
    <cfRule type="cellIs" dxfId="225" priority="300" operator="equal">
      <formula>"leave empty"</formula>
    </cfRule>
    <cfRule type="cellIs" dxfId="224" priority="301" operator="equal">
      <formula>"""leave emppty"""</formula>
    </cfRule>
  </conditionalFormatting>
  <conditionalFormatting sqref="S51">
    <cfRule type="expression" dxfId="223" priority="298">
      <formula>$AC51=1</formula>
    </cfRule>
  </conditionalFormatting>
  <conditionalFormatting sqref="S51">
    <cfRule type="colorScale" priority="295">
      <colorScale>
        <cfvo type="min"/>
        <cfvo type="max"/>
        <color rgb="FFF8696B"/>
        <color rgb="FFFCFCFF"/>
      </colorScale>
    </cfRule>
    <cfRule type="cellIs" dxfId="222" priority="296" operator="equal">
      <formula>"leave empty"</formula>
    </cfRule>
    <cfRule type="cellIs" dxfId="221" priority="297" operator="equal">
      <formula>"""leave emppty"""</formula>
    </cfRule>
  </conditionalFormatting>
  <conditionalFormatting sqref="S50">
    <cfRule type="expression" dxfId="220" priority="294">
      <formula>$AC50=1</formula>
    </cfRule>
  </conditionalFormatting>
  <conditionalFormatting sqref="S50">
    <cfRule type="colorScale" priority="291">
      <colorScale>
        <cfvo type="min"/>
        <cfvo type="max"/>
        <color rgb="FFF8696B"/>
        <color rgb="FFFCFCFF"/>
      </colorScale>
    </cfRule>
    <cfRule type="cellIs" dxfId="219" priority="292" operator="equal">
      <formula>"leave empty"</formula>
    </cfRule>
    <cfRule type="cellIs" dxfId="218" priority="293" operator="equal">
      <formula>"""leave emppty"""</formula>
    </cfRule>
  </conditionalFormatting>
  <conditionalFormatting sqref="S64">
    <cfRule type="expression" dxfId="217" priority="290">
      <formula>$AC64=1</formula>
    </cfRule>
  </conditionalFormatting>
  <conditionalFormatting sqref="S64">
    <cfRule type="colorScale" priority="287">
      <colorScale>
        <cfvo type="min"/>
        <cfvo type="max"/>
        <color rgb="FFF8696B"/>
        <color rgb="FFFCFCFF"/>
      </colorScale>
    </cfRule>
    <cfRule type="cellIs" dxfId="216" priority="288" operator="equal">
      <formula>"leave empty"</formula>
    </cfRule>
    <cfRule type="cellIs" dxfId="215" priority="289" operator="equal">
      <formula>"""leave emppty"""</formula>
    </cfRule>
  </conditionalFormatting>
  <conditionalFormatting sqref="S63">
    <cfRule type="expression" dxfId="214" priority="286">
      <formula>$AC63=1</formula>
    </cfRule>
  </conditionalFormatting>
  <conditionalFormatting sqref="S63">
    <cfRule type="colorScale" priority="283">
      <colorScale>
        <cfvo type="min"/>
        <cfvo type="max"/>
        <color rgb="FFF8696B"/>
        <color rgb="FFFCFCFF"/>
      </colorScale>
    </cfRule>
    <cfRule type="cellIs" dxfId="213" priority="284" operator="equal">
      <formula>"leave empty"</formula>
    </cfRule>
    <cfRule type="cellIs" dxfId="212" priority="285" operator="equal">
      <formula>"""leave emppty"""</formula>
    </cfRule>
  </conditionalFormatting>
  <conditionalFormatting sqref="S77">
    <cfRule type="expression" dxfId="211" priority="282">
      <formula>$AC77=1</formula>
    </cfRule>
  </conditionalFormatting>
  <conditionalFormatting sqref="S77">
    <cfRule type="colorScale" priority="279">
      <colorScale>
        <cfvo type="min"/>
        <cfvo type="max"/>
        <color rgb="FFF8696B"/>
        <color rgb="FFFCFCFF"/>
      </colorScale>
    </cfRule>
    <cfRule type="cellIs" dxfId="210" priority="280" operator="equal">
      <formula>"leave empty"</formula>
    </cfRule>
    <cfRule type="cellIs" dxfId="209" priority="281" operator="equal">
      <formula>"""leave emppty"""</formula>
    </cfRule>
  </conditionalFormatting>
  <conditionalFormatting sqref="S76">
    <cfRule type="expression" dxfId="208" priority="278">
      <formula>$AC76=1</formula>
    </cfRule>
  </conditionalFormatting>
  <conditionalFormatting sqref="S76">
    <cfRule type="colorScale" priority="275">
      <colorScale>
        <cfvo type="min"/>
        <cfvo type="max"/>
        <color rgb="FFF8696B"/>
        <color rgb="FFFCFCFF"/>
      </colorScale>
    </cfRule>
    <cfRule type="cellIs" dxfId="207" priority="276" operator="equal">
      <formula>"leave empty"</formula>
    </cfRule>
    <cfRule type="cellIs" dxfId="206" priority="277" operator="equal">
      <formula>"""leave emppty"""</formula>
    </cfRule>
  </conditionalFormatting>
  <conditionalFormatting sqref="S90">
    <cfRule type="expression" dxfId="205" priority="274">
      <formula>$AC90=1</formula>
    </cfRule>
  </conditionalFormatting>
  <conditionalFormatting sqref="S90">
    <cfRule type="colorScale" priority="271">
      <colorScale>
        <cfvo type="min"/>
        <cfvo type="max"/>
        <color rgb="FFF8696B"/>
        <color rgb="FFFCFCFF"/>
      </colorScale>
    </cfRule>
    <cfRule type="cellIs" dxfId="204" priority="272" operator="equal">
      <formula>"leave empty"</formula>
    </cfRule>
    <cfRule type="cellIs" dxfId="203" priority="273" operator="equal">
      <formula>"""leave emppty"""</formula>
    </cfRule>
  </conditionalFormatting>
  <conditionalFormatting sqref="S89">
    <cfRule type="expression" dxfId="202" priority="270">
      <formula>$AC89=1</formula>
    </cfRule>
  </conditionalFormatting>
  <conditionalFormatting sqref="S89">
    <cfRule type="colorScale" priority="267">
      <colorScale>
        <cfvo type="min"/>
        <cfvo type="max"/>
        <color rgb="FFF8696B"/>
        <color rgb="FFFCFCFF"/>
      </colorScale>
    </cfRule>
    <cfRule type="cellIs" dxfId="201" priority="268" operator="equal">
      <formula>"leave empty"</formula>
    </cfRule>
    <cfRule type="cellIs" dxfId="200" priority="269" operator="equal">
      <formula>"""leave emppty"""</formula>
    </cfRule>
  </conditionalFormatting>
  <conditionalFormatting sqref="S103">
    <cfRule type="expression" dxfId="199" priority="266">
      <formula>$AC103=1</formula>
    </cfRule>
  </conditionalFormatting>
  <conditionalFormatting sqref="S103">
    <cfRule type="colorScale" priority="263">
      <colorScale>
        <cfvo type="min"/>
        <cfvo type="max"/>
        <color rgb="FFF8696B"/>
        <color rgb="FFFCFCFF"/>
      </colorScale>
    </cfRule>
    <cfRule type="cellIs" dxfId="198" priority="264" operator="equal">
      <formula>"leave empty"</formula>
    </cfRule>
    <cfRule type="cellIs" dxfId="197" priority="265" operator="equal">
      <formula>"""leave emppty"""</formula>
    </cfRule>
  </conditionalFormatting>
  <conditionalFormatting sqref="S102">
    <cfRule type="expression" dxfId="196" priority="262">
      <formula>$AC102=1</formula>
    </cfRule>
  </conditionalFormatting>
  <conditionalFormatting sqref="S102">
    <cfRule type="colorScale" priority="259">
      <colorScale>
        <cfvo type="min"/>
        <cfvo type="max"/>
        <color rgb="FFF8696B"/>
        <color rgb="FFFCFCFF"/>
      </colorScale>
    </cfRule>
    <cfRule type="cellIs" dxfId="195" priority="260" operator="equal">
      <formula>"leave empty"</formula>
    </cfRule>
    <cfRule type="cellIs" dxfId="194" priority="261" operator="equal">
      <formula>"""leave emppty"""</formula>
    </cfRule>
  </conditionalFormatting>
  <conditionalFormatting sqref="S116">
    <cfRule type="expression" dxfId="193" priority="258">
      <formula>$AC116=1</formula>
    </cfRule>
  </conditionalFormatting>
  <conditionalFormatting sqref="S116">
    <cfRule type="colorScale" priority="255">
      <colorScale>
        <cfvo type="min"/>
        <cfvo type="max"/>
        <color rgb="FFF8696B"/>
        <color rgb="FFFCFCFF"/>
      </colorScale>
    </cfRule>
    <cfRule type="cellIs" dxfId="192" priority="256" operator="equal">
      <formula>"leave empty"</formula>
    </cfRule>
    <cfRule type="cellIs" dxfId="191" priority="257" operator="equal">
      <formula>"""leave emppty"""</formula>
    </cfRule>
  </conditionalFormatting>
  <conditionalFormatting sqref="S115">
    <cfRule type="expression" dxfId="190" priority="254">
      <formula>$AC115=1</formula>
    </cfRule>
  </conditionalFormatting>
  <conditionalFormatting sqref="S115">
    <cfRule type="colorScale" priority="251">
      <colorScale>
        <cfvo type="min"/>
        <cfvo type="max"/>
        <color rgb="FFF8696B"/>
        <color rgb="FFFCFCFF"/>
      </colorScale>
    </cfRule>
    <cfRule type="cellIs" dxfId="189" priority="252" operator="equal">
      <formula>"leave empty"</formula>
    </cfRule>
    <cfRule type="cellIs" dxfId="188" priority="253" operator="equal">
      <formula>"""leave emppty"""</formula>
    </cfRule>
  </conditionalFormatting>
  <conditionalFormatting sqref="S129">
    <cfRule type="expression" dxfId="187" priority="250">
      <formula>$AC129=1</formula>
    </cfRule>
  </conditionalFormatting>
  <conditionalFormatting sqref="S129">
    <cfRule type="colorScale" priority="247">
      <colorScale>
        <cfvo type="min"/>
        <cfvo type="max"/>
        <color rgb="FFF8696B"/>
        <color rgb="FFFCFCFF"/>
      </colorScale>
    </cfRule>
    <cfRule type="cellIs" dxfId="186" priority="248" operator="equal">
      <formula>"leave empty"</formula>
    </cfRule>
    <cfRule type="cellIs" dxfId="185" priority="249" operator="equal">
      <formula>"""leave emppty"""</formula>
    </cfRule>
  </conditionalFormatting>
  <conditionalFormatting sqref="S128">
    <cfRule type="expression" dxfId="184" priority="246">
      <formula>$AC128=1</formula>
    </cfRule>
  </conditionalFormatting>
  <conditionalFormatting sqref="S128">
    <cfRule type="colorScale" priority="243">
      <colorScale>
        <cfvo type="min"/>
        <cfvo type="max"/>
        <color rgb="FFF8696B"/>
        <color rgb="FFFCFCFF"/>
      </colorScale>
    </cfRule>
    <cfRule type="cellIs" dxfId="183" priority="244" operator="equal">
      <formula>"leave empty"</formula>
    </cfRule>
    <cfRule type="cellIs" dxfId="182" priority="245" operator="equal">
      <formula>"""leave emppty"""</formula>
    </cfRule>
  </conditionalFormatting>
  <conditionalFormatting sqref="S142">
    <cfRule type="expression" dxfId="181" priority="242">
      <formula>$AC142=1</formula>
    </cfRule>
  </conditionalFormatting>
  <conditionalFormatting sqref="S142">
    <cfRule type="colorScale" priority="239">
      <colorScale>
        <cfvo type="min"/>
        <cfvo type="max"/>
        <color rgb="FFF8696B"/>
        <color rgb="FFFCFCFF"/>
      </colorScale>
    </cfRule>
    <cfRule type="cellIs" dxfId="180" priority="240" operator="equal">
      <formula>"leave empty"</formula>
    </cfRule>
    <cfRule type="cellIs" dxfId="179" priority="241" operator="equal">
      <formula>"""leave emppty"""</formula>
    </cfRule>
  </conditionalFormatting>
  <conditionalFormatting sqref="S141">
    <cfRule type="expression" dxfId="178" priority="238">
      <formula>$AC141=1</formula>
    </cfRule>
  </conditionalFormatting>
  <conditionalFormatting sqref="S141">
    <cfRule type="colorScale" priority="235">
      <colorScale>
        <cfvo type="min"/>
        <cfvo type="max"/>
        <color rgb="FFF8696B"/>
        <color rgb="FFFCFCFF"/>
      </colorScale>
    </cfRule>
    <cfRule type="cellIs" dxfId="177" priority="236" operator="equal">
      <formula>"leave empty"</formula>
    </cfRule>
    <cfRule type="cellIs" dxfId="176" priority="237" operator="equal">
      <formula>"""leave emppty"""</formula>
    </cfRule>
  </conditionalFormatting>
  <conditionalFormatting sqref="S155">
    <cfRule type="expression" dxfId="175" priority="234">
      <formula>$AC155=1</formula>
    </cfRule>
  </conditionalFormatting>
  <conditionalFormatting sqref="S155">
    <cfRule type="colorScale" priority="231">
      <colorScale>
        <cfvo type="min"/>
        <cfvo type="max"/>
        <color rgb="FFF8696B"/>
        <color rgb="FFFCFCFF"/>
      </colorScale>
    </cfRule>
    <cfRule type="cellIs" dxfId="174" priority="232" operator="equal">
      <formula>"leave empty"</formula>
    </cfRule>
    <cfRule type="cellIs" dxfId="173" priority="233" operator="equal">
      <formula>"""leave emppty"""</formula>
    </cfRule>
  </conditionalFormatting>
  <conditionalFormatting sqref="S154">
    <cfRule type="expression" dxfId="172" priority="230">
      <formula>$AC154=1</formula>
    </cfRule>
  </conditionalFormatting>
  <conditionalFormatting sqref="S154">
    <cfRule type="colorScale" priority="227">
      <colorScale>
        <cfvo type="min"/>
        <cfvo type="max"/>
        <color rgb="FFF8696B"/>
        <color rgb="FFFCFCFF"/>
      </colorScale>
    </cfRule>
    <cfRule type="cellIs" dxfId="171" priority="228" operator="equal">
      <formula>"leave empty"</formula>
    </cfRule>
    <cfRule type="cellIs" dxfId="170" priority="229" operator="equal">
      <formula>"""leave emppty"""</formula>
    </cfRule>
  </conditionalFormatting>
  <conditionalFormatting sqref="S168">
    <cfRule type="expression" dxfId="169" priority="226">
      <formula>$AC168=1</formula>
    </cfRule>
  </conditionalFormatting>
  <conditionalFormatting sqref="S168">
    <cfRule type="colorScale" priority="223">
      <colorScale>
        <cfvo type="min"/>
        <cfvo type="max"/>
        <color rgb="FFF8696B"/>
        <color rgb="FFFCFCFF"/>
      </colorScale>
    </cfRule>
    <cfRule type="cellIs" dxfId="168" priority="224" operator="equal">
      <formula>"leave empty"</formula>
    </cfRule>
    <cfRule type="cellIs" dxfId="167" priority="225" operator="equal">
      <formula>"""leave emppty"""</formula>
    </cfRule>
  </conditionalFormatting>
  <conditionalFormatting sqref="S167">
    <cfRule type="expression" dxfId="166" priority="222">
      <formula>$AC167=1</formula>
    </cfRule>
  </conditionalFormatting>
  <conditionalFormatting sqref="S167">
    <cfRule type="colorScale" priority="219">
      <colorScale>
        <cfvo type="min"/>
        <cfvo type="max"/>
        <color rgb="FFF8696B"/>
        <color rgb="FFFCFCFF"/>
      </colorScale>
    </cfRule>
    <cfRule type="cellIs" dxfId="165" priority="220" operator="equal">
      <formula>"leave empty"</formula>
    </cfRule>
    <cfRule type="cellIs" dxfId="164" priority="221" operator="equal">
      <formula>"""leave emppty"""</formula>
    </cfRule>
  </conditionalFormatting>
  <conditionalFormatting sqref="S181">
    <cfRule type="expression" dxfId="163" priority="218">
      <formula>$AC181=1</formula>
    </cfRule>
  </conditionalFormatting>
  <conditionalFormatting sqref="S181">
    <cfRule type="colorScale" priority="215">
      <colorScale>
        <cfvo type="min"/>
        <cfvo type="max"/>
        <color rgb="FFF8696B"/>
        <color rgb="FFFCFCFF"/>
      </colorScale>
    </cfRule>
    <cfRule type="cellIs" dxfId="162" priority="216" operator="equal">
      <formula>"leave empty"</formula>
    </cfRule>
    <cfRule type="cellIs" dxfId="161" priority="217" operator="equal">
      <formula>"""leave emppty"""</formula>
    </cfRule>
  </conditionalFormatting>
  <conditionalFormatting sqref="S180">
    <cfRule type="expression" dxfId="160" priority="214">
      <formula>$AC180=1</formula>
    </cfRule>
  </conditionalFormatting>
  <conditionalFormatting sqref="S180">
    <cfRule type="colorScale" priority="211">
      <colorScale>
        <cfvo type="min"/>
        <cfvo type="max"/>
        <color rgb="FFF8696B"/>
        <color rgb="FFFCFCFF"/>
      </colorScale>
    </cfRule>
    <cfRule type="cellIs" dxfId="159" priority="212" operator="equal">
      <formula>"leave empty"</formula>
    </cfRule>
    <cfRule type="cellIs" dxfId="158" priority="213" operator="equal">
      <formula>"""leave emppty"""</formula>
    </cfRule>
  </conditionalFormatting>
  <conditionalFormatting sqref="S194">
    <cfRule type="expression" dxfId="157" priority="210">
      <formula>$AC194=1</formula>
    </cfRule>
  </conditionalFormatting>
  <conditionalFormatting sqref="S194">
    <cfRule type="colorScale" priority="207">
      <colorScale>
        <cfvo type="min"/>
        <cfvo type="max"/>
        <color rgb="FFF8696B"/>
        <color rgb="FFFCFCFF"/>
      </colorScale>
    </cfRule>
    <cfRule type="cellIs" dxfId="156" priority="208" operator="equal">
      <formula>"leave empty"</formula>
    </cfRule>
    <cfRule type="cellIs" dxfId="155" priority="209" operator="equal">
      <formula>"""leave emppty"""</formula>
    </cfRule>
  </conditionalFormatting>
  <conditionalFormatting sqref="S193">
    <cfRule type="expression" dxfId="154" priority="206">
      <formula>$AC193=1</formula>
    </cfRule>
  </conditionalFormatting>
  <conditionalFormatting sqref="S193">
    <cfRule type="colorScale" priority="203">
      <colorScale>
        <cfvo type="min"/>
        <cfvo type="max"/>
        <color rgb="FFF8696B"/>
        <color rgb="FFFCFCFF"/>
      </colorScale>
    </cfRule>
    <cfRule type="cellIs" dxfId="153" priority="204" operator="equal">
      <formula>"leave empty"</formula>
    </cfRule>
    <cfRule type="cellIs" dxfId="152" priority="205" operator="equal">
      <formula>"""leave emppty"""</formula>
    </cfRule>
  </conditionalFormatting>
  <conditionalFormatting sqref="S207">
    <cfRule type="expression" dxfId="151" priority="202">
      <formula>$AC207=1</formula>
    </cfRule>
  </conditionalFormatting>
  <conditionalFormatting sqref="S207">
    <cfRule type="colorScale" priority="199">
      <colorScale>
        <cfvo type="min"/>
        <cfvo type="max"/>
        <color rgb="FFF8696B"/>
        <color rgb="FFFCFCFF"/>
      </colorScale>
    </cfRule>
    <cfRule type="cellIs" dxfId="150" priority="200" operator="equal">
      <formula>"leave empty"</formula>
    </cfRule>
    <cfRule type="cellIs" dxfId="149" priority="201" operator="equal">
      <formula>"""leave emppty"""</formula>
    </cfRule>
  </conditionalFormatting>
  <conditionalFormatting sqref="S206">
    <cfRule type="expression" dxfId="148" priority="198">
      <formula>$AC206=1</formula>
    </cfRule>
  </conditionalFormatting>
  <conditionalFormatting sqref="S206">
    <cfRule type="colorScale" priority="195">
      <colorScale>
        <cfvo type="min"/>
        <cfvo type="max"/>
        <color rgb="FFF8696B"/>
        <color rgb="FFFCFCFF"/>
      </colorScale>
    </cfRule>
    <cfRule type="cellIs" dxfId="147" priority="196" operator="equal">
      <formula>"leave empty"</formula>
    </cfRule>
    <cfRule type="cellIs" dxfId="146" priority="197" operator="equal">
      <formula>"""leave emppty"""</formula>
    </cfRule>
  </conditionalFormatting>
  <conditionalFormatting sqref="S220">
    <cfRule type="expression" dxfId="145" priority="194">
      <formula>$AC220=1</formula>
    </cfRule>
  </conditionalFormatting>
  <conditionalFormatting sqref="S220">
    <cfRule type="colorScale" priority="191">
      <colorScale>
        <cfvo type="min"/>
        <cfvo type="max"/>
        <color rgb="FFF8696B"/>
        <color rgb="FFFCFCFF"/>
      </colorScale>
    </cfRule>
    <cfRule type="cellIs" dxfId="144" priority="192" operator="equal">
      <formula>"leave empty"</formula>
    </cfRule>
    <cfRule type="cellIs" dxfId="143" priority="193" operator="equal">
      <formula>"""leave emppty"""</formula>
    </cfRule>
  </conditionalFormatting>
  <conditionalFormatting sqref="S219">
    <cfRule type="expression" dxfId="142" priority="190">
      <formula>$AC219=1</formula>
    </cfRule>
  </conditionalFormatting>
  <conditionalFormatting sqref="S219">
    <cfRule type="colorScale" priority="187">
      <colorScale>
        <cfvo type="min"/>
        <cfvo type="max"/>
        <color rgb="FFF8696B"/>
        <color rgb="FFFCFCFF"/>
      </colorScale>
    </cfRule>
    <cfRule type="cellIs" dxfId="141" priority="188" operator="equal">
      <formula>"leave empty"</formula>
    </cfRule>
    <cfRule type="cellIs" dxfId="140" priority="189" operator="equal">
      <formula>"""leave emppty"""</formula>
    </cfRule>
  </conditionalFormatting>
  <conditionalFormatting sqref="S233">
    <cfRule type="expression" dxfId="139" priority="186">
      <formula>$AC233=1</formula>
    </cfRule>
  </conditionalFormatting>
  <conditionalFormatting sqref="S233">
    <cfRule type="colorScale" priority="183">
      <colorScale>
        <cfvo type="min"/>
        <cfvo type="max"/>
        <color rgb="FFF8696B"/>
        <color rgb="FFFCFCFF"/>
      </colorScale>
    </cfRule>
    <cfRule type="cellIs" dxfId="138" priority="184" operator="equal">
      <formula>"leave empty"</formula>
    </cfRule>
    <cfRule type="cellIs" dxfId="137" priority="185" operator="equal">
      <formula>"""leave emppty"""</formula>
    </cfRule>
  </conditionalFormatting>
  <conditionalFormatting sqref="S232">
    <cfRule type="expression" dxfId="136" priority="182">
      <formula>$AC232=1</formula>
    </cfRule>
  </conditionalFormatting>
  <conditionalFormatting sqref="S232">
    <cfRule type="colorScale" priority="179">
      <colorScale>
        <cfvo type="min"/>
        <cfvo type="max"/>
        <color rgb="FFF8696B"/>
        <color rgb="FFFCFCFF"/>
      </colorScale>
    </cfRule>
    <cfRule type="cellIs" dxfId="135" priority="180" operator="equal">
      <formula>"leave empty"</formula>
    </cfRule>
    <cfRule type="cellIs" dxfId="134" priority="181" operator="equal">
      <formula>"""leave emppty"""</formula>
    </cfRule>
  </conditionalFormatting>
  <conditionalFormatting sqref="S246">
    <cfRule type="expression" dxfId="133" priority="178">
      <formula>$AC246=1</formula>
    </cfRule>
  </conditionalFormatting>
  <conditionalFormatting sqref="S246">
    <cfRule type="colorScale" priority="175">
      <colorScale>
        <cfvo type="min"/>
        <cfvo type="max"/>
        <color rgb="FFF8696B"/>
        <color rgb="FFFCFCFF"/>
      </colorScale>
    </cfRule>
    <cfRule type="cellIs" dxfId="132" priority="176" operator="equal">
      <formula>"leave empty"</formula>
    </cfRule>
    <cfRule type="cellIs" dxfId="131" priority="177" operator="equal">
      <formula>"""leave emppty"""</formula>
    </cfRule>
  </conditionalFormatting>
  <conditionalFormatting sqref="S245">
    <cfRule type="expression" dxfId="130" priority="174">
      <formula>$AC245=1</formula>
    </cfRule>
  </conditionalFormatting>
  <conditionalFormatting sqref="S245">
    <cfRule type="colorScale" priority="171">
      <colorScale>
        <cfvo type="min"/>
        <cfvo type="max"/>
        <color rgb="FFF8696B"/>
        <color rgb="FFFCFCFF"/>
      </colorScale>
    </cfRule>
    <cfRule type="cellIs" dxfId="129" priority="172" operator="equal">
      <formula>"leave empty"</formula>
    </cfRule>
    <cfRule type="cellIs" dxfId="128" priority="173" operator="equal">
      <formula>"""leave emppty"""</formula>
    </cfRule>
  </conditionalFormatting>
  <conditionalFormatting sqref="S259">
    <cfRule type="expression" dxfId="127" priority="170">
      <formula>$AC259=1</formula>
    </cfRule>
  </conditionalFormatting>
  <conditionalFormatting sqref="S259">
    <cfRule type="colorScale" priority="167">
      <colorScale>
        <cfvo type="min"/>
        <cfvo type="max"/>
        <color rgb="FFF8696B"/>
        <color rgb="FFFCFCFF"/>
      </colorScale>
    </cfRule>
    <cfRule type="cellIs" dxfId="126" priority="168" operator="equal">
      <formula>"leave empty"</formula>
    </cfRule>
    <cfRule type="cellIs" dxfId="125" priority="169" operator="equal">
      <formula>"""leave emppty"""</formula>
    </cfRule>
  </conditionalFormatting>
  <conditionalFormatting sqref="S258">
    <cfRule type="expression" dxfId="124" priority="166">
      <formula>$AC258=1</formula>
    </cfRule>
  </conditionalFormatting>
  <conditionalFormatting sqref="S258">
    <cfRule type="colorScale" priority="163">
      <colorScale>
        <cfvo type="min"/>
        <cfvo type="max"/>
        <color rgb="FFF8696B"/>
        <color rgb="FFFCFCFF"/>
      </colorScale>
    </cfRule>
    <cfRule type="cellIs" dxfId="123" priority="164" operator="equal">
      <formula>"leave empty"</formula>
    </cfRule>
    <cfRule type="cellIs" dxfId="122" priority="165" operator="equal">
      <formula>"""leave emppty"""</formula>
    </cfRule>
  </conditionalFormatting>
  <conditionalFormatting sqref="S272">
    <cfRule type="expression" dxfId="121" priority="162">
      <formula>$AC272=1</formula>
    </cfRule>
  </conditionalFormatting>
  <conditionalFormatting sqref="S272">
    <cfRule type="colorScale" priority="159">
      <colorScale>
        <cfvo type="min"/>
        <cfvo type="max"/>
        <color rgb="FFF8696B"/>
        <color rgb="FFFCFCFF"/>
      </colorScale>
    </cfRule>
    <cfRule type="cellIs" dxfId="120" priority="160" operator="equal">
      <formula>"leave empty"</formula>
    </cfRule>
    <cfRule type="cellIs" dxfId="119" priority="161" operator="equal">
      <formula>"""leave emppty"""</formula>
    </cfRule>
  </conditionalFormatting>
  <conditionalFormatting sqref="S271">
    <cfRule type="expression" dxfId="118" priority="158">
      <formula>$AC271=1</formula>
    </cfRule>
  </conditionalFormatting>
  <conditionalFormatting sqref="S271">
    <cfRule type="colorScale" priority="155">
      <colorScale>
        <cfvo type="min"/>
        <cfvo type="max"/>
        <color rgb="FFF8696B"/>
        <color rgb="FFFCFCFF"/>
      </colorScale>
    </cfRule>
    <cfRule type="cellIs" dxfId="117" priority="156" operator="equal">
      <formula>"leave empty"</formula>
    </cfRule>
    <cfRule type="cellIs" dxfId="116" priority="157" operator="equal">
      <formula>"""leave emppty"""</formula>
    </cfRule>
  </conditionalFormatting>
  <conditionalFormatting sqref="S285">
    <cfRule type="expression" dxfId="115" priority="154">
      <formula>$AC285=1</formula>
    </cfRule>
  </conditionalFormatting>
  <conditionalFormatting sqref="S285">
    <cfRule type="colorScale" priority="151">
      <colorScale>
        <cfvo type="min"/>
        <cfvo type="max"/>
        <color rgb="FFF8696B"/>
        <color rgb="FFFCFCFF"/>
      </colorScale>
    </cfRule>
    <cfRule type="cellIs" dxfId="114" priority="152" operator="equal">
      <formula>"leave empty"</formula>
    </cfRule>
    <cfRule type="cellIs" dxfId="113" priority="153" operator="equal">
      <formula>"""leave emppty"""</formula>
    </cfRule>
  </conditionalFormatting>
  <conditionalFormatting sqref="S284">
    <cfRule type="expression" dxfId="112" priority="150">
      <formula>$AC284=1</formula>
    </cfRule>
  </conditionalFormatting>
  <conditionalFormatting sqref="S284">
    <cfRule type="colorScale" priority="147">
      <colorScale>
        <cfvo type="min"/>
        <cfvo type="max"/>
        <color rgb="FFF8696B"/>
        <color rgb="FFFCFCFF"/>
      </colorScale>
    </cfRule>
    <cfRule type="cellIs" dxfId="111" priority="148" operator="equal">
      <formula>"leave empty"</formula>
    </cfRule>
    <cfRule type="cellIs" dxfId="110" priority="149" operator="equal">
      <formula>"""leave emppty"""</formula>
    </cfRule>
  </conditionalFormatting>
  <conditionalFormatting sqref="S298">
    <cfRule type="expression" dxfId="109" priority="146">
      <formula>$AC298=1</formula>
    </cfRule>
  </conditionalFormatting>
  <conditionalFormatting sqref="S298">
    <cfRule type="colorScale" priority="143">
      <colorScale>
        <cfvo type="min"/>
        <cfvo type="max"/>
        <color rgb="FFF8696B"/>
        <color rgb="FFFCFCFF"/>
      </colorScale>
    </cfRule>
    <cfRule type="cellIs" dxfId="108" priority="144" operator="equal">
      <formula>"leave empty"</formula>
    </cfRule>
    <cfRule type="cellIs" dxfId="107" priority="145" operator="equal">
      <formula>"""leave emppty"""</formula>
    </cfRule>
  </conditionalFormatting>
  <conditionalFormatting sqref="S297">
    <cfRule type="expression" dxfId="106" priority="142">
      <formula>$AC297=1</formula>
    </cfRule>
  </conditionalFormatting>
  <conditionalFormatting sqref="S297">
    <cfRule type="colorScale" priority="139">
      <colorScale>
        <cfvo type="min"/>
        <cfvo type="max"/>
        <color rgb="FFF8696B"/>
        <color rgb="FFFCFCFF"/>
      </colorScale>
    </cfRule>
    <cfRule type="cellIs" dxfId="105" priority="140" operator="equal">
      <formula>"leave empty"</formula>
    </cfRule>
    <cfRule type="cellIs" dxfId="104" priority="141" operator="equal">
      <formula>"""leave emppty"""</formula>
    </cfRule>
  </conditionalFormatting>
  <conditionalFormatting sqref="S311">
    <cfRule type="expression" dxfId="103" priority="138">
      <formula>$AC311=1</formula>
    </cfRule>
  </conditionalFormatting>
  <conditionalFormatting sqref="S311">
    <cfRule type="colorScale" priority="135">
      <colorScale>
        <cfvo type="min"/>
        <cfvo type="max"/>
        <color rgb="FFF8696B"/>
        <color rgb="FFFCFCFF"/>
      </colorScale>
    </cfRule>
    <cfRule type="cellIs" dxfId="102" priority="136" operator="equal">
      <formula>"leave empty"</formula>
    </cfRule>
    <cfRule type="cellIs" dxfId="101" priority="137" operator="equal">
      <formula>"""leave emppty"""</formula>
    </cfRule>
  </conditionalFormatting>
  <conditionalFormatting sqref="S310">
    <cfRule type="expression" dxfId="100" priority="134">
      <formula>$AC310=1</formula>
    </cfRule>
  </conditionalFormatting>
  <conditionalFormatting sqref="S310">
    <cfRule type="colorScale" priority="131">
      <colorScale>
        <cfvo type="min"/>
        <cfvo type="max"/>
        <color rgb="FFF8696B"/>
        <color rgb="FFFCFCFF"/>
      </colorScale>
    </cfRule>
    <cfRule type="cellIs" dxfId="99" priority="132" operator="equal">
      <formula>"leave empty"</formula>
    </cfRule>
    <cfRule type="cellIs" dxfId="98" priority="133" operator="equal">
      <formula>"""leave emppty"""</formula>
    </cfRule>
  </conditionalFormatting>
  <conditionalFormatting sqref="S324">
    <cfRule type="expression" dxfId="97" priority="130">
      <formula>$AC324=1</formula>
    </cfRule>
  </conditionalFormatting>
  <conditionalFormatting sqref="S324">
    <cfRule type="colorScale" priority="127">
      <colorScale>
        <cfvo type="min"/>
        <cfvo type="max"/>
        <color rgb="FFF8696B"/>
        <color rgb="FFFCFCFF"/>
      </colorScale>
    </cfRule>
    <cfRule type="cellIs" dxfId="96" priority="128" operator="equal">
      <formula>"leave empty"</formula>
    </cfRule>
    <cfRule type="cellIs" dxfId="95" priority="129" operator="equal">
      <formula>"""leave emppty"""</formula>
    </cfRule>
  </conditionalFormatting>
  <conditionalFormatting sqref="S323">
    <cfRule type="expression" dxfId="94" priority="126">
      <formula>$AC323=1</formula>
    </cfRule>
  </conditionalFormatting>
  <conditionalFormatting sqref="S323">
    <cfRule type="colorScale" priority="123">
      <colorScale>
        <cfvo type="min"/>
        <cfvo type="max"/>
        <color rgb="FFF8696B"/>
        <color rgb="FFFCFCFF"/>
      </colorScale>
    </cfRule>
    <cfRule type="cellIs" dxfId="93" priority="124" operator="equal">
      <formula>"leave empty"</formula>
    </cfRule>
    <cfRule type="cellIs" dxfId="92" priority="125" operator="equal">
      <formula>"""leave emppty"""</formula>
    </cfRule>
  </conditionalFormatting>
  <conditionalFormatting sqref="S337">
    <cfRule type="expression" dxfId="91" priority="122">
      <formula>$AC337=1</formula>
    </cfRule>
  </conditionalFormatting>
  <conditionalFormatting sqref="S337">
    <cfRule type="colorScale" priority="119">
      <colorScale>
        <cfvo type="min"/>
        <cfvo type="max"/>
        <color rgb="FFF8696B"/>
        <color rgb="FFFCFCFF"/>
      </colorScale>
    </cfRule>
    <cfRule type="cellIs" dxfId="90" priority="120" operator="equal">
      <formula>"leave empty"</formula>
    </cfRule>
    <cfRule type="cellIs" dxfId="89" priority="121" operator="equal">
      <formula>"""leave emppty"""</formula>
    </cfRule>
  </conditionalFormatting>
  <conditionalFormatting sqref="S336">
    <cfRule type="expression" dxfId="88" priority="118">
      <formula>$AC336=1</formula>
    </cfRule>
  </conditionalFormatting>
  <conditionalFormatting sqref="S336">
    <cfRule type="colorScale" priority="115">
      <colorScale>
        <cfvo type="min"/>
        <cfvo type="max"/>
        <color rgb="FFF8696B"/>
        <color rgb="FFFCFCFF"/>
      </colorScale>
    </cfRule>
    <cfRule type="cellIs" dxfId="87" priority="116" operator="equal">
      <formula>"leave empty"</formula>
    </cfRule>
    <cfRule type="cellIs" dxfId="86" priority="117" operator="equal">
      <formula>"""leave emppty"""</formula>
    </cfRule>
  </conditionalFormatting>
  <conditionalFormatting sqref="S350">
    <cfRule type="expression" dxfId="85" priority="114">
      <formula>$AC350=1</formula>
    </cfRule>
  </conditionalFormatting>
  <conditionalFormatting sqref="S350">
    <cfRule type="colorScale" priority="111">
      <colorScale>
        <cfvo type="min"/>
        <cfvo type="max"/>
        <color rgb="FFF8696B"/>
        <color rgb="FFFCFCFF"/>
      </colorScale>
    </cfRule>
    <cfRule type="cellIs" dxfId="84" priority="112" operator="equal">
      <formula>"leave empty"</formula>
    </cfRule>
    <cfRule type="cellIs" dxfId="83" priority="113" operator="equal">
      <formula>"""leave emppty"""</formula>
    </cfRule>
  </conditionalFormatting>
  <conditionalFormatting sqref="S349">
    <cfRule type="expression" dxfId="82" priority="110">
      <formula>$AC349=1</formula>
    </cfRule>
  </conditionalFormatting>
  <conditionalFormatting sqref="S349">
    <cfRule type="colorScale" priority="107">
      <colorScale>
        <cfvo type="min"/>
        <cfvo type="max"/>
        <color rgb="FFF8696B"/>
        <color rgb="FFFCFCFF"/>
      </colorScale>
    </cfRule>
    <cfRule type="cellIs" dxfId="81" priority="108" operator="equal">
      <formula>"leave empty"</formula>
    </cfRule>
    <cfRule type="cellIs" dxfId="80" priority="109" operator="equal">
      <formula>"""leave emppty"""</formula>
    </cfRule>
  </conditionalFormatting>
  <conditionalFormatting sqref="S363">
    <cfRule type="expression" dxfId="79" priority="106">
      <formula>$AC363=1</formula>
    </cfRule>
  </conditionalFormatting>
  <conditionalFormatting sqref="S363">
    <cfRule type="colorScale" priority="103">
      <colorScale>
        <cfvo type="min"/>
        <cfvo type="max"/>
        <color rgb="FFF8696B"/>
        <color rgb="FFFCFCFF"/>
      </colorScale>
    </cfRule>
    <cfRule type="cellIs" dxfId="78" priority="104" operator="equal">
      <formula>"leave empty"</formula>
    </cfRule>
    <cfRule type="cellIs" dxfId="77" priority="105" operator="equal">
      <formula>"""leave emppty"""</formula>
    </cfRule>
  </conditionalFormatting>
  <conditionalFormatting sqref="S362">
    <cfRule type="expression" dxfId="76" priority="102">
      <formula>$AC362=1</formula>
    </cfRule>
  </conditionalFormatting>
  <conditionalFormatting sqref="S362">
    <cfRule type="colorScale" priority="99">
      <colorScale>
        <cfvo type="min"/>
        <cfvo type="max"/>
        <color rgb="FFF8696B"/>
        <color rgb="FFFCFCFF"/>
      </colorScale>
    </cfRule>
    <cfRule type="cellIs" dxfId="75" priority="100" operator="equal">
      <formula>"leave empty"</formula>
    </cfRule>
    <cfRule type="cellIs" dxfId="74" priority="101" operator="equal">
      <formula>"""leave emppty"""</formula>
    </cfRule>
  </conditionalFormatting>
  <conditionalFormatting sqref="S376">
    <cfRule type="expression" dxfId="73" priority="98">
      <formula>$AC376=1</formula>
    </cfRule>
  </conditionalFormatting>
  <conditionalFormatting sqref="S376">
    <cfRule type="colorScale" priority="95">
      <colorScale>
        <cfvo type="min"/>
        <cfvo type="max"/>
        <color rgb="FFF8696B"/>
        <color rgb="FFFCFCFF"/>
      </colorScale>
    </cfRule>
    <cfRule type="cellIs" dxfId="72" priority="96" operator="equal">
      <formula>"leave empty"</formula>
    </cfRule>
    <cfRule type="cellIs" dxfId="71" priority="97" operator="equal">
      <formula>"""leave emppty"""</formula>
    </cfRule>
  </conditionalFormatting>
  <conditionalFormatting sqref="S375">
    <cfRule type="expression" dxfId="70" priority="94">
      <formula>$AC375=1</formula>
    </cfRule>
  </conditionalFormatting>
  <conditionalFormatting sqref="S375">
    <cfRule type="colorScale" priority="91">
      <colorScale>
        <cfvo type="min"/>
        <cfvo type="max"/>
        <color rgb="FFF8696B"/>
        <color rgb="FFFCFCFF"/>
      </colorScale>
    </cfRule>
    <cfRule type="cellIs" dxfId="69" priority="92" operator="equal">
      <formula>"leave empty"</formula>
    </cfRule>
    <cfRule type="cellIs" dxfId="68" priority="93" operator="equal">
      <formula>"""leave emppty"""</formula>
    </cfRule>
  </conditionalFormatting>
  <conditionalFormatting sqref="S389">
    <cfRule type="expression" dxfId="67" priority="90">
      <formula>$AC389=1</formula>
    </cfRule>
  </conditionalFormatting>
  <conditionalFormatting sqref="S389">
    <cfRule type="colorScale" priority="87">
      <colorScale>
        <cfvo type="min"/>
        <cfvo type="max"/>
        <color rgb="FFF8696B"/>
        <color rgb="FFFCFCFF"/>
      </colorScale>
    </cfRule>
    <cfRule type="cellIs" dxfId="66" priority="88" operator="equal">
      <formula>"leave empty"</formula>
    </cfRule>
    <cfRule type="cellIs" dxfId="65" priority="89" operator="equal">
      <formula>"""leave emppty"""</formula>
    </cfRule>
  </conditionalFormatting>
  <conditionalFormatting sqref="S388">
    <cfRule type="expression" dxfId="64" priority="86">
      <formula>$AC388=1</formula>
    </cfRule>
  </conditionalFormatting>
  <conditionalFormatting sqref="S388">
    <cfRule type="colorScale" priority="83">
      <colorScale>
        <cfvo type="min"/>
        <cfvo type="max"/>
        <color rgb="FFF8696B"/>
        <color rgb="FFFCFCFF"/>
      </colorScale>
    </cfRule>
    <cfRule type="cellIs" dxfId="63" priority="84" operator="equal">
      <formula>"leave empty"</formula>
    </cfRule>
    <cfRule type="cellIs" dxfId="62" priority="85" operator="equal">
      <formula>"""leave emppty"""</formula>
    </cfRule>
  </conditionalFormatting>
  <conditionalFormatting sqref="S402">
    <cfRule type="expression" dxfId="61" priority="82">
      <formula>$AC402=1</formula>
    </cfRule>
  </conditionalFormatting>
  <conditionalFormatting sqref="S402">
    <cfRule type="colorScale" priority="79">
      <colorScale>
        <cfvo type="min"/>
        <cfvo type="max"/>
        <color rgb="FFF8696B"/>
        <color rgb="FFFCFCFF"/>
      </colorScale>
    </cfRule>
    <cfRule type="cellIs" dxfId="60" priority="80" operator="equal">
      <formula>"leave empty"</formula>
    </cfRule>
    <cfRule type="cellIs" dxfId="59" priority="81" operator="equal">
      <formula>"""leave emppty"""</formula>
    </cfRule>
  </conditionalFormatting>
  <conditionalFormatting sqref="S401">
    <cfRule type="expression" dxfId="58" priority="78">
      <formula>$AC401=1</formula>
    </cfRule>
  </conditionalFormatting>
  <conditionalFormatting sqref="S401">
    <cfRule type="colorScale" priority="75">
      <colorScale>
        <cfvo type="min"/>
        <cfvo type="max"/>
        <color rgb="FFF8696B"/>
        <color rgb="FFFCFCFF"/>
      </colorScale>
    </cfRule>
    <cfRule type="cellIs" dxfId="57" priority="76" operator="equal">
      <formula>"leave empty"</formula>
    </cfRule>
    <cfRule type="cellIs" dxfId="56" priority="77" operator="equal">
      <formula>"""leave emppty"""</formula>
    </cfRule>
  </conditionalFormatting>
  <conditionalFormatting sqref="S415">
    <cfRule type="expression" dxfId="55" priority="74">
      <formula>$AC415=1</formula>
    </cfRule>
  </conditionalFormatting>
  <conditionalFormatting sqref="S415">
    <cfRule type="colorScale" priority="71">
      <colorScale>
        <cfvo type="min"/>
        <cfvo type="max"/>
        <color rgb="FFF8696B"/>
        <color rgb="FFFCFCFF"/>
      </colorScale>
    </cfRule>
    <cfRule type="cellIs" dxfId="54" priority="72" operator="equal">
      <formula>"leave empty"</formula>
    </cfRule>
    <cfRule type="cellIs" dxfId="53" priority="73" operator="equal">
      <formula>"""leave emppty"""</formula>
    </cfRule>
  </conditionalFormatting>
  <conditionalFormatting sqref="S414">
    <cfRule type="expression" dxfId="52" priority="70">
      <formula>$AC414=1</formula>
    </cfRule>
  </conditionalFormatting>
  <conditionalFormatting sqref="S414">
    <cfRule type="colorScale" priority="67">
      <colorScale>
        <cfvo type="min"/>
        <cfvo type="max"/>
        <color rgb="FFF8696B"/>
        <color rgb="FFFCFCFF"/>
      </colorScale>
    </cfRule>
    <cfRule type="cellIs" dxfId="51" priority="68" operator="equal">
      <formula>"leave empty"</formula>
    </cfRule>
    <cfRule type="cellIs" dxfId="50" priority="69" operator="equal">
      <formula>"""leave emppty"""</formula>
    </cfRule>
  </conditionalFormatting>
  <conditionalFormatting sqref="S428">
    <cfRule type="expression" dxfId="49" priority="66">
      <formula>$AC428=1</formula>
    </cfRule>
  </conditionalFormatting>
  <conditionalFormatting sqref="S428">
    <cfRule type="colorScale" priority="63">
      <colorScale>
        <cfvo type="min"/>
        <cfvo type="max"/>
        <color rgb="FFF8696B"/>
        <color rgb="FFFCFCFF"/>
      </colorScale>
    </cfRule>
    <cfRule type="cellIs" dxfId="48" priority="64" operator="equal">
      <formula>"leave empty"</formula>
    </cfRule>
    <cfRule type="cellIs" dxfId="47" priority="65" operator="equal">
      <formula>"""leave emppty"""</formula>
    </cfRule>
  </conditionalFormatting>
  <conditionalFormatting sqref="S427">
    <cfRule type="expression" dxfId="46" priority="62">
      <formula>$AC427=1</formula>
    </cfRule>
  </conditionalFormatting>
  <conditionalFormatting sqref="S427">
    <cfRule type="colorScale" priority="59">
      <colorScale>
        <cfvo type="min"/>
        <cfvo type="max"/>
        <color rgb="FFF8696B"/>
        <color rgb="FFFCFCFF"/>
      </colorScale>
    </cfRule>
    <cfRule type="cellIs" dxfId="45" priority="60" operator="equal">
      <formula>"leave empty"</formula>
    </cfRule>
    <cfRule type="cellIs" dxfId="44" priority="61" operator="equal">
      <formula>"""leave emppty"""</formula>
    </cfRule>
  </conditionalFormatting>
  <conditionalFormatting sqref="S441">
    <cfRule type="expression" dxfId="43" priority="58">
      <formula>$AC441=1</formula>
    </cfRule>
  </conditionalFormatting>
  <conditionalFormatting sqref="S441">
    <cfRule type="colorScale" priority="55">
      <colorScale>
        <cfvo type="min"/>
        <cfvo type="max"/>
        <color rgb="FFF8696B"/>
        <color rgb="FFFCFCFF"/>
      </colorScale>
    </cfRule>
    <cfRule type="cellIs" dxfId="42" priority="56" operator="equal">
      <formula>"leave empty"</formula>
    </cfRule>
    <cfRule type="cellIs" dxfId="41" priority="57" operator="equal">
      <formula>"""leave emppty"""</formula>
    </cfRule>
  </conditionalFormatting>
  <conditionalFormatting sqref="S440">
    <cfRule type="expression" dxfId="40" priority="54">
      <formula>$AC440=1</formula>
    </cfRule>
  </conditionalFormatting>
  <conditionalFormatting sqref="S440">
    <cfRule type="colorScale" priority="51">
      <colorScale>
        <cfvo type="min"/>
        <cfvo type="max"/>
        <color rgb="FFF8696B"/>
        <color rgb="FFFCFCFF"/>
      </colorScale>
    </cfRule>
    <cfRule type="cellIs" dxfId="39" priority="52" operator="equal">
      <formula>"leave empty"</formula>
    </cfRule>
    <cfRule type="cellIs" dxfId="38" priority="53" operator="equal">
      <formula>"""leave emppty"""</formula>
    </cfRule>
  </conditionalFormatting>
  <conditionalFormatting sqref="S454">
    <cfRule type="expression" dxfId="37" priority="50">
      <formula>$AC454=1</formula>
    </cfRule>
  </conditionalFormatting>
  <conditionalFormatting sqref="S454">
    <cfRule type="colorScale" priority="47">
      <colorScale>
        <cfvo type="min"/>
        <cfvo type="max"/>
        <color rgb="FFF8696B"/>
        <color rgb="FFFCFCFF"/>
      </colorScale>
    </cfRule>
    <cfRule type="cellIs" dxfId="36" priority="48" operator="equal">
      <formula>"leave empty"</formula>
    </cfRule>
    <cfRule type="cellIs" dxfId="35" priority="49" operator="equal">
      <formula>"""leave emppty"""</formula>
    </cfRule>
  </conditionalFormatting>
  <conditionalFormatting sqref="S453">
    <cfRule type="expression" dxfId="34" priority="46">
      <formula>$AC453=1</formula>
    </cfRule>
  </conditionalFormatting>
  <conditionalFormatting sqref="S453">
    <cfRule type="colorScale" priority="43">
      <colorScale>
        <cfvo type="min"/>
        <cfvo type="max"/>
        <color rgb="FFF8696B"/>
        <color rgb="FFFCFCFF"/>
      </colorScale>
    </cfRule>
    <cfRule type="cellIs" dxfId="33" priority="44" operator="equal">
      <formula>"leave empty"</formula>
    </cfRule>
    <cfRule type="cellIs" dxfId="32" priority="45" operator="equal">
      <formula>"""leave emppty"""</formula>
    </cfRule>
  </conditionalFormatting>
  <conditionalFormatting sqref="S467">
    <cfRule type="expression" dxfId="31" priority="42">
      <formula>$AC467=1</formula>
    </cfRule>
  </conditionalFormatting>
  <conditionalFormatting sqref="S467">
    <cfRule type="colorScale" priority="39">
      <colorScale>
        <cfvo type="min"/>
        <cfvo type="max"/>
        <color rgb="FFF8696B"/>
        <color rgb="FFFCFCFF"/>
      </colorScale>
    </cfRule>
    <cfRule type="cellIs" dxfId="30" priority="40" operator="equal">
      <formula>"leave empty"</formula>
    </cfRule>
    <cfRule type="cellIs" dxfId="29" priority="41" operator="equal">
      <formula>"""leave emppty"""</formula>
    </cfRule>
  </conditionalFormatting>
  <conditionalFormatting sqref="S466">
    <cfRule type="expression" dxfId="28" priority="38">
      <formula>$AC466=1</formula>
    </cfRule>
  </conditionalFormatting>
  <conditionalFormatting sqref="S466">
    <cfRule type="colorScale" priority="35">
      <colorScale>
        <cfvo type="min"/>
        <cfvo type="max"/>
        <color rgb="FFF8696B"/>
        <color rgb="FFFCFCFF"/>
      </colorScale>
    </cfRule>
    <cfRule type="cellIs" dxfId="27" priority="36" operator="equal">
      <formula>"leave empty"</formula>
    </cfRule>
    <cfRule type="cellIs" dxfId="26" priority="37" operator="equal">
      <formula>"""leave emppty"""</formula>
    </cfRule>
  </conditionalFormatting>
  <conditionalFormatting sqref="S480">
    <cfRule type="expression" dxfId="25" priority="34">
      <formula>$AC480=1</formula>
    </cfRule>
  </conditionalFormatting>
  <conditionalFormatting sqref="S480">
    <cfRule type="colorScale" priority="31">
      <colorScale>
        <cfvo type="min"/>
        <cfvo type="max"/>
        <color rgb="FFF8696B"/>
        <color rgb="FFFCFCFF"/>
      </colorScale>
    </cfRule>
    <cfRule type="cellIs" dxfId="24" priority="32" operator="equal">
      <formula>"leave empty"</formula>
    </cfRule>
    <cfRule type="cellIs" dxfId="23" priority="33" operator="equal">
      <formula>"""leave emppty"""</formula>
    </cfRule>
  </conditionalFormatting>
  <conditionalFormatting sqref="S479">
    <cfRule type="expression" dxfId="22" priority="30">
      <formula>$AC479=1</formula>
    </cfRule>
  </conditionalFormatting>
  <conditionalFormatting sqref="S479">
    <cfRule type="colorScale" priority="27">
      <colorScale>
        <cfvo type="min"/>
        <cfvo type="max"/>
        <color rgb="FFF8696B"/>
        <color rgb="FFFCFCFF"/>
      </colorScale>
    </cfRule>
    <cfRule type="cellIs" dxfId="21" priority="28" operator="equal">
      <formula>"leave empty"</formula>
    </cfRule>
    <cfRule type="cellIs" dxfId="20" priority="29" operator="equal">
      <formula>"""leave emppty"""</formula>
    </cfRule>
  </conditionalFormatting>
  <conditionalFormatting sqref="S493">
    <cfRule type="expression" dxfId="19" priority="26">
      <formula>$AC493=1</formula>
    </cfRule>
  </conditionalFormatting>
  <conditionalFormatting sqref="S493">
    <cfRule type="colorScale" priority="23">
      <colorScale>
        <cfvo type="min"/>
        <cfvo type="max"/>
        <color rgb="FFF8696B"/>
        <color rgb="FFFCFCFF"/>
      </colorScale>
    </cfRule>
    <cfRule type="cellIs" dxfId="18" priority="24" operator="equal">
      <formula>"leave empty"</formula>
    </cfRule>
    <cfRule type="cellIs" dxfId="17" priority="25" operator="equal">
      <formula>"""leave emppty"""</formula>
    </cfRule>
  </conditionalFormatting>
  <conditionalFormatting sqref="S492">
    <cfRule type="expression" dxfId="16" priority="22">
      <formula>$AC492=1</formula>
    </cfRule>
  </conditionalFormatting>
  <conditionalFormatting sqref="S492">
    <cfRule type="colorScale" priority="19">
      <colorScale>
        <cfvo type="min"/>
        <cfvo type="max"/>
        <color rgb="FFF8696B"/>
        <color rgb="FFFCFCFF"/>
      </colorScale>
    </cfRule>
    <cfRule type="cellIs" dxfId="15" priority="20" operator="equal">
      <formula>"leave empty"</formula>
    </cfRule>
    <cfRule type="cellIs" dxfId="14" priority="21" operator="equal">
      <formula>"""leave emppty"""</formula>
    </cfRule>
  </conditionalFormatting>
  <conditionalFormatting sqref="S506">
    <cfRule type="expression" dxfId="13" priority="18">
      <formula>$AC506=1</formula>
    </cfRule>
  </conditionalFormatting>
  <conditionalFormatting sqref="S506">
    <cfRule type="colorScale" priority="15">
      <colorScale>
        <cfvo type="min"/>
        <cfvo type="max"/>
        <color rgb="FFF8696B"/>
        <color rgb="FFFCFCFF"/>
      </colorScale>
    </cfRule>
    <cfRule type="cellIs" dxfId="12" priority="16" operator="equal">
      <formula>"leave empty"</formula>
    </cfRule>
    <cfRule type="cellIs" dxfId="11" priority="17" operator="equal">
      <formula>"""leave emppty"""</formula>
    </cfRule>
  </conditionalFormatting>
  <conditionalFormatting sqref="S505">
    <cfRule type="expression" dxfId="10" priority="14">
      <formula>$AC505=1</formula>
    </cfRule>
  </conditionalFormatting>
  <conditionalFormatting sqref="S505">
    <cfRule type="colorScale" priority="11">
      <colorScale>
        <cfvo type="min"/>
        <cfvo type="max"/>
        <color rgb="FFF8696B"/>
        <color rgb="FFFCFCFF"/>
      </colorScale>
    </cfRule>
    <cfRule type="cellIs" dxfId="9" priority="12" operator="equal">
      <formula>"leave empty"</formula>
    </cfRule>
    <cfRule type="cellIs" dxfId="8" priority="13" operator="equal">
      <formula>"""leave emppty"""</formula>
    </cfRule>
  </conditionalFormatting>
  <conditionalFormatting sqref="S519">
    <cfRule type="expression" dxfId="7" priority="10">
      <formula>$AC519=1</formula>
    </cfRule>
  </conditionalFormatting>
  <conditionalFormatting sqref="S519">
    <cfRule type="colorScale" priority="7">
      <colorScale>
        <cfvo type="min"/>
        <cfvo type="max"/>
        <color rgb="FFF8696B"/>
        <color rgb="FFFCFCFF"/>
      </colorScale>
    </cfRule>
    <cfRule type="cellIs" dxfId="6" priority="8" operator="equal">
      <formula>"leave empty"</formula>
    </cfRule>
    <cfRule type="cellIs" dxfId="5" priority="9" operator="equal">
      <formula>"""leave emppty"""</formula>
    </cfRule>
  </conditionalFormatting>
  <conditionalFormatting sqref="S518">
    <cfRule type="expression" dxfId="4" priority="6">
      <formula>$AC518=1</formula>
    </cfRule>
  </conditionalFormatting>
  <conditionalFormatting sqref="S518">
    <cfRule type="colorScale" priority="3">
      <colorScale>
        <cfvo type="min"/>
        <cfvo type="max"/>
        <color rgb="FFF8696B"/>
        <color rgb="FFFCFCFF"/>
      </colorScale>
    </cfRule>
    <cfRule type="cellIs" dxfId="3" priority="4" operator="equal">
      <formula>"leave empty"</formula>
    </cfRule>
    <cfRule type="cellIs" dxfId="2" priority="5" operator="equal">
      <formula>"""leave emppty"""</formula>
    </cfRule>
  </conditionalFormatting>
  <conditionalFormatting sqref="D2:D1048576">
    <cfRule type="duplicateValues" dxfId="1" priority="2"/>
  </conditionalFormatting>
  <conditionalFormatting sqref="D1">
    <cfRule type="duplicateValues" dxfId="0" priority="1"/>
  </conditionalFormatting>
  <dataValidations count="4">
    <dataValidation type="decimal" allowBlank="1" showInputMessage="1" showErrorMessage="1" errorTitle="Out of range!" error="Allowed volumes are 20-80µl!" sqref="G7" xr:uid="{D2C49AA7-8BAC-42FD-B00D-802C6505B720}">
      <formula1>20</formula1>
      <formula2>80</formula2>
    </dataValidation>
    <dataValidation type="whole" allowBlank="1" showInputMessage="1" showErrorMessage="1" errorTitle="Out of range!" error="Allowed volumes are 15-80µl!" sqref="F3:F3442" xr:uid="{C52786C3-045C-4535-A6A8-2B70A7D8894F}">
      <formula1>14</formula1>
      <formula2>80</formula2>
    </dataValidation>
    <dataValidation type="custom" allowBlank="1" showInputMessage="1" showErrorMessage="1" errorTitle="Invalid Sample ID" error="Only a-z, A-Z, 0-9 and - (dash) are allowed. No whitespaces. " sqref="D3443" xr:uid="{4EEED29B-2610-45D4-B841-68C5FA9BA1C0}">
      <formula1>ISNUMBER(SUMPRODUCT(SEARCH(MID(E4455,ROW(INDIRECT("1:"&amp;LEN(E4455))),1),"0123456789abcdefghijklmnopqrstuvwxyzABCDEFGHIJKLMNOPQRSTUVWXYZ(-)")))</formula1>
    </dataValidation>
    <dataValidation type="custom" allowBlank="1" showInputMessage="1" showErrorMessage="1" errorTitle="Invalid character in Sample ID" error="Only a-z, A-Z, 0-9 and - (dash) are allowed, no whitespaces. " sqref="D3:D3442" xr:uid="{0CC67416-30E6-4894-8180-4AE381F3DE69}">
      <formula1>ISNUMBER(SUMPRODUCT(SEARCH(MID(D3,ROW(INDIRECT("1:"&amp;LEN(D3))),1),"0123456789abcdefghijklmnopqrstuvwxyzABCDEFGHIJKLMNOPQRSTUVWXYZ(-)")))</formula1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59" id="{A6F7B89F-8C6E-4875-AF4B-E5351B4CA6E9}">
            <x14:iconSet custom="1">
              <x14:cfvo type="percent">
                <xm:f>0</xm:f>
              </x14:cfvo>
              <x14:cfvo type="num">
                <xm:f>$AG$3</xm:f>
              </x14:cfvo>
              <x14:cfvo type="num">
                <xm:f>$AG$4</xm:f>
              </x14:cfvo>
              <x14:cfIcon iconSet="3TrafficLights1" iconId="1"/>
              <x14:cfIcon iconSet="3TrafficLights1" iconId="2"/>
              <x14:cfIcon iconSet="3TrafficLights1" iconId="0"/>
            </x14:iconSet>
          </x14:cfRule>
          <xm:sqref>F5:F1050</xm:sqref>
        </x14:conditionalFormatting>
        <x14:conditionalFormatting xmlns:xm="http://schemas.microsoft.com/office/excel/2006/main">
          <x14:cfRule type="iconSet" priority="1160" id="{742CBB79-9646-4F50-AF17-9DAF2D91098C}">
            <x14:iconSet custom="1">
              <x14:cfvo type="percent">
                <xm:f>0</xm:f>
              </x14:cfvo>
              <x14:cfvo type="num">
                <xm:f>$AG$3</xm:f>
              </x14:cfvo>
              <x14:cfvo type="num">
                <xm:f>$AG$4</xm:f>
              </x14:cfvo>
              <x14:cfIcon iconSet="3TrafficLights1" iconId="1"/>
              <x14:cfIcon iconSet="3TrafficLights1" iconId="2"/>
              <x14:cfIcon iconSet="3TrafficLights1" iconId="0"/>
            </x14:iconSet>
          </x14:cfRule>
          <xm:sqref>F3:F4 F1051:F3442 G7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G64"/>
  <sheetViews>
    <sheetView workbookViewId="0">
      <selection activeCell="C16" sqref="C16"/>
    </sheetView>
  </sheetViews>
  <sheetFormatPr defaultRowHeight="12.75" x14ac:dyDescent="0.2"/>
  <cols>
    <col min="1" max="1" width="24.140625" customWidth="1"/>
    <col min="2" max="2" width="53.85546875" style="15" customWidth="1"/>
    <col min="3" max="3" width="17.7109375" customWidth="1"/>
  </cols>
  <sheetData>
    <row r="1" spans="1:7" ht="30" customHeight="1" x14ac:dyDescent="0.2">
      <c r="A1" s="148" t="s">
        <v>151</v>
      </c>
      <c r="B1" s="149"/>
      <c r="C1" s="6"/>
      <c r="D1" s="6"/>
      <c r="E1" s="6"/>
      <c r="F1" s="6"/>
      <c r="G1" s="6"/>
    </row>
    <row r="2" spans="1:7" x14ac:dyDescent="0.2">
      <c r="B2"/>
    </row>
    <row r="3" spans="1:7" x14ac:dyDescent="0.2">
      <c r="B3"/>
    </row>
    <row r="4" spans="1:7" x14ac:dyDescent="0.2">
      <c r="A4" s="3" t="s">
        <v>198</v>
      </c>
      <c r="B4" s="3" t="s">
        <v>150</v>
      </c>
      <c r="C4" s="3" t="s">
        <v>140</v>
      </c>
    </row>
    <row r="5" spans="1:7" x14ac:dyDescent="0.2">
      <c r="A5" s="4">
        <v>1</v>
      </c>
      <c r="B5" s="14"/>
      <c r="C5" s="5"/>
    </row>
    <row r="6" spans="1:7" x14ac:dyDescent="0.2">
      <c r="A6" s="4">
        <v>2</v>
      </c>
      <c r="B6" s="14"/>
      <c r="C6" s="5"/>
    </row>
    <row r="7" spans="1:7" x14ac:dyDescent="0.2">
      <c r="A7" s="4">
        <v>3</v>
      </c>
      <c r="B7" s="14"/>
      <c r="C7" s="5"/>
    </row>
    <row r="8" spans="1:7" x14ac:dyDescent="0.2">
      <c r="A8" s="4">
        <v>4</v>
      </c>
      <c r="B8" s="14"/>
      <c r="C8" s="5"/>
    </row>
    <row r="9" spans="1:7" x14ac:dyDescent="0.2">
      <c r="A9" s="4">
        <v>5</v>
      </c>
      <c r="B9" s="14"/>
      <c r="C9" s="5"/>
    </row>
    <row r="10" spans="1:7" x14ac:dyDescent="0.2">
      <c r="A10" s="4">
        <v>6</v>
      </c>
      <c r="B10" s="14"/>
      <c r="C10" s="5"/>
    </row>
    <row r="11" spans="1:7" x14ac:dyDescent="0.2">
      <c r="A11" s="4">
        <v>7</v>
      </c>
      <c r="B11" s="14"/>
      <c r="C11" s="5"/>
    </row>
    <row r="12" spans="1:7" x14ac:dyDescent="0.2">
      <c r="A12" s="4">
        <v>8</v>
      </c>
      <c r="B12" s="14"/>
      <c r="C12" s="5"/>
    </row>
    <row r="13" spans="1:7" x14ac:dyDescent="0.2">
      <c r="A13" s="4">
        <v>9</v>
      </c>
      <c r="B13" s="14"/>
      <c r="C13" s="5"/>
    </row>
    <row r="14" spans="1:7" x14ac:dyDescent="0.2">
      <c r="A14" s="4">
        <v>10</v>
      </c>
      <c r="B14" s="14"/>
      <c r="C14" s="5"/>
    </row>
    <row r="15" spans="1:7" x14ac:dyDescent="0.2">
      <c r="A15" s="4">
        <v>11</v>
      </c>
      <c r="B15" s="14"/>
      <c r="C15" s="5"/>
    </row>
    <row r="16" spans="1:7" x14ac:dyDescent="0.2">
      <c r="A16" s="4">
        <v>12</v>
      </c>
      <c r="B16" s="14"/>
      <c r="C16" s="5"/>
    </row>
    <row r="17" spans="1:3" x14ac:dyDescent="0.2">
      <c r="A17" s="4">
        <v>13</v>
      </c>
      <c r="B17" s="14"/>
      <c r="C17" s="5"/>
    </row>
    <row r="18" spans="1:3" x14ac:dyDescent="0.2">
      <c r="A18" s="4">
        <v>14</v>
      </c>
      <c r="B18" s="14"/>
      <c r="C18" s="5"/>
    </row>
    <row r="19" spans="1:3" x14ac:dyDescent="0.2">
      <c r="A19" s="4">
        <v>15</v>
      </c>
      <c r="B19" s="14"/>
      <c r="C19" s="5"/>
    </row>
    <row r="20" spans="1:3" x14ac:dyDescent="0.2">
      <c r="A20" s="4">
        <v>16</v>
      </c>
      <c r="B20" s="14"/>
      <c r="C20" s="5"/>
    </row>
    <row r="21" spans="1:3" x14ac:dyDescent="0.2">
      <c r="A21" s="4">
        <v>17</v>
      </c>
      <c r="B21" s="14"/>
      <c r="C21" s="5"/>
    </row>
    <row r="22" spans="1:3" x14ac:dyDescent="0.2">
      <c r="A22" s="4">
        <v>18</v>
      </c>
      <c r="B22" s="14"/>
      <c r="C22" s="5"/>
    </row>
    <row r="23" spans="1:3" x14ac:dyDescent="0.2">
      <c r="A23" s="4">
        <v>19</v>
      </c>
      <c r="B23" s="14"/>
      <c r="C23" s="5"/>
    </row>
    <row r="24" spans="1:3" x14ac:dyDescent="0.2">
      <c r="A24" s="4">
        <v>20</v>
      </c>
      <c r="B24" s="14"/>
      <c r="C24" s="5"/>
    </row>
    <row r="25" spans="1:3" x14ac:dyDescent="0.2">
      <c r="A25" s="4">
        <v>21</v>
      </c>
      <c r="B25" s="14"/>
      <c r="C25" s="5"/>
    </row>
    <row r="26" spans="1:3" x14ac:dyDescent="0.2">
      <c r="A26" s="4">
        <v>22</v>
      </c>
      <c r="B26" s="14"/>
      <c r="C26" s="5"/>
    </row>
    <row r="27" spans="1:3" x14ac:dyDescent="0.2">
      <c r="A27" s="4">
        <v>23</v>
      </c>
      <c r="B27" s="14"/>
      <c r="C27" s="5"/>
    </row>
    <row r="28" spans="1:3" x14ac:dyDescent="0.2">
      <c r="A28" s="4">
        <v>24</v>
      </c>
      <c r="B28" s="14"/>
      <c r="C28" s="5"/>
    </row>
    <row r="29" spans="1:3" x14ac:dyDescent="0.2">
      <c r="A29" s="4">
        <v>25</v>
      </c>
      <c r="B29" s="14"/>
      <c r="C29" s="5"/>
    </row>
    <row r="30" spans="1:3" x14ac:dyDescent="0.2">
      <c r="A30" s="4">
        <v>26</v>
      </c>
      <c r="B30" s="14"/>
      <c r="C30" s="5"/>
    </row>
    <row r="31" spans="1:3" x14ac:dyDescent="0.2">
      <c r="A31" s="4">
        <v>27</v>
      </c>
      <c r="B31" s="14"/>
      <c r="C31" s="5"/>
    </row>
    <row r="32" spans="1:3" x14ac:dyDescent="0.2">
      <c r="A32" s="4">
        <v>28</v>
      </c>
      <c r="B32" s="14"/>
      <c r="C32" s="5"/>
    </row>
    <row r="33" spans="1:3" x14ac:dyDescent="0.2">
      <c r="A33" s="4">
        <v>29</v>
      </c>
      <c r="B33" s="14"/>
      <c r="C33" s="5"/>
    </row>
    <row r="34" spans="1:3" x14ac:dyDescent="0.2">
      <c r="A34" s="4">
        <v>30</v>
      </c>
      <c r="B34" s="14"/>
      <c r="C34" s="5"/>
    </row>
    <row r="35" spans="1:3" x14ac:dyDescent="0.2">
      <c r="A35" s="4">
        <v>31</v>
      </c>
      <c r="B35" s="14"/>
      <c r="C35" s="5"/>
    </row>
    <row r="36" spans="1:3" x14ac:dyDescent="0.2">
      <c r="A36" s="4">
        <v>32</v>
      </c>
      <c r="B36" s="14"/>
      <c r="C36" s="5"/>
    </row>
    <row r="37" spans="1:3" x14ac:dyDescent="0.2">
      <c r="A37" s="4">
        <v>33</v>
      </c>
      <c r="B37" s="14"/>
      <c r="C37" s="5"/>
    </row>
    <row r="38" spans="1:3" x14ac:dyDescent="0.2">
      <c r="A38" s="4">
        <v>34</v>
      </c>
      <c r="B38" s="14"/>
      <c r="C38" s="5"/>
    </row>
    <row r="39" spans="1:3" x14ac:dyDescent="0.2">
      <c r="A39" s="4">
        <v>35</v>
      </c>
      <c r="B39" s="14"/>
      <c r="C39" s="5"/>
    </row>
    <row r="40" spans="1:3" x14ac:dyDescent="0.2">
      <c r="A40" s="4">
        <v>36</v>
      </c>
      <c r="B40" s="14"/>
      <c r="C40" s="5"/>
    </row>
    <row r="41" spans="1:3" x14ac:dyDescent="0.2">
      <c r="A41" s="4">
        <v>37</v>
      </c>
      <c r="B41" s="14"/>
      <c r="C41" s="5"/>
    </row>
    <row r="42" spans="1:3" x14ac:dyDescent="0.2">
      <c r="A42" s="4">
        <v>38</v>
      </c>
      <c r="B42" s="14"/>
      <c r="C42" s="5"/>
    </row>
    <row r="43" spans="1:3" x14ac:dyDescent="0.2">
      <c r="A43" s="4">
        <v>39</v>
      </c>
      <c r="B43" s="14"/>
      <c r="C43" s="5"/>
    </row>
    <row r="44" spans="1:3" x14ac:dyDescent="0.2">
      <c r="A44" s="4">
        <v>40</v>
      </c>
      <c r="B44" s="14"/>
      <c r="C44" s="5"/>
    </row>
    <row r="45" spans="1:3" x14ac:dyDescent="0.2">
      <c r="A45" s="4">
        <v>41</v>
      </c>
      <c r="B45" s="14"/>
      <c r="C45" s="5"/>
    </row>
    <row r="46" spans="1:3" x14ac:dyDescent="0.2">
      <c r="A46" s="4">
        <v>42</v>
      </c>
      <c r="B46" s="14"/>
      <c r="C46" s="5"/>
    </row>
    <row r="47" spans="1:3" x14ac:dyDescent="0.2">
      <c r="A47" s="4">
        <v>43</v>
      </c>
      <c r="B47" s="14"/>
      <c r="C47" s="5"/>
    </row>
    <row r="48" spans="1:3" x14ac:dyDescent="0.2">
      <c r="A48" s="4">
        <v>44</v>
      </c>
      <c r="B48" s="14"/>
      <c r="C48" s="5"/>
    </row>
    <row r="49" spans="1:3" x14ac:dyDescent="0.2">
      <c r="A49" s="4">
        <v>45</v>
      </c>
      <c r="B49" s="14"/>
      <c r="C49" s="5"/>
    </row>
    <row r="50" spans="1:3" x14ac:dyDescent="0.2">
      <c r="A50" s="4">
        <v>46</v>
      </c>
      <c r="B50" s="14"/>
      <c r="C50" s="5"/>
    </row>
    <row r="51" spans="1:3" x14ac:dyDescent="0.2">
      <c r="A51" s="4">
        <v>47</v>
      </c>
      <c r="B51" s="14"/>
      <c r="C51" s="5"/>
    </row>
    <row r="52" spans="1:3" x14ac:dyDescent="0.2">
      <c r="A52" s="4">
        <v>48</v>
      </c>
      <c r="B52" s="14"/>
      <c r="C52" s="5"/>
    </row>
    <row r="53" spans="1:3" x14ac:dyDescent="0.2">
      <c r="A53" s="4">
        <v>49</v>
      </c>
      <c r="B53" s="14"/>
      <c r="C53" s="5"/>
    </row>
    <row r="54" spans="1:3" x14ac:dyDescent="0.2">
      <c r="A54" s="4">
        <v>50</v>
      </c>
      <c r="B54" s="14"/>
      <c r="C54" s="5"/>
    </row>
    <row r="55" spans="1:3" x14ac:dyDescent="0.2">
      <c r="A55" s="4">
        <v>51</v>
      </c>
      <c r="B55" s="14"/>
      <c r="C55" s="5"/>
    </row>
    <row r="56" spans="1:3" x14ac:dyDescent="0.2">
      <c r="A56" s="4">
        <v>52</v>
      </c>
      <c r="B56" s="14"/>
      <c r="C56" s="5"/>
    </row>
    <row r="57" spans="1:3" x14ac:dyDescent="0.2">
      <c r="A57" s="4">
        <v>53</v>
      </c>
      <c r="B57" s="14"/>
      <c r="C57" s="5"/>
    </row>
    <row r="58" spans="1:3" x14ac:dyDescent="0.2">
      <c r="A58" s="4">
        <v>54</v>
      </c>
      <c r="B58" s="14"/>
      <c r="C58" s="5"/>
    </row>
    <row r="59" spans="1:3" x14ac:dyDescent="0.2">
      <c r="A59" s="4">
        <v>55</v>
      </c>
      <c r="B59" s="14"/>
      <c r="C59" s="5"/>
    </row>
    <row r="60" spans="1:3" x14ac:dyDescent="0.2">
      <c r="A60" s="4">
        <v>56</v>
      </c>
      <c r="B60" s="14"/>
      <c r="C60" s="5"/>
    </row>
    <row r="61" spans="1:3" x14ac:dyDescent="0.2">
      <c r="A61" s="4">
        <v>57</v>
      </c>
      <c r="B61" s="14"/>
      <c r="C61" s="5"/>
    </row>
    <row r="62" spans="1:3" x14ac:dyDescent="0.2">
      <c r="A62" s="4">
        <v>58</v>
      </c>
      <c r="B62" s="14"/>
      <c r="C62" s="5"/>
    </row>
    <row r="63" spans="1:3" x14ac:dyDescent="0.2">
      <c r="A63" s="4">
        <v>59</v>
      </c>
      <c r="B63" s="14"/>
      <c r="C63" s="5"/>
    </row>
    <row r="64" spans="1:3" x14ac:dyDescent="0.2">
      <c r="A64" s="4">
        <v>60</v>
      </c>
      <c r="B64" s="14"/>
      <c r="C64" s="5"/>
    </row>
  </sheetData>
  <sheetProtection algorithmName="SHA-512" hashValue="DYaHv9wVi1vdDW1LWAasoq/21pnwKTUk9kAP/ioNn8hp8CZXD80gtkPkmQ4Mp1HRjJwoKYgMo26Hd2QwUMWmnA==" saltValue="ptVUKgeIKNCaAu2YkMFOqQ==" spinCount="100000" sheet="1" objects="1" scenarios="1" selectLockedCells="1"/>
  <mergeCells count="1">
    <mergeCell ref="A1: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14</vt:i4>
      </vt:variant>
    </vt:vector>
  </HeadingPairs>
  <TitlesOfParts>
    <vt:vector size="18" baseType="lpstr">
      <vt:lpstr>Title page, Please read!</vt:lpstr>
      <vt:lpstr>Address and samples info</vt:lpstr>
      <vt:lpstr>Samples 96</vt:lpstr>
      <vt:lpstr>Plate labelling</vt:lpstr>
      <vt:lpstr>AfterProject</vt:lpstr>
      <vt:lpstr>ConcMeas</vt:lpstr>
      <vt:lpstr>ConcPolicy</vt:lpstr>
      <vt:lpstr>Package</vt:lpstr>
      <vt:lpstr>PanelHeight</vt:lpstr>
      <vt:lpstr>'Address and samples info'!Print_Area</vt:lpstr>
      <vt:lpstr>SamplesDissolved</vt:lpstr>
      <vt:lpstr>SampleSeries</vt:lpstr>
      <vt:lpstr>SamplesExtractedFrom</vt:lpstr>
      <vt:lpstr>SampleType</vt:lpstr>
      <vt:lpstr>Species</vt:lpstr>
      <vt:lpstr>StartRow</vt:lpstr>
      <vt:lpstr>TestedPCR</vt:lpstr>
      <vt:lpstr>WellsInPlate</vt:lpstr>
    </vt:vector>
  </TitlesOfParts>
  <Manager/>
  <Company>SNP Technology Platform, Uppsala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Submission</dc:title>
  <dc:subject/>
  <dc:creator>Mats Jonsson</dc:creator>
  <cp:keywords/>
  <dc:description/>
  <cp:lastModifiedBy>Ulrika Liljedahl</cp:lastModifiedBy>
  <cp:lastPrinted>2016-11-28T09:49:02Z</cp:lastPrinted>
  <dcterms:created xsi:type="dcterms:W3CDTF">2006-04-10T11:59:11Z</dcterms:created>
  <dcterms:modified xsi:type="dcterms:W3CDTF">2025-04-28T14:13:19Z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le">
    <vt:lpwstr>Sample submission for SNP genotyping</vt:lpwstr>
  </property>
  <property fmtid="{D5CDD505-2E9C-101B-9397-08002B2CF9AE}" pid="3" name="DocumentType">
    <vt:lpwstr>Blanketter</vt:lpwstr>
  </property>
  <property fmtid="{D5CDD505-2E9C-101B-9397-08002B2CF9AE}" pid="4" name="Prefix">
    <vt:lpwstr>BLA</vt:lpwstr>
  </property>
  <property fmtid="{D5CDD505-2E9C-101B-9397-08002B2CF9AE}" pid="5" name="Number">
    <vt:lpwstr>00217</vt:lpwstr>
  </property>
  <property fmtid="{D5CDD505-2E9C-101B-9397-08002B2CF9AE}" pid="6" name="Version">
    <vt:i4>15</vt:i4>
  </property>
  <property fmtid="{D5CDD505-2E9C-101B-9397-08002B2CF9AE}" pid="7" name="Draft">
    <vt:i4>0</vt:i4>
  </property>
  <property fmtid="{D5CDD505-2E9C-101B-9397-08002B2CF9AE}" pid="8" name="SecurityLevel">
    <vt:i4>2</vt:i4>
  </property>
  <property fmtid="{D5CDD505-2E9C-101B-9397-08002B2CF9AE}" pid="9" name="AlarmDate">
    <vt:filetime>2022-01-16T00:00:00Z</vt:filetime>
  </property>
  <property fmtid="{D5CDD505-2E9C-101B-9397-08002B2CF9AE}" pid="10" name="CreateDate">
    <vt:filetime>2011-05-27T14:01:43Z</vt:filetime>
  </property>
  <property fmtid="{D5CDD505-2E9C-101B-9397-08002B2CF9AE}" pid="11" name="PublishDate">
    <vt:filetime>2021-01-16T00:30:41Z</vt:filetime>
  </property>
  <property fmtid="{D5CDD505-2E9C-101B-9397-08002B2CF9AE}" pid="12" name="ArchivedDescription">
    <vt:lpwstr/>
  </property>
  <property fmtid="{D5CDD505-2E9C-101B-9397-08002B2CF9AE}" pid="13" name="ChangeDescription">
    <vt:lpwstr>Årlig, mindre uppdateringar</vt:lpwstr>
  </property>
  <property fmtid="{D5CDD505-2E9C-101B-9397-08002B2CF9AE}" pid="14" name="Creator">
    <vt:lpwstr>Ulrika Liljedahl</vt:lpwstr>
  </property>
  <property fmtid="{D5CDD505-2E9C-101B-9397-08002B2CF9AE}" pid="15" name="RoleUtfärdare">
    <vt:lpwstr>Tomas Axelsson</vt:lpwstr>
  </property>
  <property fmtid="{D5CDD505-2E9C-101B-9397-08002B2CF9AE}" pid="16" name="RoleDistributör">
    <vt:lpwstr/>
  </property>
  <property fmtid="{D5CDD505-2E9C-101B-9397-08002B2CF9AE}" pid="17" name="RoleGranskare">
    <vt:lpwstr>Torbjörn Öst</vt:lpwstr>
  </property>
  <property fmtid="{D5CDD505-2E9C-101B-9397-08002B2CF9AE}" pid="18" name="RoleGodkännare">
    <vt:lpwstr>Kristina Larsson</vt:lpwstr>
  </property>
  <property fmtid="{D5CDD505-2E9C-101B-9397-08002B2CF9AE}" pid="19" name="RoleAnsvarig">
    <vt:lpwstr>Tomas Axelsson</vt:lpwstr>
  </property>
  <property fmtid="{D5CDD505-2E9C-101B-9397-08002B2CF9AE}" pid="20" name="RoleGodkännare 2">
    <vt:lpwstr>Tomas Axelsson</vt:lpwstr>
  </property>
  <property fmtid="{D5CDD505-2E9C-101B-9397-08002B2CF9AE}" pid="21" name="MetadataHuvudprocess">
    <vt:lpwstr>SNP-genotypning</vt:lpwstr>
  </property>
  <property fmtid="{D5CDD505-2E9C-101B-9397-08002B2CF9AE}" pid="22" name="MetadataDelprocess">
    <vt:lpwstr>02 Ta emot prover -snp</vt:lpwstr>
  </property>
  <property fmtid="{D5CDD505-2E9C-101B-9397-08002B2CF9AE}" pid="23" name="MetadataSubprocess">
    <vt:lpwstr/>
  </property>
  <property fmtid="{D5CDD505-2E9C-101B-9397-08002B2CF9AE}" pid="24" name="MetadataGranskare">
    <vt:lpwstr>Torbjörn Öst</vt:lpwstr>
  </property>
  <property fmtid="{D5CDD505-2E9C-101B-9397-08002B2CF9AE}" pid="25" name="MetadataGodkännare">
    <vt:lpwstr>Kristina Larsson</vt:lpwstr>
  </property>
  <property fmtid="{D5CDD505-2E9C-101B-9397-08002B2CF9AE}" pid="26" name="MetadataAnsvarig">
    <vt:lpwstr>Tomas Axelsson</vt:lpwstr>
  </property>
  <property fmtid="{D5CDD505-2E9C-101B-9397-08002B2CF9AE}" pid="27" name="MetadataSystem">
    <vt:lpwstr/>
  </property>
  <property fmtid="{D5CDD505-2E9C-101B-9397-08002B2CF9AE}" pid="28" name="MetadataGodkännare 2">
    <vt:lpwstr>Tomas Axelsson</vt:lpwstr>
  </property>
  <property fmtid="{D5CDD505-2E9C-101B-9397-08002B2CF9AE}" pid="29" name="MetadataSökord">
    <vt:lpwstr>provlista provmottagning provinlämning</vt:lpwstr>
  </property>
</Properties>
</file>